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◎飛騨神岡高校業務\R7業務\電気\06　入札説明書\"/>
    </mc:Choice>
  </mc:AlternateContent>
  <xr:revisionPtr revIDLastSave="0" documentId="13_ncr:1_{56D275BA-610A-49F8-A085-F2BBCF0686B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入札金額算定書" sheetId="1" r:id="rId1"/>
  </sheets>
  <definedNames>
    <definedName name="_xlnm.Print_Area" localSheetId="0">入札金額算定書!$A$1:$Q$34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" i="1" l="1"/>
  <c r="P17" i="1"/>
  <c r="P16" i="1"/>
  <c r="P15" i="1"/>
  <c r="P14" i="1"/>
  <c r="P13" i="1"/>
  <c r="P12" i="1"/>
  <c r="P11" i="1"/>
  <c r="P7" i="1"/>
  <c r="P19" i="1" s="1"/>
  <c r="P8" i="1"/>
  <c r="P9" i="1"/>
  <c r="P10" i="1"/>
  <c r="L18" i="1" l="1"/>
  <c r="M18" i="1" s="1"/>
  <c r="L17" i="1"/>
  <c r="L16" i="1"/>
  <c r="L15" i="1"/>
  <c r="L14" i="1"/>
  <c r="L13" i="1"/>
  <c r="L12" i="1"/>
  <c r="L11" i="1"/>
  <c r="L10" i="1"/>
  <c r="L9" i="1"/>
  <c r="L8" i="1"/>
  <c r="L7" i="1"/>
  <c r="M7" i="1" s="1"/>
  <c r="M9" i="1" l="1"/>
  <c r="M8" i="1"/>
  <c r="F7" i="1" l="1"/>
  <c r="N7" i="1" s="1"/>
  <c r="M13" i="1" l="1"/>
  <c r="M11" i="1" l="1"/>
  <c r="M12" i="1"/>
  <c r="M10" i="1"/>
  <c r="M14" i="1"/>
  <c r="M15" i="1"/>
  <c r="M16" i="1"/>
  <c r="M17" i="1"/>
  <c r="M19" i="1" l="1"/>
  <c r="C8" i="1" l="1"/>
  <c r="F8" i="1" s="1"/>
  <c r="N8" i="1" l="1"/>
  <c r="C9" i="1"/>
  <c r="G19" i="1"/>
  <c r="C10" i="1" l="1"/>
  <c r="C11" i="1" s="1"/>
  <c r="F11" i="1" s="1"/>
  <c r="F9" i="1"/>
  <c r="N9" i="1" l="1"/>
  <c r="F10" i="1"/>
  <c r="N10" i="1" s="1"/>
  <c r="C12" i="1"/>
  <c r="F12" i="1" s="1"/>
  <c r="N12" i="1" s="1"/>
  <c r="N11" i="1" l="1"/>
  <c r="C13" i="1"/>
  <c r="F13" i="1" s="1"/>
  <c r="C14" i="1" l="1"/>
  <c r="F14" i="1" s="1"/>
  <c r="N13" i="1"/>
  <c r="C15" i="1" l="1"/>
  <c r="F15" i="1" s="1"/>
  <c r="N14" i="1" l="1"/>
  <c r="C16" i="1"/>
  <c r="F16" i="1" s="1"/>
  <c r="N16" i="1" s="1"/>
  <c r="N15" i="1"/>
  <c r="C17" i="1" l="1"/>
  <c r="F17" i="1" s="1"/>
  <c r="N17" i="1" l="1"/>
  <c r="C18" i="1"/>
  <c r="F18" i="1" s="1"/>
  <c r="N18" i="1" s="1"/>
  <c r="N19" i="1" l="1"/>
  <c r="Q19" i="1" s="1"/>
  <c r="F19" i="1"/>
</calcChain>
</file>

<file path=xl/sharedStrings.xml><?xml version="1.0" encoding="utf-8"?>
<sst xmlns="http://schemas.openxmlformats.org/spreadsheetml/2006/main" count="66" uniqueCount="50">
  <si>
    <t>供給月</t>
    <rPh sb="0" eb="3">
      <t>キョウキュウツキ</t>
    </rPh>
    <phoneticPr fontId="2"/>
  </si>
  <si>
    <t>基本料金</t>
    <rPh sb="0" eb="2">
      <t>キホン</t>
    </rPh>
    <rPh sb="2" eb="4">
      <t>リョウキン</t>
    </rPh>
    <phoneticPr fontId="2"/>
  </si>
  <si>
    <t>契約電力</t>
    <rPh sb="0" eb="2">
      <t>ケイヤク</t>
    </rPh>
    <rPh sb="2" eb="4">
      <t>デンリョク</t>
    </rPh>
    <phoneticPr fontId="2"/>
  </si>
  <si>
    <t>（kＷ）</t>
    <phoneticPr fontId="2"/>
  </si>
  <si>
    <t>（円）</t>
    <rPh sb="1" eb="2">
      <t>エン</t>
    </rPh>
    <phoneticPr fontId="2"/>
  </si>
  <si>
    <t>（kWh）</t>
    <phoneticPr fontId="2"/>
  </si>
  <si>
    <t>（円／kWh）</t>
    <rPh sb="1" eb="2">
      <t>エン</t>
    </rPh>
    <phoneticPr fontId="2"/>
  </si>
  <si>
    <t>その他季</t>
    <rPh sb="2" eb="3">
      <t>タ</t>
    </rPh>
    <rPh sb="3" eb="4">
      <t>キ</t>
    </rPh>
    <phoneticPr fontId="2"/>
  </si>
  <si>
    <t>計</t>
    <rPh sb="0" eb="1">
      <t>ケイ</t>
    </rPh>
    <phoneticPr fontId="2"/>
  </si>
  <si>
    <t>(185-100)/100</t>
  </si>
  <si>
    <t>(185-100)/100</t>
    <phoneticPr fontId="2"/>
  </si>
  <si>
    <t>夏季</t>
    <rPh sb="0" eb="2">
      <t>カキ</t>
    </rPh>
    <phoneticPr fontId="2"/>
  </si>
  <si>
    <t>入札金額算定書</t>
    <rPh sb="0" eb="2">
      <t>ニュウサツ</t>
    </rPh>
    <rPh sb="2" eb="4">
      <t>キンガク</t>
    </rPh>
    <rPh sb="4" eb="6">
      <t>サンテイ</t>
    </rPh>
    <rPh sb="6" eb="7">
      <t>ショ</t>
    </rPh>
    <phoneticPr fontId="2"/>
  </si>
  <si>
    <t>備考</t>
    <rPh sb="0" eb="2">
      <t>ビコウ</t>
    </rPh>
    <phoneticPr fontId="2"/>
  </si>
  <si>
    <t>季節区分：</t>
    <rPh sb="0" eb="2">
      <t>キセツ</t>
    </rPh>
    <rPh sb="2" eb="4">
      <t>クブン</t>
    </rPh>
    <phoneticPr fontId="2"/>
  </si>
  <si>
    <t>夏期以外</t>
    <rPh sb="0" eb="2">
      <t>カキ</t>
    </rPh>
    <rPh sb="2" eb="4">
      <t>イガイ</t>
    </rPh>
    <phoneticPr fontId="2"/>
  </si>
  <si>
    <t>(185-100)/100</t>
    <phoneticPr fontId="2"/>
  </si>
  <si>
    <t>再エネ発電促進賦課金単価</t>
    <rPh sb="0" eb="1">
      <t>サイ</t>
    </rPh>
    <rPh sb="3" eb="5">
      <t>ハツデン</t>
    </rPh>
    <rPh sb="5" eb="7">
      <t>ソクシン</t>
    </rPh>
    <rPh sb="7" eb="10">
      <t>フカキン</t>
    </rPh>
    <rPh sb="10" eb="12">
      <t>タンカ</t>
    </rPh>
    <phoneticPr fontId="2"/>
  </si>
  <si>
    <t>基本料金</t>
    <rPh sb="0" eb="2">
      <t>キホン</t>
    </rPh>
    <rPh sb="2" eb="4">
      <t>リョウキン</t>
    </rPh>
    <phoneticPr fontId="2"/>
  </si>
  <si>
    <t>4～6月と同じ</t>
    <rPh sb="3" eb="4">
      <t>ガツ</t>
    </rPh>
    <rPh sb="5" eb="6">
      <t>オナ</t>
    </rPh>
    <phoneticPr fontId="2"/>
  </si>
  <si>
    <t>力率割引
（予定）</t>
    <rPh sb="0" eb="1">
      <t>リキ</t>
    </rPh>
    <rPh sb="1" eb="2">
      <t>リツ</t>
    </rPh>
    <rPh sb="2" eb="4">
      <t>ワリビキ</t>
    </rPh>
    <rPh sb="6" eb="8">
      <t>ヨテイ</t>
    </rPh>
    <phoneticPr fontId="2"/>
  </si>
  <si>
    <t>総計(税抜）
入札書記載額</t>
    <rPh sb="0" eb="2">
      <t>ソウケイ</t>
    </rPh>
    <rPh sb="3" eb="4">
      <t>ゼイ</t>
    </rPh>
    <rPh sb="4" eb="5">
      <t>ヌ</t>
    </rPh>
    <rPh sb="7" eb="9">
      <t>ニュウサツ</t>
    </rPh>
    <rPh sb="9" eb="10">
      <t>ショ</t>
    </rPh>
    <rPh sb="10" eb="12">
      <t>キサイ</t>
    </rPh>
    <rPh sb="12" eb="13">
      <t>ガク</t>
    </rPh>
    <phoneticPr fontId="2"/>
  </si>
  <si>
    <t>使用電力量
（見込）</t>
    <rPh sb="0" eb="2">
      <t>シヨウ</t>
    </rPh>
    <rPh sb="2" eb="5">
      <t>デンリョクリョウ</t>
    </rPh>
    <rPh sb="7" eb="9">
      <t>ミコ</t>
    </rPh>
    <phoneticPr fontId="2"/>
  </si>
  <si>
    <t>7月1日～9月30日</t>
    <rPh sb="1" eb="2">
      <t>ツキ</t>
    </rPh>
    <rPh sb="3" eb="4">
      <t>ニチ</t>
    </rPh>
    <rPh sb="6" eb="7">
      <t>ツキ</t>
    </rPh>
    <rPh sb="9" eb="10">
      <t>ニチ</t>
    </rPh>
    <phoneticPr fontId="2"/>
  </si>
  <si>
    <t>電力量料金
単価　（計）</t>
    <rPh sb="0" eb="2">
      <t>デンリョク</t>
    </rPh>
    <rPh sb="2" eb="3">
      <t>リョウ</t>
    </rPh>
    <rPh sb="3" eb="5">
      <t>リョウキン</t>
    </rPh>
    <rPh sb="6" eb="8">
      <t>タンカ</t>
    </rPh>
    <rPh sb="10" eb="11">
      <t>ケイ</t>
    </rPh>
    <phoneticPr fontId="2"/>
  </si>
  <si>
    <r>
      <t>電力量料金</t>
    </r>
    <r>
      <rPr>
        <u/>
        <sz val="9"/>
        <color rgb="FF0000CC"/>
        <rFont val="ＭＳ Ｐゴシック"/>
        <family val="3"/>
        <charset val="128"/>
      </rPr>
      <t>（再エネ発電促進賦課金単価を除く）</t>
    </r>
    <rPh sb="0" eb="3">
      <t>デンリョクリョウ</t>
    </rPh>
    <rPh sb="3" eb="5">
      <t>リョウキン</t>
    </rPh>
    <rPh sb="19" eb="20">
      <t>ノゾ</t>
    </rPh>
    <phoneticPr fontId="2"/>
  </si>
  <si>
    <t xml:space="preserve"> （A）</t>
    <phoneticPr fontId="2"/>
  </si>
  <si>
    <t xml:space="preserve">  = ((I)+(Ⅱ))</t>
    <phoneticPr fontId="2"/>
  </si>
  <si>
    <t xml:space="preserve">    *100/110</t>
    <phoneticPr fontId="2"/>
  </si>
  <si>
    <t>再エネ電力
付加金（税込）
（Ⅱ）</t>
    <rPh sb="0" eb="1">
      <t>サイ</t>
    </rPh>
    <rPh sb="3" eb="5">
      <t>デンリョク</t>
    </rPh>
    <rPh sb="6" eb="8">
      <t>フカ</t>
    </rPh>
    <rPh sb="8" eb="9">
      <t>キン</t>
    </rPh>
    <rPh sb="10" eb="12">
      <t>ゼイコ</t>
    </rPh>
    <phoneticPr fontId="2"/>
  </si>
  <si>
    <t xml:space="preserve">    　（I）総計（税込）と（Ⅱ）再生エネルギー電力付加金（税込）の合計に１１０分の１００を乗じて得た額（１円未満の端数は切り上げ）とすること。</t>
    <rPh sb="8" eb="10">
      <t>ソウケイ</t>
    </rPh>
    <rPh sb="9" eb="10">
      <t>デンケイ</t>
    </rPh>
    <rPh sb="11" eb="13">
      <t>ゼイコミ</t>
    </rPh>
    <rPh sb="18" eb="19">
      <t>サイ</t>
    </rPh>
    <rPh sb="19" eb="20">
      <t>セイ</t>
    </rPh>
    <rPh sb="25" eb="27">
      <t>デンリョク</t>
    </rPh>
    <rPh sb="27" eb="30">
      <t>フカキン</t>
    </rPh>
    <rPh sb="31" eb="33">
      <t>ゼイコ</t>
    </rPh>
    <rPh sb="35" eb="37">
      <t>ゴウケイ</t>
    </rPh>
    <rPh sb="41" eb="42">
      <t>ブン</t>
    </rPh>
    <rPh sb="47" eb="48">
      <t>ジョウ</t>
    </rPh>
    <rPh sb="50" eb="51">
      <t>エ</t>
    </rPh>
    <rPh sb="52" eb="53">
      <t>ガク</t>
    </rPh>
    <rPh sb="55" eb="58">
      <t>エンミマン</t>
    </rPh>
    <rPh sb="59" eb="61">
      <t>ハスウ</t>
    </rPh>
    <rPh sb="62" eb="63">
      <t>キ</t>
    </rPh>
    <rPh sb="64" eb="65">
      <t>ア</t>
    </rPh>
    <phoneticPr fontId="2"/>
  </si>
  <si>
    <t>５ 　電力量料金について</t>
    <rPh sb="3" eb="6">
      <t>デンリョクリョウ</t>
    </rPh>
    <rPh sb="6" eb="8">
      <t>リョウキン</t>
    </rPh>
    <phoneticPr fontId="2"/>
  </si>
  <si>
    <t>６   見積にあたって、力率割引は、（185-100）／100に固定する。</t>
    <rPh sb="4" eb="6">
      <t>ミツモリ</t>
    </rPh>
    <rPh sb="12" eb="13">
      <t>リキ</t>
    </rPh>
    <rPh sb="13" eb="14">
      <t>リツ</t>
    </rPh>
    <rPh sb="14" eb="16">
      <t>ワリビキ</t>
    </rPh>
    <rPh sb="32" eb="34">
      <t>コテイ</t>
    </rPh>
    <phoneticPr fontId="2"/>
  </si>
  <si>
    <t>基本料金
電気量料金
計(税込)
( I )</t>
    <rPh sb="0" eb="4">
      <t>キホンリョウキン</t>
    </rPh>
    <rPh sb="5" eb="7">
      <t>デンキ</t>
    </rPh>
    <rPh sb="7" eb="8">
      <t>リョウ</t>
    </rPh>
    <rPh sb="8" eb="10">
      <t>リョウキン</t>
    </rPh>
    <rPh sb="11" eb="12">
      <t>ケイ</t>
    </rPh>
    <rPh sb="12" eb="16">
      <t>ゼイコミ</t>
    </rPh>
    <rPh sb="13" eb="15">
      <t>ゼイコ</t>
    </rPh>
    <phoneticPr fontId="2"/>
  </si>
  <si>
    <t>基本料金
入札単価
（税込）</t>
    <rPh sb="0" eb="2">
      <t>キホン</t>
    </rPh>
    <rPh sb="2" eb="4">
      <t>リョウキン</t>
    </rPh>
    <rPh sb="5" eb="7">
      <t>ニュウサツ</t>
    </rPh>
    <rPh sb="7" eb="9">
      <t>タンカ</t>
    </rPh>
    <rPh sb="11" eb="13">
      <t>ゼイコミ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</si>
  <si>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</si>
  <si>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再エネ電力
付加金
入札単価
（税込）</t>
    <rPh sb="0" eb="1">
      <t>サイ</t>
    </rPh>
    <rPh sb="3" eb="5">
      <t>デンリョク</t>
    </rPh>
    <rPh sb="6" eb="8">
      <t>フカ</t>
    </rPh>
    <rPh sb="8" eb="9">
      <t>キン</t>
    </rPh>
    <rPh sb="10" eb="12">
      <t>ニュウサツ</t>
    </rPh>
    <rPh sb="12" eb="14">
      <t>タンカ</t>
    </rPh>
    <rPh sb="16" eb="18">
      <t>ゼイコミ</t>
    </rPh>
    <phoneticPr fontId="2"/>
  </si>
  <si>
    <t>（円／kW・1月
あたり）</t>
    <rPh sb="1" eb="2">
      <t>エン</t>
    </rPh>
    <rPh sb="7" eb="8">
      <t>ツキ</t>
    </rPh>
    <phoneticPr fontId="2"/>
  </si>
  <si>
    <t>電力量料金
入札単価
（税込）
（夏季）</t>
    <rPh sb="0" eb="2">
      <t>デンリョク</t>
    </rPh>
    <rPh sb="2" eb="3">
      <t>リョウ</t>
    </rPh>
    <rPh sb="3" eb="5">
      <t>リョウキン</t>
    </rPh>
    <rPh sb="6" eb="8">
      <t>ニュウサツ</t>
    </rPh>
    <rPh sb="8" eb="10">
      <t>タンカ</t>
    </rPh>
    <rPh sb="12" eb="14">
      <t>ゼイコミ</t>
    </rPh>
    <rPh sb="17" eb="19">
      <t>カキ</t>
    </rPh>
    <phoneticPr fontId="2"/>
  </si>
  <si>
    <t>電力量料金
入札単価
（税込）
（その他季）</t>
    <rPh sb="0" eb="2">
      <t>デンリョク</t>
    </rPh>
    <rPh sb="2" eb="3">
      <t>リョウ</t>
    </rPh>
    <rPh sb="3" eb="5">
      <t>リョウキン</t>
    </rPh>
    <rPh sb="6" eb="8">
      <t>ニュウサツ</t>
    </rPh>
    <rPh sb="8" eb="10">
      <t>タンカ</t>
    </rPh>
    <rPh sb="12" eb="14">
      <t>ゼイコミ</t>
    </rPh>
    <rPh sb="19" eb="20">
      <t>タ</t>
    </rPh>
    <rPh sb="20" eb="21">
      <t>キ</t>
    </rPh>
    <phoneticPr fontId="2"/>
  </si>
  <si>
    <t>円未満切り捨て
（円）</t>
    <rPh sb="0" eb="4">
      <t>エンミマンキ</t>
    </rPh>
    <rPh sb="5" eb="6">
      <t>ス</t>
    </rPh>
    <rPh sb="9" eb="10">
      <t>エン</t>
    </rPh>
    <phoneticPr fontId="2"/>
  </si>
  <si>
    <t>（円／kWｈ・1月
あたり）</t>
    <rPh sb="1" eb="2">
      <t>エン</t>
    </rPh>
    <rPh sb="8" eb="9">
      <t>ツキ</t>
    </rPh>
    <phoneticPr fontId="2"/>
  </si>
  <si>
    <r>
      <t xml:space="preserve">再エネ電力付加金
</t>
    </r>
    <r>
      <rPr>
        <sz val="11"/>
        <color theme="9"/>
        <rFont val="ＭＳ Ｐゴシック"/>
        <family val="3"/>
        <charset val="128"/>
      </rPr>
      <t>（</t>
    </r>
    <r>
      <rPr>
        <sz val="10"/>
        <color theme="9"/>
        <rFont val="ＭＳ Ｐゴシック"/>
        <family val="3"/>
        <charset val="128"/>
      </rPr>
      <t>備考８参照）</t>
    </r>
    <rPh sb="0" eb="1">
      <t>サイ</t>
    </rPh>
    <rPh sb="3" eb="5">
      <t>デンリョク</t>
    </rPh>
    <rPh sb="5" eb="7">
      <t>フカ</t>
    </rPh>
    <rPh sb="7" eb="8">
      <t>キン</t>
    </rPh>
    <rPh sb="10" eb="12">
      <t>ビコウ</t>
    </rPh>
    <rPh sb="13" eb="15">
      <t>サンショウ</t>
    </rPh>
    <phoneticPr fontId="2"/>
  </si>
  <si>
    <t>４　 各月の基本料金、電力量料金の合計金額と各月の再生可能エネルギー電力付加金に１円未満の端数があるときは、その全部を切り捨てた額とする。</t>
    <rPh sb="3" eb="5">
      <t>カクツキ</t>
    </rPh>
    <rPh sb="6" eb="8">
      <t>キホン</t>
    </rPh>
    <rPh sb="8" eb="10">
      <t>リョウキン</t>
    </rPh>
    <rPh sb="11" eb="13">
      <t>デンリョク</t>
    </rPh>
    <rPh sb="13" eb="14">
      <t>リョウ</t>
    </rPh>
    <rPh sb="14" eb="16">
      <t>リョウキン</t>
    </rPh>
    <rPh sb="17" eb="21">
      <t>ゴウケイキンガク</t>
    </rPh>
    <rPh sb="22" eb="24">
      <t>カクツキ</t>
    </rPh>
    <rPh sb="25" eb="27">
      <t>サイセイ</t>
    </rPh>
    <rPh sb="27" eb="29">
      <t>カノウ</t>
    </rPh>
    <rPh sb="34" eb="36">
      <t>デンリョク</t>
    </rPh>
    <rPh sb="36" eb="39">
      <t>フカキン</t>
    </rPh>
    <rPh sb="41" eb="44">
      <t>エンミマン</t>
    </rPh>
    <rPh sb="45" eb="47">
      <t>ハスウ</t>
    </rPh>
    <rPh sb="56" eb="58">
      <t>ゼンブ</t>
    </rPh>
    <rPh sb="59" eb="60">
      <t>キ</t>
    </rPh>
    <rPh sb="61" eb="62">
      <t>ス</t>
    </rPh>
    <rPh sb="64" eb="65">
      <t>ガク</t>
    </rPh>
    <phoneticPr fontId="2"/>
  </si>
  <si>
    <t>８   見積にあたって、再エネ電力構成割合は、各月の使用電力量（見込）の３０％に固定する。（実際の構成割合においては、仕様書のとおり電力構成を満たすために変動することがある。）</t>
    <rPh sb="4" eb="6">
      <t>ミツ</t>
    </rPh>
    <rPh sb="12" eb="13">
      <t>サイ</t>
    </rPh>
    <rPh sb="15" eb="17">
      <t>デンリョク</t>
    </rPh>
    <rPh sb="17" eb="19">
      <t>コウセイ</t>
    </rPh>
    <rPh sb="19" eb="21">
      <t>ワリアイ</t>
    </rPh>
    <rPh sb="23" eb="24">
      <t>カク</t>
    </rPh>
    <rPh sb="24" eb="25">
      <t>ゲツ</t>
    </rPh>
    <rPh sb="26" eb="31">
      <t>シヨウデンリョクリョウ</t>
    </rPh>
    <rPh sb="32" eb="34">
      <t>ミコミ</t>
    </rPh>
    <rPh sb="40" eb="42">
      <t>コテイ</t>
    </rPh>
    <rPh sb="46" eb="48">
      <t>ジッサイ</t>
    </rPh>
    <rPh sb="49" eb="51">
      <t>コウセイ</t>
    </rPh>
    <rPh sb="51" eb="53">
      <t>ワリアイ</t>
    </rPh>
    <rPh sb="59" eb="61">
      <t>シヨウ</t>
    </rPh>
    <rPh sb="61" eb="62">
      <t>ショ</t>
    </rPh>
    <rPh sb="66" eb="68">
      <t>デンリョク</t>
    </rPh>
    <rPh sb="68" eb="70">
      <t>コウセイ</t>
    </rPh>
    <rPh sb="71" eb="72">
      <t>ミ</t>
    </rPh>
    <rPh sb="77" eb="79">
      <t>ヘンドウ</t>
    </rPh>
    <phoneticPr fontId="2"/>
  </si>
  <si>
    <t>燃料費等
調整単価
（税込）</t>
    <rPh sb="0" eb="3">
      <t>ネンリョウヒ</t>
    </rPh>
    <rPh sb="3" eb="4">
      <t>トウ</t>
    </rPh>
    <rPh sb="5" eb="7">
      <t>チョウセイ</t>
    </rPh>
    <rPh sb="7" eb="9">
      <t>タンカ</t>
    </rPh>
    <rPh sb="11" eb="13">
      <t>ゼイコミ</t>
    </rPh>
    <phoneticPr fontId="2"/>
  </si>
  <si>
    <r>
      <t>１　 入札金額算定書は入札書に添付すること。</t>
    </r>
    <r>
      <rPr>
        <u val="double"/>
        <sz val="11"/>
        <color rgb="FFFF0000"/>
        <rFont val="ＭＳ Ｐゴシック"/>
        <family val="3"/>
        <charset val="128"/>
      </rPr>
      <t>積算にあたっては、本算定書を用い、様式の変更は行わないこと。</t>
    </r>
    <rPh sb="3" eb="5">
      <t>ニュウサツ</t>
    </rPh>
    <rPh sb="5" eb="7">
      <t>キンガク</t>
    </rPh>
    <rPh sb="7" eb="9">
      <t>サンテイ</t>
    </rPh>
    <rPh sb="9" eb="10">
      <t>ショ</t>
    </rPh>
    <rPh sb="11" eb="14">
      <t>ニュウサツショ</t>
    </rPh>
    <rPh sb="15" eb="17">
      <t>テンプ</t>
    </rPh>
    <rPh sb="22" eb="24">
      <t>セキサン</t>
    </rPh>
    <rPh sb="31" eb="32">
      <t>ホン</t>
    </rPh>
    <rPh sb="32" eb="34">
      <t>サンテイ</t>
    </rPh>
    <rPh sb="34" eb="35">
      <t>ショ</t>
    </rPh>
    <rPh sb="36" eb="37">
      <t>モチ</t>
    </rPh>
    <rPh sb="39" eb="41">
      <t>ヨウシキ</t>
    </rPh>
    <rPh sb="42" eb="44">
      <t>ヘンコウ</t>
    </rPh>
    <rPh sb="45" eb="46">
      <t>オコナ</t>
    </rPh>
    <phoneticPr fontId="2"/>
  </si>
  <si>
    <r>
      <t xml:space="preserve">３  </t>
    </r>
    <r>
      <rPr>
        <u val="double"/>
        <sz val="11"/>
        <rFont val="ＭＳ Ｐゴシック"/>
        <family val="3"/>
        <charset val="128"/>
      </rPr>
      <t xml:space="preserve"> 基本料金入札単価、電力量料金入札単価及び再生可能エネルギー電力付加金入札単価</t>
    </r>
    <r>
      <rPr>
        <sz val="11"/>
        <rFont val="ＭＳ Ｐゴシック"/>
        <family val="3"/>
        <charset val="128"/>
      </rPr>
      <t>に、</t>
    </r>
    <r>
      <rPr>
        <u val="double"/>
        <sz val="11"/>
        <rFont val="ＭＳ Ｐゴシック"/>
        <family val="3"/>
        <charset val="128"/>
      </rPr>
      <t>１円未満の端数を含むことができる。</t>
    </r>
    <rPh sb="4" eb="6">
      <t>キホン</t>
    </rPh>
    <rPh sb="6" eb="8">
      <t>リョウキン</t>
    </rPh>
    <rPh sb="8" eb="10">
      <t>ニュウサツ</t>
    </rPh>
    <rPh sb="10" eb="12">
      <t>タンカ</t>
    </rPh>
    <rPh sb="13" eb="15">
      <t>デンリョク</t>
    </rPh>
    <rPh sb="15" eb="16">
      <t>リョウ</t>
    </rPh>
    <rPh sb="16" eb="18">
      <t>リョウキン</t>
    </rPh>
    <rPh sb="18" eb="20">
      <t>ニュウサツ</t>
    </rPh>
    <rPh sb="20" eb="22">
      <t>タンカ</t>
    </rPh>
    <rPh sb="22" eb="23">
      <t>オヨ</t>
    </rPh>
    <rPh sb="24" eb="28">
      <t>サイセイカノウ</t>
    </rPh>
    <rPh sb="33" eb="35">
      <t>デンリョク</t>
    </rPh>
    <rPh sb="35" eb="37">
      <t>フカ</t>
    </rPh>
    <rPh sb="37" eb="38">
      <t>キン</t>
    </rPh>
    <rPh sb="38" eb="42">
      <t>ニュウサツタンカ</t>
    </rPh>
    <rPh sb="45" eb="46">
      <t>エン</t>
    </rPh>
    <rPh sb="46" eb="48">
      <t>ミマン</t>
    </rPh>
    <rPh sb="49" eb="51">
      <t>ハスウ</t>
    </rPh>
    <rPh sb="52" eb="53">
      <t>フク</t>
    </rPh>
    <phoneticPr fontId="2"/>
  </si>
  <si>
    <t>７   見積にあたって、燃料費等調整単価は、各月とも令和６年１１月の単価である△７．４５円で計算する。（入札用単価のため、実際の支払いにおいては各月変動する。）</t>
    <rPh sb="4" eb="6">
      <t>ミツモリ</t>
    </rPh>
    <rPh sb="12" eb="15">
      <t>ネンリョウヒ</t>
    </rPh>
    <rPh sb="15" eb="16">
      <t>トウ</t>
    </rPh>
    <rPh sb="16" eb="18">
      <t>チョウセイ</t>
    </rPh>
    <rPh sb="18" eb="20">
      <t>タンカ</t>
    </rPh>
    <rPh sb="22" eb="24">
      <t>カクゲツ</t>
    </rPh>
    <rPh sb="26" eb="28">
      <t>レイワ</t>
    </rPh>
    <rPh sb="29" eb="30">
      <t>ネン</t>
    </rPh>
    <rPh sb="30" eb="31">
      <t>ヘイネン</t>
    </rPh>
    <rPh sb="32" eb="33">
      <t>ガツ</t>
    </rPh>
    <rPh sb="34" eb="36">
      <t>タンカ</t>
    </rPh>
    <rPh sb="44" eb="45">
      <t>エン</t>
    </rPh>
    <rPh sb="46" eb="48">
      <t>ケイサン</t>
    </rPh>
    <rPh sb="52" eb="55">
      <t>ニュウサツヨウ</t>
    </rPh>
    <rPh sb="55" eb="57">
      <t>タンカ</t>
    </rPh>
    <rPh sb="61" eb="63">
      <t>ジッサイ</t>
    </rPh>
    <rPh sb="64" eb="66">
      <t>シハライ</t>
    </rPh>
    <rPh sb="72" eb="74">
      <t>カクツキ</t>
    </rPh>
    <rPh sb="74" eb="76">
      <t>ヘンドウ</t>
    </rPh>
    <phoneticPr fontId="2"/>
  </si>
  <si>
    <r>
      <t xml:space="preserve">２　 </t>
    </r>
    <r>
      <rPr>
        <u val="double"/>
        <sz val="11"/>
        <rFont val="ＭＳ Ｐゴシック"/>
        <family val="3"/>
        <charset val="128"/>
      </rPr>
      <t>表最右列の（Ａ）欄、総計（税抜）の金額</t>
    </r>
    <r>
      <rPr>
        <sz val="11"/>
        <rFont val="ＭＳ Ｐゴシック"/>
        <family val="3"/>
        <charset val="128"/>
      </rPr>
      <t>を</t>
    </r>
    <r>
      <rPr>
        <u val="double"/>
        <sz val="11"/>
        <rFont val="ＭＳ Ｐゴシック"/>
        <family val="3"/>
        <charset val="128"/>
      </rPr>
      <t>入札書に記載</t>
    </r>
    <r>
      <rPr>
        <sz val="11"/>
        <rFont val="ＭＳ Ｐゴシック"/>
        <family val="3"/>
        <charset val="128"/>
      </rPr>
      <t>すること。</t>
    </r>
    <rPh sb="3" eb="4">
      <t>ヒョウ</t>
    </rPh>
    <rPh sb="4" eb="5">
      <t>サイ</t>
    </rPh>
    <rPh sb="5" eb="7">
      <t>ウレツ</t>
    </rPh>
    <rPh sb="11" eb="12">
      <t>ラン</t>
    </rPh>
    <rPh sb="13" eb="15">
      <t>ソウケイ</t>
    </rPh>
    <rPh sb="16" eb="17">
      <t>ゼイ</t>
    </rPh>
    <rPh sb="17" eb="18">
      <t>ヌ</t>
    </rPh>
    <rPh sb="20" eb="22">
      <t>キンガク</t>
    </rPh>
    <rPh sb="23" eb="26">
      <t>ニュウサツショ</t>
    </rPh>
    <rPh sb="27" eb="29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</si>
</sst>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;[Red]\-#,##0.00\ "/>
  </numFmts>
  <fonts count="13" x14ac:knownFonts="1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9"/>
      <color rgb="FF0000CC"/>
      <name val="ＭＳ Ｐゴシック"/>
      <family val="3"/>
      <charset val="128"/>
    </font>
    <font>
      <sz val="11"/>
      <color theme="9"/>
      <name val="ＭＳ Ｐゴシック"/>
      <family val="3"/>
      <charset val="128"/>
    </font>
    <font>
      <sz val="10"/>
      <color theme="9"/>
      <name val="ＭＳ Ｐゴシック"/>
      <family val="3"/>
      <charset val="128"/>
    </font>
    <font>
      <u val="double"/>
      <sz val="11"/>
      <color rgb="FFFF0000"/>
      <name val="ＭＳ Ｐゴシック"/>
      <family val="3"/>
      <charset val="128"/>
    </font>
    <font>
      <u val="double"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2" xfId="0" applyBorder="1"/>
    <xf numFmtId="38" fontId="0" fillId="0" borderId="1" xfId="1" applyFont="1" applyBorder="1"/>
    <xf numFmtId="38" fontId="0" fillId="0" borderId="6" xfId="1" applyFont="1" applyBorder="1"/>
    <xf numFmtId="38" fontId="0" fillId="0" borderId="7" xfId="1" applyFont="1" applyBorder="1"/>
    <xf numFmtId="38" fontId="0" fillId="0" borderId="10" xfId="1" applyNumberFormat="1" applyFont="1" applyBorder="1"/>
    <xf numFmtId="0" fontId="7" fillId="0" borderId="4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176" fontId="0" fillId="0" borderId="6" xfId="1" applyNumberFormat="1" applyFont="1" applyBorder="1" applyAlignment="1"/>
    <xf numFmtId="38" fontId="0" fillId="0" borderId="18" xfId="1" applyFont="1" applyBorder="1"/>
    <xf numFmtId="0" fontId="0" fillId="0" borderId="1" xfId="0" applyBorder="1" applyAlignment="1">
      <alignment horizontal="right"/>
    </xf>
    <xf numFmtId="38" fontId="0" fillId="0" borderId="20" xfId="1" applyFont="1" applyBorder="1"/>
    <xf numFmtId="38" fontId="0" fillId="0" borderId="7" xfId="1" applyFont="1" applyBorder="1" applyAlignment="1">
      <alignment horizontal="center"/>
    </xf>
    <xf numFmtId="38" fontId="0" fillId="0" borderId="8" xfId="1" applyFont="1" applyBorder="1" applyAlignment="1">
      <alignment horizontal="center"/>
    </xf>
    <xf numFmtId="0" fontId="0" fillId="0" borderId="6" xfId="0" applyBorder="1"/>
    <xf numFmtId="0" fontId="0" fillId="0" borderId="9" xfId="0" applyBorder="1"/>
    <xf numFmtId="0" fontId="7" fillId="0" borderId="10" xfId="0" applyFont="1" applyBorder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38" fontId="0" fillId="0" borderId="25" xfId="1" applyFont="1" applyBorder="1"/>
    <xf numFmtId="176" fontId="0" fillId="2" borderId="6" xfId="1" applyNumberFormat="1" applyFont="1" applyFill="1" applyBorder="1" applyAlignment="1"/>
    <xf numFmtId="40" fontId="0" fillId="4" borderId="1" xfId="1" applyNumberFormat="1" applyFont="1" applyFill="1" applyBorder="1" applyAlignment="1">
      <alignment horizontal="right"/>
    </xf>
    <xf numFmtId="38" fontId="0" fillId="0" borderId="3" xfId="1" applyFont="1" applyFill="1" applyBorder="1"/>
    <xf numFmtId="176" fontId="0" fillId="0" borderId="7" xfId="1" applyNumberFormat="1" applyFont="1" applyFill="1" applyBorder="1" applyAlignment="1">
      <alignment horizontal="right"/>
    </xf>
    <xf numFmtId="176" fontId="0" fillId="0" borderId="9" xfId="1" applyNumberFormat="1" applyFont="1" applyBorder="1" applyAlignment="1"/>
    <xf numFmtId="40" fontId="0" fillId="4" borderId="3" xfId="1" applyNumberFormat="1" applyFont="1" applyFill="1" applyBorder="1" applyAlignment="1">
      <alignment horizontal="right"/>
    </xf>
    <xf numFmtId="38" fontId="0" fillId="0" borderId="1" xfId="1" applyFont="1" applyFill="1" applyBorder="1"/>
    <xf numFmtId="38" fontId="0" fillId="0" borderId="6" xfId="1" applyFont="1" applyFill="1" applyBorder="1"/>
    <xf numFmtId="38" fontId="0" fillId="5" borderId="26" xfId="1" applyFont="1" applyFill="1" applyBorder="1" applyAlignment="1">
      <alignment horizontal="right"/>
    </xf>
    <xf numFmtId="38" fontId="0" fillId="0" borderId="27" xfId="1" applyFont="1" applyFill="1" applyBorder="1" applyAlignment="1">
      <alignment horizontal="right"/>
    </xf>
    <xf numFmtId="0" fontId="1" fillId="0" borderId="0" xfId="0" applyFont="1"/>
    <xf numFmtId="49" fontId="1" fillId="0" borderId="10" xfId="1" applyNumberFormat="1" applyFont="1" applyBorder="1"/>
    <xf numFmtId="38" fontId="1" fillId="0" borderId="10" xfId="1" applyNumberFormat="1" applyFont="1" applyBorder="1"/>
    <xf numFmtId="40" fontId="0" fillId="0" borderId="6" xfId="1" applyNumberFormat="1" applyFont="1" applyBorder="1"/>
    <xf numFmtId="0" fontId="1" fillId="0" borderId="0" xfId="0" applyFont="1" applyAlignment="1">
      <alignment horizontal="left"/>
    </xf>
    <xf numFmtId="176" fontId="0" fillId="0" borderId="6" xfId="1" applyNumberFormat="1" applyFont="1" applyBorder="1"/>
    <xf numFmtId="176" fontId="0" fillId="0" borderId="9" xfId="1" applyNumberFormat="1" applyFont="1" applyBorder="1"/>
    <xf numFmtId="38" fontId="0" fillId="0" borderId="9" xfId="1" applyFont="1" applyBorder="1"/>
    <xf numFmtId="38" fontId="0" fillId="0" borderId="28" xfId="1" applyFont="1" applyBorder="1"/>
    <xf numFmtId="38" fontId="0" fillId="0" borderId="21" xfId="1" applyFont="1" applyBorder="1"/>
    <xf numFmtId="38" fontId="0" fillId="0" borderId="29" xfId="1" applyFont="1" applyBorder="1"/>
    <xf numFmtId="0" fontId="7" fillId="0" borderId="10" xfId="0" applyFont="1" applyBorder="1" applyAlignment="1">
      <alignment horizontal="right" wrapText="1"/>
    </xf>
    <xf numFmtId="38" fontId="7" fillId="0" borderId="15" xfId="1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0" fontId="0" fillId="4" borderId="14" xfId="1" applyNumberFormat="1" applyFont="1" applyFill="1" applyBorder="1" applyAlignment="1">
      <alignment horizontal="righ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0" fillId="3" borderId="15" xfId="1" applyNumberFormat="1" applyFont="1" applyFill="1" applyBorder="1" applyAlignment="1">
      <alignment horizontal="right" vertical="center"/>
    </xf>
    <xf numFmtId="176" fontId="0" fillId="3" borderId="16" xfId="1" applyNumberFormat="1" applyFont="1" applyFill="1" applyBorder="1" applyAlignment="1">
      <alignment horizontal="right" vertical="center"/>
    </xf>
    <xf numFmtId="176" fontId="0" fillId="3" borderId="17" xfId="1" applyNumberFormat="1" applyFont="1" applyFill="1" applyBorder="1" applyAlignment="1">
      <alignment horizontal="right" vertical="center"/>
    </xf>
    <xf numFmtId="38" fontId="0" fillId="0" borderId="24" xfId="1" applyFont="1" applyBorder="1" applyAlignment="1">
      <alignment horizontal="center"/>
    </xf>
    <xf numFmtId="38" fontId="0" fillId="0" borderId="21" xfId="1" applyFont="1" applyBorder="1" applyAlignment="1">
      <alignment horizontal="center"/>
    </xf>
    <xf numFmtId="38" fontId="0" fillId="0" borderId="19" xfId="1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0" fontId="6" fillId="3" borderId="15" xfId="1" applyNumberFormat="1" applyFont="1" applyFill="1" applyBorder="1" applyAlignment="1">
      <alignment horizontal="right" vertical="center"/>
    </xf>
    <xf numFmtId="40" fontId="0" fillId="3" borderId="16" xfId="1" applyNumberFormat="1" applyFont="1" applyFill="1" applyBorder="1" applyAlignment="1">
      <alignment horizontal="right" vertical="center"/>
    </xf>
    <xf numFmtId="40" fontId="0" fillId="3" borderId="17" xfId="1" applyNumberFormat="1" applyFont="1" applyFill="1" applyBorder="1" applyAlignment="1">
      <alignment horizontal="right" vertical="center"/>
    </xf>
    <xf numFmtId="0" fontId="7" fillId="0" borderId="13" xfId="0" applyFont="1" applyBorder="1" applyAlignment="1">
      <alignment horizontal="center" vertical="center" wrapText="1"/>
    </xf>
    <xf numFmtId="38" fontId="0" fillId="4" borderId="9" xfId="1" applyFont="1" applyFill="1" applyBorder="1" applyAlignment="1">
      <alignment horizontal="right"/>
    </xf>
    <xf numFmtId="38" fontId="0" fillId="4" borderId="22" xfId="1" applyFont="1" applyFill="1" applyBorder="1" applyAlignment="1">
      <alignment horizontal="right"/>
    </xf>
    <xf numFmtId="38" fontId="0" fillId="4" borderId="23" xfId="1" applyFont="1" applyFill="1" applyBorder="1" applyAlignment="1">
      <alignment horizontal="right"/>
    </xf>
    <xf numFmtId="38" fontId="0" fillId="4" borderId="13" xfId="1" applyFont="1" applyFill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FFFFCC"/>
      <color rgb="FF0000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Q34"/>
  <sheetViews>
    <sheetView tabSelected="1" view="pageBreakPreview" topLeftCell="A7" zoomScale="85" zoomScaleNormal="100" zoomScaleSheetLayoutView="85" workbookViewId="0">
      <selection activeCell="I29" sqref="I29"/>
    </sheetView>
  </sheetViews>
  <sheetFormatPr defaultRowHeight="13.2" x14ac:dyDescent="0.2"/>
  <cols>
    <col min="1" max="1" width="2.88671875" customWidth="1"/>
    <col min="2" max="2" width="7.44140625" customWidth="1"/>
    <col min="3" max="3" width="9.77734375" customWidth="1"/>
    <col min="4" max="4" width="10" customWidth="1"/>
    <col min="5" max="5" width="13.109375" customWidth="1"/>
    <col min="6" max="6" width="12.109375" customWidth="1"/>
    <col min="7" max="7" width="9.77734375" customWidth="1"/>
    <col min="8" max="8" width="11.33203125" customWidth="1"/>
    <col min="9" max="9" width="11.6640625" customWidth="1"/>
    <col min="10" max="11" width="10.6640625" customWidth="1"/>
    <col min="12" max="12" width="12.109375" customWidth="1"/>
    <col min="13" max="13" width="13.6640625" customWidth="1"/>
    <col min="14" max="14" width="12.77734375" customWidth="1"/>
    <col min="15" max="15" width="11.88671875" customWidth="1"/>
    <col min="16" max="16" width="12.77734375" customWidth="1"/>
    <col min="17" max="17" width="12.109375" customWidth="1"/>
    <col min="18" max="18" width="3" customWidth="1"/>
  </cols>
  <sheetData>
    <row r="1" spans="2:17" ht="16.2" x14ac:dyDescent="0.2">
      <c r="B1" s="48" t="s">
        <v>12</v>
      </c>
      <c r="C1" s="48"/>
      <c r="D1" s="48"/>
    </row>
    <row r="2" spans="2:17" ht="9" customHeight="1" x14ac:dyDescent="0.2"/>
    <row r="3" spans="2:17" ht="45" customHeight="1" x14ac:dyDescent="0.2">
      <c r="B3" s="60" t="s">
        <v>0</v>
      </c>
      <c r="C3" s="60" t="s">
        <v>1</v>
      </c>
      <c r="D3" s="60"/>
      <c r="E3" s="60"/>
      <c r="F3" s="63"/>
      <c r="G3" s="64" t="s">
        <v>25</v>
      </c>
      <c r="H3" s="60"/>
      <c r="I3" s="60"/>
      <c r="J3" s="60"/>
      <c r="K3" s="60"/>
      <c r="L3" s="60"/>
      <c r="M3" s="63"/>
      <c r="N3" s="58" t="s">
        <v>33</v>
      </c>
      <c r="O3" s="76" t="s">
        <v>42</v>
      </c>
      <c r="P3" s="77"/>
      <c r="Q3" s="79" t="s">
        <v>21</v>
      </c>
    </row>
    <row r="4" spans="2:17" ht="13.5" customHeight="1" x14ac:dyDescent="0.2">
      <c r="B4" s="60"/>
      <c r="C4" s="65" t="s">
        <v>2</v>
      </c>
      <c r="D4" s="46" t="s">
        <v>34</v>
      </c>
      <c r="E4" s="46" t="s">
        <v>20</v>
      </c>
      <c r="F4" s="67" t="s">
        <v>18</v>
      </c>
      <c r="G4" s="61" t="s">
        <v>22</v>
      </c>
      <c r="H4" s="46" t="s">
        <v>38</v>
      </c>
      <c r="I4" s="50" t="s">
        <v>39</v>
      </c>
      <c r="J4" s="46" t="s">
        <v>45</v>
      </c>
      <c r="K4" s="50" t="s">
        <v>17</v>
      </c>
      <c r="L4" s="61" t="s">
        <v>24</v>
      </c>
      <c r="M4" s="61" t="s">
        <v>35</v>
      </c>
      <c r="N4" s="59"/>
      <c r="O4" s="46" t="s">
        <v>36</v>
      </c>
      <c r="P4" s="58" t="s">
        <v>29</v>
      </c>
      <c r="Q4" s="80"/>
    </row>
    <row r="5" spans="2:17" ht="38.25" customHeight="1" x14ac:dyDescent="0.2">
      <c r="B5" s="60"/>
      <c r="C5" s="66"/>
      <c r="D5" s="47"/>
      <c r="E5" s="66"/>
      <c r="F5" s="62"/>
      <c r="G5" s="71"/>
      <c r="H5" s="47"/>
      <c r="I5" s="51"/>
      <c r="J5" s="47"/>
      <c r="K5" s="51"/>
      <c r="L5" s="71"/>
      <c r="M5" s="62"/>
      <c r="N5" s="59"/>
      <c r="O5" s="47"/>
      <c r="P5" s="78"/>
      <c r="Q5" s="81"/>
    </row>
    <row r="6" spans="2:17" ht="37.5" customHeight="1" thickBot="1" x14ac:dyDescent="0.25">
      <c r="B6" s="60"/>
      <c r="C6" s="18" t="s">
        <v>3</v>
      </c>
      <c r="D6" s="19" t="s">
        <v>37</v>
      </c>
      <c r="E6" s="1"/>
      <c r="F6" s="6" t="s">
        <v>4</v>
      </c>
      <c r="G6" s="6" t="s">
        <v>5</v>
      </c>
      <c r="H6" s="19" t="s">
        <v>37</v>
      </c>
      <c r="I6" s="19" t="s">
        <v>37</v>
      </c>
      <c r="J6" s="7" t="s">
        <v>6</v>
      </c>
      <c r="K6" s="8" t="s">
        <v>6</v>
      </c>
      <c r="L6" s="6" t="s">
        <v>6</v>
      </c>
      <c r="M6" s="6" t="s">
        <v>4</v>
      </c>
      <c r="N6" s="42" t="s">
        <v>40</v>
      </c>
      <c r="O6" s="19" t="s">
        <v>41</v>
      </c>
      <c r="P6" s="42" t="s">
        <v>40</v>
      </c>
      <c r="Q6" s="9" t="s">
        <v>4</v>
      </c>
    </row>
    <row r="7" spans="2:17" ht="19.5" customHeight="1" x14ac:dyDescent="0.2">
      <c r="B7" s="16">
        <v>4</v>
      </c>
      <c r="C7" s="30">
        <v>118</v>
      </c>
      <c r="D7" s="68"/>
      <c r="E7" s="14" t="s">
        <v>10</v>
      </c>
      <c r="F7" s="10">
        <f>ROUND($D$7*C7*0.85,2)</f>
        <v>0</v>
      </c>
      <c r="G7" s="27">
        <v>16000</v>
      </c>
      <c r="H7" s="72"/>
      <c r="I7" s="52"/>
      <c r="J7" s="24">
        <v>-7.45</v>
      </c>
      <c r="K7" s="22"/>
      <c r="L7" s="21">
        <f>$I$7+J7+K7</f>
        <v>-7.45</v>
      </c>
      <c r="M7" s="36">
        <f>ROUND(G7*L7,2)</f>
        <v>-119200</v>
      </c>
      <c r="N7" s="3">
        <f>INT(F7+M7)</f>
        <v>-119200</v>
      </c>
      <c r="O7" s="68"/>
      <c r="P7" s="4">
        <f>INT(G7*0.3*O7)</f>
        <v>0</v>
      </c>
      <c r="Q7" s="5"/>
    </row>
    <row r="8" spans="2:17" ht="19.5" customHeight="1" x14ac:dyDescent="0.2">
      <c r="B8" s="16">
        <v>5</v>
      </c>
      <c r="C8" s="30">
        <f>C7</f>
        <v>118</v>
      </c>
      <c r="D8" s="69"/>
      <c r="E8" s="14" t="s">
        <v>10</v>
      </c>
      <c r="F8" s="10">
        <f t="shared" ref="F8:F17" si="0">ROUND($D$7*C8*0.85,2)</f>
        <v>0</v>
      </c>
      <c r="G8" s="27">
        <v>14100</v>
      </c>
      <c r="H8" s="73"/>
      <c r="I8" s="53"/>
      <c r="J8" s="24">
        <v>-7.45</v>
      </c>
      <c r="K8" s="22"/>
      <c r="L8" s="21">
        <f>$I$7+J8+K8</f>
        <v>-7.45</v>
      </c>
      <c r="M8" s="36">
        <f>ROUND(G8*L8,2)</f>
        <v>-105045</v>
      </c>
      <c r="N8" s="3">
        <f>INT(F8+M8)</f>
        <v>-105045</v>
      </c>
      <c r="O8" s="69"/>
      <c r="P8" s="4">
        <f>INT(G8*0.3*O7)</f>
        <v>0</v>
      </c>
      <c r="Q8" s="5"/>
    </row>
    <row r="9" spans="2:17" ht="19.5" customHeight="1" thickBot="1" x14ac:dyDescent="0.25">
      <c r="B9" s="16">
        <v>6</v>
      </c>
      <c r="C9" s="30">
        <f t="shared" ref="C9:C18" si="1">C8</f>
        <v>118</v>
      </c>
      <c r="D9" s="69"/>
      <c r="E9" s="14" t="s">
        <v>9</v>
      </c>
      <c r="F9" s="10">
        <f t="shared" si="0"/>
        <v>0</v>
      </c>
      <c r="G9" s="27">
        <v>14000</v>
      </c>
      <c r="H9" s="74"/>
      <c r="I9" s="54"/>
      <c r="J9" s="24">
        <v>-7.45</v>
      </c>
      <c r="K9" s="22"/>
      <c r="L9" s="21">
        <f>$I$7+J9+K9</f>
        <v>-7.45</v>
      </c>
      <c r="M9" s="36">
        <f>ROUND(G9*L9,2)</f>
        <v>-104300</v>
      </c>
      <c r="N9" s="3">
        <f t="shared" ref="N9:N15" si="2">INT(F9+M9)</f>
        <v>-104300</v>
      </c>
      <c r="O9" s="69"/>
      <c r="P9" s="4">
        <f>INT(G9*0.3*O7)</f>
        <v>0</v>
      </c>
      <c r="Q9" s="5"/>
    </row>
    <row r="10" spans="2:17" ht="19.5" customHeight="1" x14ac:dyDescent="0.2">
      <c r="B10" s="16">
        <v>7</v>
      </c>
      <c r="C10" s="30">
        <f t="shared" si="1"/>
        <v>118</v>
      </c>
      <c r="D10" s="69"/>
      <c r="E10" s="14" t="s">
        <v>9</v>
      </c>
      <c r="F10" s="10">
        <f t="shared" si="0"/>
        <v>0</v>
      </c>
      <c r="G10" s="28">
        <v>16700</v>
      </c>
      <c r="H10" s="52"/>
      <c r="I10" s="49"/>
      <c r="J10" s="24">
        <v>-7.45</v>
      </c>
      <c r="K10" s="22"/>
      <c r="L10" s="21">
        <f>$H$10+J10+K10</f>
        <v>-7.45</v>
      </c>
      <c r="M10" s="36">
        <f t="shared" ref="M10:M17" si="3">ROUND(G10*L10,2)</f>
        <v>-124415</v>
      </c>
      <c r="N10" s="3">
        <f t="shared" si="2"/>
        <v>-124415</v>
      </c>
      <c r="O10" s="69"/>
      <c r="P10" s="4">
        <f>INT(G10*0.3*O7)</f>
        <v>0</v>
      </c>
      <c r="Q10" s="5"/>
    </row>
    <row r="11" spans="2:17" ht="19.5" customHeight="1" x14ac:dyDescent="0.2">
      <c r="B11" s="16">
        <v>8</v>
      </c>
      <c r="C11" s="30">
        <f t="shared" si="1"/>
        <v>118</v>
      </c>
      <c r="D11" s="69"/>
      <c r="E11" s="14" t="s">
        <v>9</v>
      </c>
      <c r="F11" s="10">
        <f t="shared" si="0"/>
        <v>0</v>
      </c>
      <c r="G11" s="28">
        <v>13900</v>
      </c>
      <c r="H11" s="53"/>
      <c r="I11" s="49"/>
      <c r="J11" s="24">
        <v>-7.45</v>
      </c>
      <c r="K11" s="22"/>
      <c r="L11" s="21">
        <f>$H$10+J11+K11</f>
        <v>-7.45</v>
      </c>
      <c r="M11" s="36">
        <f t="shared" si="3"/>
        <v>-103555</v>
      </c>
      <c r="N11" s="3">
        <f t="shared" si="2"/>
        <v>-103555</v>
      </c>
      <c r="O11" s="69"/>
      <c r="P11" s="4">
        <f>INT(G11*0.3*O7)</f>
        <v>0</v>
      </c>
      <c r="Q11" s="5"/>
    </row>
    <row r="12" spans="2:17" ht="19.5" customHeight="1" thickBot="1" x14ac:dyDescent="0.25">
      <c r="B12" s="16">
        <v>9</v>
      </c>
      <c r="C12" s="30">
        <f t="shared" si="1"/>
        <v>118</v>
      </c>
      <c r="D12" s="69"/>
      <c r="E12" s="14" t="s">
        <v>9</v>
      </c>
      <c r="F12" s="10">
        <f t="shared" si="0"/>
        <v>0</v>
      </c>
      <c r="G12" s="28">
        <v>13200</v>
      </c>
      <c r="H12" s="54"/>
      <c r="I12" s="49"/>
      <c r="J12" s="24">
        <v>-7.45</v>
      </c>
      <c r="K12" s="22"/>
      <c r="L12" s="21">
        <f>$H$10+J12+K12</f>
        <v>-7.45</v>
      </c>
      <c r="M12" s="36">
        <f t="shared" si="3"/>
        <v>-98340</v>
      </c>
      <c r="N12" s="3">
        <f>INT(F12+M12)</f>
        <v>-98340</v>
      </c>
      <c r="O12" s="69"/>
      <c r="P12" s="4">
        <f>INT(G12*0.3*O7)</f>
        <v>0</v>
      </c>
      <c r="Q12" s="5"/>
    </row>
    <row r="13" spans="2:17" ht="19.5" customHeight="1" x14ac:dyDescent="0.2">
      <c r="B13" s="16">
        <v>10</v>
      </c>
      <c r="C13" s="30">
        <f t="shared" si="1"/>
        <v>118</v>
      </c>
      <c r="D13" s="69"/>
      <c r="E13" s="14" t="s">
        <v>16</v>
      </c>
      <c r="F13" s="10">
        <f t="shared" si="0"/>
        <v>0</v>
      </c>
      <c r="G13" s="27">
        <v>14800</v>
      </c>
      <c r="H13" s="75"/>
      <c r="I13" s="43" t="s">
        <v>19</v>
      </c>
      <c r="J13" s="24">
        <v>-7.45</v>
      </c>
      <c r="K13" s="22"/>
      <c r="L13" s="21">
        <f t="shared" ref="L13:L18" si="4">$I$7+J13+K13</f>
        <v>-7.45</v>
      </c>
      <c r="M13" s="36">
        <f t="shared" si="3"/>
        <v>-110260</v>
      </c>
      <c r="N13" s="3">
        <f t="shared" si="2"/>
        <v>-110260</v>
      </c>
      <c r="O13" s="69"/>
      <c r="P13" s="4">
        <f>INT(G13*0.3*O7)</f>
        <v>0</v>
      </c>
      <c r="Q13" s="5"/>
    </row>
    <row r="14" spans="2:17" ht="19.5" customHeight="1" x14ac:dyDescent="0.2">
      <c r="B14" s="16">
        <v>11</v>
      </c>
      <c r="C14" s="30">
        <f t="shared" si="1"/>
        <v>118</v>
      </c>
      <c r="D14" s="69"/>
      <c r="E14" s="14" t="s">
        <v>9</v>
      </c>
      <c r="F14" s="10">
        <f t="shared" si="0"/>
        <v>0</v>
      </c>
      <c r="G14" s="27">
        <v>15300</v>
      </c>
      <c r="H14" s="75"/>
      <c r="I14" s="44"/>
      <c r="J14" s="24">
        <v>-7.45</v>
      </c>
      <c r="K14" s="22"/>
      <c r="L14" s="21">
        <f t="shared" si="4"/>
        <v>-7.45</v>
      </c>
      <c r="M14" s="36">
        <f t="shared" si="3"/>
        <v>-113985</v>
      </c>
      <c r="N14" s="3">
        <f t="shared" si="2"/>
        <v>-113985</v>
      </c>
      <c r="O14" s="69"/>
      <c r="P14" s="4">
        <f>INT(G14*0.3*O7)</f>
        <v>0</v>
      </c>
      <c r="Q14" s="5"/>
    </row>
    <row r="15" spans="2:17" ht="19.5" customHeight="1" x14ac:dyDescent="0.2">
      <c r="B15" s="16">
        <v>12</v>
      </c>
      <c r="C15" s="30">
        <f t="shared" si="1"/>
        <v>118</v>
      </c>
      <c r="D15" s="69"/>
      <c r="E15" s="14" t="s">
        <v>9</v>
      </c>
      <c r="F15" s="10">
        <f t="shared" si="0"/>
        <v>0</v>
      </c>
      <c r="G15" s="27">
        <v>35600</v>
      </c>
      <c r="H15" s="75"/>
      <c r="I15" s="44"/>
      <c r="J15" s="24">
        <v>-7.45</v>
      </c>
      <c r="K15" s="22"/>
      <c r="L15" s="21">
        <f t="shared" si="4"/>
        <v>-7.45</v>
      </c>
      <c r="M15" s="36">
        <f t="shared" si="3"/>
        <v>-265220</v>
      </c>
      <c r="N15" s="3">
        <f t="shared" si="2"/>
        <v>-265220</v>
      </c>
      <c r="O15" s="69"/>
      <c r="P15" s="4">
        <f>INT(G15*0.3*O7)</f>
        <v>0</v>
      </c>
      <c r="Q15" s="5"/>
    </row>
    <row r="16" spans="2:17" ht="19.5" customHeight="1" x14ac:dyDescent="0.2">
      <c r="B16" s="16">
        <v>1</v>
      </c>
      <c r="C16" s="30">
        <f t="shared" si="1"/>
        <v>118</v>
      </c>
      <c r="D16" s="69"/>
      <c r="E16" s="14" t="s">
        <v>9</v>
      </c>
      <c r="F16" s="10">
        <f t="shared" si="0"/>
        <v>0</v>
      </c>
      <c r="G16" s="27">
        <v>50400</v>
      </c>
      <c r="H16" s="75"/>
      <c r="I16" s="44"/>
      <c r="J16" s="24">
        <v>-7.45</v>
      </c>
      <c r="K16" s="22"/>
      <c r="L16" s="21">
        <f t="shared" si="4"/>
        <v>-7.45</v>
      </c>
      <c r="M16" s="36">
        <f t="shared" si="3"/>
        <v>-375480</v>
      </c>
      <c r="N16" s="3">
        <f>INT(F16+M16)</f>
        <v>-375480</v>
      </c>
      <c r="O16" s="69"/>
      <c r="P16" s="4">
        <f>INT(G16*0.3*O7)</f>
        <v>0</v>
      </c>
      <c r="Q16" s="33" t="s">
        <v>26</v>
      </c>
    </row>
    <row r="17" spans="2:17" ht="19.5" customHeight="1" x14ac:dyDescent="0.2">
      <c r="B17" s="16">
        <v>2</v>
      </c>
      <c r="C17" s="30">
        <f t="shared" si="1"/>
        <v>118</v>
      </c>
      <c r="D17" s="69"/>
      <c r="E17" s="14" t="s">
        <v>9</v>
      </c>
      <c r="F17" s="10">
        <f t="shared" si="0"/>
        <v>0</v>
      </c>
      <c r="G17" s="27">
        <v>43400</v>
      </c>
      <c r="H17" s="75"/>
      <c r="I17" s="44"/>
      <c r="J17" s="24">
        <v>-7.45</v>
      </c>
      <c r="K17" s="22"/>
      <c r="L17" s="21">
        <f t="shared" si="4"/>
        <v>-7.45</v>
      </c>
      <c r="M17" s="36">
        <f t="shared" si="3"/>
        <v>-323330</v>
      </c>
      <c r="N17" s="3">
        <f>INT(F17+M17)</f>
        <v>-323330</v>
      </c>
      <c r="O17" s="69"/>
      <c r="P17" s="4">
        <f>INT(G17*0.3*O7)</f>
        <v>0</v>
      </c>
      <c r="Q17" s="32" t="s">
        <v>27</v>
      </c>
    </row>
    <row r="18" spans="2:17" ht="19.5" customHeight="1" thickBot="1" x14ac:dyDescent="0.25">
      <c r="B18" s="17">
        <v>3</v>
      </c>
      <c r="C18" s="30">
        <f t="shared" si="1"/>
        <v>118</v>
      </c>
      <c r="D18" s="70"/>
      <c r="E18" s="15" t="s">
        <v>9</v>
      </c>
      <c r="F18" s="25">
        <f>ROUND($D$7*C18*0.85,2)</f>
        <v>0</v>
      </c>
      <c r="G18" s="23">
        <v>31700</v>
      </c>
      <c r="H18" s="75"/>
      <c r="I18" s="45"/>
      <c r="J18" s="24">
        <v>-7.45</v>
      </c>
      <c r="K18" s="26"/>
      <c r="L18" s="21">
        <f t="shared" si="4"/>
        <v>-7.45</v>
      </c>
      <c r="M18" s="37">
        <f>ROUND(G18*L18,2)</f>
        <v>-236165</v>
      </c>
      <c r="N18" s="38">
        <f>INT(F18+M18)</f>
        <v>-236165</v>
      </c>
      <c r="O18" s="70"/>
      <c r="P18" s="4">
        <f>INT(G18*0.3*O7)</f>
        <v>0</v>
      </c>
      <c r="Q18" s="32" t="s">
        <v>28</v>
      </c>
    </row>
    <row r="19" spans="2:17" ht="19.5" customHeight="1" thickTop="1" thickBot="1" x14ac:dyDescent="0.25">
      <c r="B19" s="12" t="s">
        <v>8</v>
      </c>
      <c r="C19" s="55"/>
      <c r="D19" s="56"/>
      <c r="E19" s="57"/>
      <c r="F19" s="34">
        <f>SUM(F7:F18)</f>
        <v>0</v>
      </c>
      <c r="G19" s="2">
        <f>SUM(G7:G18)</f>
        <v>279100</v>
      </c>
      <c r="H19" s="13"/>
      <c r="I19" s="11"/>
      <c r="J19" s="13"/>
      <c r="K19" s="13"/>
      <c r="L19" s="20"/>
      <c r="M19" s="34">
        <f>SUM(M7:M18)</f>
        <v>-2079295</v>
      </c>
      <c r="N19" s="39">
        <f>SUM(N7:N18)</f>
        <v>-2079295</v>
      </c>
      <c r="O19" s="40"/>
      <c r="P19" s="41">
        <f>SUM(P7:P18)</f>
        <v>0</v>
      </c>
      <c r="Q19" s="29">
        <f>ROUNDUP((N19+P19)*100/110,0)</f>
        <v>-1890269</v>
      </c>
    </row>
    <row r="20" spans="2:17" ht="13.8" thickTop="1" x14ac:dyDescent="0.2"/>
    <row r="23" spans="2:17" ht="15" customHeight="1" x14ac:dyDescent="0.2">
      <c r="B23" t="s">
        <v>13</v>
      </c>
      <c r="C23" s="31" t="s">
        <v>46</v>
      </c>
    </row>
    <row r="24" spans="2:17" ht="15" customHeight="1" x14ac:dyDescent="0.2">
      <c r="C24" s="31" t="s">
        <v>49</v>
      </c>
    </row>
    <row r="25" spans="2:17" ht="15" customHeight="1" x14ac:dyDescent="0.2">
      <c r="C25" s="31" t="s">
        <v>30</v>
      </c>
    </row>
    <row r="26" spans="2:17" ht="15" customHeight="1" x14ac:dyDescent="0.2">
      <c r="C26" s="31" t="s">
        <v>47</v>
      </c>
    </row>
    <row r="27" spans="2:17" ht="15" customHeight="1" x14ac:dyDescent="0.2">
      <c r="C27" s="31" t="s">
        <v>43</v>
      </c>
    </row>
    <row r="28" spans="2:17" ht="15" customHeight="1" x14ac:dyDescent="0.2">
      <c r="C28" s="31" t="s">
        <v>31</v>
      </c>
    </row>
    <row r="29" spans="2:17" ht="15" customHeight="1" x14ac:dyDescent="0.2">
      <c r="D29" t="s">
        <v>14</v>
      </c>
      <c r="E29" t="s">
        <v>11</v>
      </c>
      <c r="F29" t="s">
        <v>23</v>
      </c>
    </row>
    <row r="30" spans="2:17" ht="15" customHeight="1" x14ac:dyDescent="0.2">
      <c r="E30" t="s">
        <v>7</v>
      </c>
      <c r="F30" t="s">
        <v>15</v>
      </c>
    </row>
    <row r="31" spans="2:17" ht="15" customHeight="1" x14ac:dyDescent="0.2">
      <c r="C31" s="31" t="s">
        <v>32</v>
      </c>
    </row>
    <row r="32" spans="2:17" ht="15" customHeight="1" x14ac:dyDescent="0.2">
      <c r="C32" s="31" t="s">
        <v>48</v>
      </c>
    </row>
    <row r="33" spans="3:3" ht="15" customHeight="1" x14ac:dyDescent="0.2">
      <c r="C33" s="31" t="s">
        <v>44</v>
      </c>
    </row>
    <row r="34" spans="3:3" ht="15" customHeight="1" x14ac:dyDescent="0.2">
      <c r="C34" s="35"/>
    </row>
  </sheetData>
  <mergeCells count="29">
    <mergeCell ref="O7:O18"/>
    <mergeCell ref="O3:P3"/>
    <mergeCell ref="O4:O5"/>
    <mergeCell ref="P4:P5"/>
    <mergeCell ref="Q3:Q5"/>
    <mergeCell ref="C19:E19"/>
    <mergeCell ref="N3:N5"/>
    <mergeCell ref="B3:B6"/>
    <mergeCell ref="M4:M5"/>
    <mergeCell ref="C3:F3"/>
    <mergeCell ref="G3:M3"/>
    <mergeCell ref="C4:C5"/>
    <mergeCell ref="D4:D5"/>
    <mergeCell ref="E4:E5"/>
    <mergeCell ref="F4:F5"/>
    <mergeCell ref="D7:D18"/>
    <mergeCell ref="K4:K5"/>
    <mergeCell ref="L4:L5"/>
    <mergeCell ref="H7:H9"/>
    <mergeCell ref="H13:H18"/>
    <mergeCell ref="G4:G5"/>
    <mergeCell ref="I13:I18"/>
    <mergeCell ref="J4:J5"/>
    <mergeCell ref="B1:D1"/>
    <mergeCell ref="I10:I12"/>
    <mergeCell ref="H4:H5"/>
    <mergeCell ref="I4:I5"/>
    <mergeCell ref="I7:I9"/>
    <mergeCell ref="H10:H12"/>
  </mergeCells>
  <phoneticPr fontId="2"/>
  <pageMargins left="0.78740157480314965" right="0.78740157480314965" top="0.98425196850393704" bottom="0.98425196850393704" header="0.51181102362204722" footer="0.51181102362204722"/>
  <pageSetup paperSize="9" scale="70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入札金額算定書</vt:lpstr>
      <vt:lpstr>入札金額算定書!Print_Area</vt:lpstr>
    </vt:vector>
  </TitlesOfParts>
  <Company>岐阜県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岐阜県</dc:creator>
  <cp:lastModifiedBy>岩佐 義則</cp:lastModifiedBy>
  <cp:lastPrinted>2024-11-29T09:34:47Z</cp:lastPrinted>
  <dcterms:created xsi:type="dcterms:W3CDTF">2003-06-24T10:11:33Z</dcterms:created>
  <dcterms:modified xsi:type="dcterms:W3CDTF">2024-11-29T09:36:14Z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2024-11-23T01:31:47Z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f7c2ca74-12ca-4edc-b62b-40a39dc14102</vt:lpwstr>
  </property>
  <property fmtid="{D5CDD505-2E9C-101B-9397-08002B2CF9AE}" pid="8" name="MSIP_Label_defa4170-0d19-0005-0004-bc88714345d2_ContentBits">
    <vt:lpwstr>0</vt:lpwstr>
  </property>
</Properties>
</file>