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62549\Desktop\"/>
    </mc:Choice>
  </mc:AlternateContent>
  <bookViews>
    <workbookView xWindow="0" yWindow="0" windowWidth="15345" windowHeight="5355" tabRatio="805" firstSheet="3" activeTab="3"/>
  </bookViews>
  <sheets>
    <sheet name="事業入力" sheetId="1" r:id="rId1"/>
    <sheet name="点数入力②" sheetId="12" r:id="rId2"/>
    <sheet name="様式２－２（土木工事等）" sheetId="25" r:id="rId3"/>
    <sheet name="申請２－１～２－３" sheetId="18" r:id="rId4"/>
  </sheets>
  <definedNames>
    <definedName name="_xlnm.Print_Area" localSheetId="0">事業入力!$A$3:$K$88</definedName>
    <definedName name="_xlnm.Print_Area" localSheetId="1">点数入力②!$A$1:$J$131</definedName>
    <definedName name="_xlnm.Print_Area" localSheetId="2">'様式２－２（土木工事等）'!$A$1:$I$149</definedName>
  </definedNames>
  <calcPr calcId="162913"/>
</workbook>
</file>

<file path=xl/calcChain.xml><?xml version="1.0" encoding="utf-8"?>
<calcChain xmlns="http://schemas.openxmlformats.org/spreadsheetml/2006/main">
  <c r="I135" i="25" l="1"/>
  <c r="I134" i="25"/>
  <c r="I138" i="25" s="1"/>
  <c r="I133" i="25"/>
  <c r="I137" i="25" s="1"/>
  <c r="I132" i="25"/>
  <c r="I136" i="25" s="1"/>
  <c r="I128" i="25"/>
  <c r="I126" i="25"/>
  <c r="I125" i="25"/>
  <c r="I124" i="25"/>
  <c r="I118" i="25"/>
  <c r="I97" i="25"/>
  <c r="I96" i="25"/>
  <c r="I95" i="25"/>
  <c r="I94" i="25"/>
  <c r="I93" i="25"/>
  <c r="I92" i="25"/>
  <c r="I91" i="25"/>
  <c r="I90" i="25"/>
  <c r="I89" i="25"/>
  <c r="I88" i="25"/>
  <c r="I87" i="25"/>
  <c r="I86" i="25"/>
  <c r="I85" i="25"/>
  <c r="I84" i="25"/>
  <c r="F84" i="25"/>
  <c r="I139" i="25" s="1"/>
  <c r="I83" i="25"/>
  <c r="F83" i="25"/>
  <c r="F82" i="25"/>
  <c r="I81" i="25"/>
  <c r="F81" i="25"/>
  <c r="I80" i="25"/>
  <c r="I79" i="25"/>
  <c r="I77" i="25"/>
  <c r="I108" i="25" s="1"/>
  <c r="I72" i="25"/>
  <c r="I68" i="25"/>
  <c r="I66" i="25"/>
  <c r="G66" i="25"/>
  <c r="I54" i="25"/>
  <c r="I32" i="25"/>
  <c r="I110" i="25" l="1"/>
  <c r="I109" i="25" s="1"/>
  <c r="K4" i="1" l="1"/>
  <c r="L9" i="1" l="1"/>
  <c r="O27" i="1" l="1"/>
  <c r="J51" i="12" l="1"/>
  <c r="J108" i="12" l="1"/>
  <c r="L10" i="1" l="1"/>
  <c r="L21" i="1"/>
  <c r="L20" i="1"/>
  <c r="E4" i="12"/>
  <c r="J26" i="12"/>
  <c r="E35" i="1"/>
  <c r="E41" i="1" s="1"/>
  <c r="K3" i="1"/>
  <c r="B65" i="12"/>
  <c r="J1" i="12"/>
  <c r="J64" i="12"/>
  <c r="L16" i="1"/>
  <c r="F56" i="1"/>
  <c r="E3" i="12"/>
  <c r="L17" i="1"/>
  <c r="E5" i="12" s="1"/>
  <c r="E19" i="12"/>
  <c r="F38" i="1"/>
  <c r="J2" i="12"/>
  <c r="H64" i="12"/>
  <c r="G3" i="12" l="1"/>
  <c r="J3" i="12"/>
  <c r="F41" i="1"/>
  <c r="F35" i="1"/>
  <c r="J110" i="12"/>
  <c r="J109" i="12" s="1"/>
  <c r="C3" i="12"/>
  <c r="J5" i="12"/>
  <c r="J4" i="12"/>
  <c r="E44" i="1"/>
  <c r="E47" i="1" s="1"/>
  <c r="K5" i="1"/>
  <c r="F47" i="1" l="1"/>
  <c r="E50" i="1"/>
  <c r="F44" i="1"/>
  <c r="E52" i="1" l="1"/>
  <c r="E54" i="1" s="1"/>
  <c r="F50" i="1"/>
  <c r="F52" i="1" l="1"/>
  <c r="F54" i="1"/>
  <c r="E58" i="1"/>
  <c r="E72" i="1" l="1"/>
  <c r="E60" i="1"/>
  <c r="F58" i="1"/>
  <c r="E74" i="1" l="1"/>
  <c r="F63" i="1"/>
  <c r="F60" i="1"/>
  <c r="G60" i="1"/>
  <c r="F72" i="1"/>
  <c r="J38" i="1"/>
  <c r="F74" i="1" l="1"/>
  <c r="E75" i="1"/>
  <c r="F75" i="1" s="1"/>
  <c r="E80" i="1" l="1"/>
  <c r="E83" i="1" s="1"/>
  <c r="F80" i="1" l="1"/>
  <c r="E86" i="1"/>
  <c r="F83" i="1"/>
  <c r="E88" i="1" l="1"/>
  <c r="F86" i="1"/>
  <c r="L88" i="1" l="1"/>
  <c r="F88" i="1"/>
</calcChain>
</file>

<file path=xl/sharedStrings.xml><?xml version="1.0" encoding="utf-8"?>
<sst xmlns="http://schemas.openxmlformats.org/spreadsheetml/2006/main" count="968" uniqueCount="655">
  <si>
    <t>なし</t>
  </si>
  <si>
    <t>発注機関</t>
    <rPh sb="0" eb="2">
      <t>ハッチュウ</t>
    </rPh>
    <rPh sb="2" eb="4">
      <t>キカン</t>
    </rPh>
    <phoneticPr fontId="3"/>
  </si>
  <si>
    <t>工期</t>
    <rPh sb="0" eb="2">
      <t>コウキ</t>
    </rPh>
    <phoneticPr fontId="3"/>
  </si>
  <si>
    <t>→</t>
    <phoneticPr fontId="3"/>
  </si>
  <si>
    <t>入力項目</t>
    <rPh sb="0" eb="2">
      <t>ニュウリョク</t>
    </rPh>
    <rPh sb="2" eb="4">
      <t>コウモク</t>
    </rPh>
    <phoneticPr fontId="3"/>
  </si>
  <si>
    <t>選択入力項目</t>
    <rPh sb="0" eb="2">
      <t>センタク</t>
    </rPh>
    <rPh sb="2" eb="4">
      <t>ニュウリョク</t>
    </rPh>
    <rPh sb="4" eb="6">
      <t>コウモク</t>
    </rPh>
    <phoneticPr fontId="3"/>
  </si>
  <si>
    <t>任意入力項目</t>
    <rPh sb="0" eb="2">
      <t>ニンイ</t>
    </rPh>
    <rPh sb="2" eb="4">
      <t>ニュウリョク</t>
    </rPh>
    <rPh sb="4" eb="6">
      <t>コウモク</t>
    </rPh>
    <phoneticPr fontId="3"/>
  </si>
  <si>
    <t>［建設業許可種別］</t>
    <rPh sb="1" eb="4">
      <t>ケンセツギョウ</t>
    </rPh>
    <rPh sb="4" eb="6">
      <t>キョカ</t>
    </rPh>
    <rPh sb="6" eb="8">
      <t>シュベツ</t>
    </rPh>
    <phoneticPr fontId="3"/>
  </si>
  <si>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</si>
  <si>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</si>
  <si>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</si>
  <si>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</si>
  <si>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評価点</t>
    <rPh sb="0" eb="3">
      <t>ヒョウカテン</t>
    </rPh>
    <phoneticPr fontId="3"/>
  </si>
  <si>
    <t>工程管理</t>
    <rPh sb="0" eb="2">
      <t>コウテイ</t>
    </rPh>
    <rPh sb="2" eb="4">
      <t>カンリ</t>
    </rPh>
    <phoneticPr fontId="3"/>
  </si>
  <si>
    <t>短縮</t>
    <rPh sb="0" eb="2">
      <t>タンシュク</t>
    </rPh>
    <phoneticPr fontId="3"/>
  </si>
  <si>
    <t>→</t>
    <phoneticPr fontId="3"/>
  </si>
  <si>
    <t>安全対策</t>
    <rPh sb="0" eb="2">
      <t>アンゼン</t>
    </rPh>
    <rPh sb="2" eb="4">
      <t>タイサク</t>
    </rPh>
    <phoneticPr fontId="3"/>
  </si>
  <si>
    <t>主要資材</t>
    <rPh sb="0" eb="2">
      <t>シュヨウ</t>
    </rPh>
    <rPh sb="2" eb="4">
      <t>シザイ</t>
    </rPh>
    <phoneticPr fontId="3"/>
  </si>
  <si>
    <t>県内での調達の励行</t>
    <rPh sb="0" eb="2">
      <t>ケンナイ</t>
    </rPh>
    <rPh sb="4" eb="6">
      <t>チョウタツ</t>
    </rPh>
    <rPh sb="7" eb="9">
      <t>レイコウ</t>
    </rPh>
    <phoneticPr fontId="3"/>
  </si>
  <si>
    <t>→</t>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</si>
  <si>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</si>
  <si>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</si>
  <si>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</si>
  <si>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ＩＳＯ９０００Ｓ並びに１４００１取得済</t>
    <rPh sb="8" eb="9">
      <t>ナラ</t>
    </rPh>
    <rPh sb="16" eb="18">
      <t>シュトク</t>
    </rPh>
    <rPh sb="18" eb="19">
      <t>ズ</t>
    </rPh>
    <phoneticPr fontId="3"/>
  </si>
  <si>
    <t>ＩＳＯ９０００Ｓ又は１４００１取得済</t>
    <rPh sb="8" eb="9">
      <t>マタ</t>
    </rPh>
    <rPh sb="15" eb="17">
      <t>シュトク</t>
    </rPh>
    <rPh sb="17" eb="18">
      <t>ズ</t>
    </rPh>
    <phoneticPr fontId="3"/>
  </si>
  <si>
    <t>取得なし</t>
    <rPh sb="0" eb="2">
      <t>シュトク</t>
    </rPh>
    <phoneticPr fontId="3"/>
  </si>
  <si>
    <t>技術所見</t>
    <rPh sb="0" eb="2">
      <t>ギジュツ</t>
    </rPh>
    <rPh sb="2" eb="4">
      <t>ショケン</t>
    </rPh>
    <phoneticPr fontId="3"/>
  </si>
  <si>
    <t>施工上の課題</t>
    <rPh sb="0" eb="2">
      <t>セコウ</t>
    </rPh>
    <rPh sb="2" eb="3">
      <t>ジョウ</t>
    </rPh>
    <rPh sb="4" eb="6">
      <t>カダイ</t>
    </rPh>
    <phoneticPr fontId="3"/>
  </si>
  <si>
    <t>又は</t>
    <rPh sb="0" eb="1">
      <t>マタ</t>
    </rPh>
    <phoneticPr fontId="3"/>
  </si>
  <si>
    <t>配慮すべき事項</t>
    <rPh sb="0" eb="2">
      <t>ハイリョ</t>
    </rPh>
    <rPh sb="5" eb="7">
      <t>ジコウ</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</si>
  <si>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</si>
  <si>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</si>
  <si>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</si>
  <si>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８０点以上</t>
    <rPh sb="2" eb="3">
      <t>テン</t>
    </rPh>
    <rPh sb="3" eb="5">
      <t>イジョウ</t>
    </rPh>
    <phoneticPr fontId="3"/>
  </si>
  <si>
    <t>７５点以上８０点未満</t>
    <rPh sb="2" eb="3">
      <t>テン</t>
    </rPh>
    <rPh sb="3" eb="5">
      <t>イジョウ</t>
    </rPh>
    <rPh sb="7" eb="8">
      <t>テン</t>
    </rPh>
    <rPh sb="8" eb="10">
      <t>ミマン</t>
    </rPh>
    <phoneticPr fontId="3"/>
  </si>
  <si>
    <t>７５点未満又は実績なし</t>
    <rPh sb="2" eb="3">
      <t>テン</t>
    </rPh>
    <rPh sb="3" eb="5">
      <t>ミマン</t>
    </rPh>
    <rPh sb="5" eb="6">
      <t>マタ</t>
    </rPh>
    <rPh sb="7" eb="9">
      <t>ジッセキ</t>
    </rPh>
    <phoneticPr fontId="3"/>
  </si>
  <si>
    <t>同種(類似)工事施工実績</t>
    <rPh sb="0" eb="2">
      <t>ドウシュ</t>
    </rPh>
    <rPh sb="3" eb="5">
      <t>ルイジ</t>
    </rPh>
    <rPh sb="6" eb="8">
      <t>コウジ</t>
    </rPh>
    <rPh sb="8" eb="10">
      <t>セコウ</t>
    </rPh>
    <rPh sb="10" eb="12">
      <t>ジッセキ</t>
    </rPh>
    <phoneticPr fontId="3"/>
  </si>
  <si>
    <t>同種工事の実績あり</t>
    <rPh sb="0" eb="2">
      <t>ドウシュ</t>
    </rPh>
    <rPh sb="2" eb="4">
      <t>コウジ</t>
    </rPh>
    <rPh sb="5" eb="7">
      <t>ジッセキ</t>
    </rPh>
    <phoneticPr fontId="3"/>
  </si>
  <si>
    <t>類似工事の実績あり</t>
    <rPh sb="0" eb="2">
      <t>ルイジ</t>
    </rPh>
    <rPh sb="2" eb="4">
      <t>コウジ</t>
    </rPh>
    <rPh sb="5" eb="7">
      <t>ジッセキ</t>
    </rPh>
    <phoneticPr fontId="3"/>
  </si>
  <si>
    <t>実績なし</t>
    <rPh sb="0" eb="2">
      <t>ジッセキ</t>
    </rPh>
    <phoneticPr fontId="3"/>
  </si>
  <si>
    <t>スタッフ数</t>
    <rPh sb="4" eb="5">
      <t>スウ</t>
    </rPh>
    <phoneticPr fontId="3"/>
  </si>
  <si>
    <t>→</t>
    <phoneticPr fontId="3"/>
  </si>
  <si>
    <t>機械保有状況</t>
    <rPh sb="0" eb="2">
      <t>キカイ</t>
    </rPh>
    <rPh sb="2" eb="4">
      <t>ホユウ</t>
    </rPh>
    <rPh sb="4" eb="6">
      <t>ジョウキョウ</t>
    </rPh>
    <phoneticPr fontId="3"/>
  </si>
  <si>
    <t>当該工事に関する主要建設機械の保有状況</t>
    <rPh sb="0" eb="2">
      <t>トウガイ</t>
    </rPh>
    <rPh sb="2" eb="4">
      <t>コウジ</t>
    </rPh>
    <rPh sb="5" eb="6">
      <t>カン</t>
    </rPh>
    <rPh sb="8" eb="10">
      <t>シュヨウ</t>
    </rPh>
    <rPh sb="10" eb="12">
      <t>ケンセツ</t>
    </rPh>
    <rPh sb="12" eb="14">
      <t>キカイ</t>
    </rPh>
    <rPh sb="15" eb="17">
      <t>ホユウ</t>
    </rPh>
    <rPh sb="17" eb="19">
      <t>ジョウキョウ</t>
    </rPh>
    <phoneticPr fontId="3"/>
  </si>
  <si>
    <t>→</t>
    <phoneticPr fontId="3"/>
  </si>
  <si>
    <t>保有なし</t>
    <rPh sb="0" eb="2">
      <t>ホユウ</t>
    </rPh>
    <phoneticPr fontId="3"/>
  </si>
  <si>
    <t>○配置予定技術者の能力</t>
    <rPh sb="1" eb="3">
      <t>ハイチ</t>
    </rPh>
    <rPh sb="3" eb="5">
      <t>ヨテイ</t>
    </rPh>
    <rPh sb="5" eb="7">
      <t>ギジュツ</t>
    </rPh>
    <rPh sb="7" eb="8">
      <t>シャ</t>
    </rPh>
    <rPh sb="9" eb="11">
      <t>ノウリョク</t>
    </rPh>
    <phoneticPr fontId="3"/>
  </si>
  <si>
    <t>保有資格</t>
    <rPh sb="0" eb="2">
      <t>ホユウ</t>
    </rPh>
    <rPh sb="2" eb="4">
      <t>シカク</t>
    </rPh>
    <phoneticPr fontId="3"/>
  </si>
  <si>
    <t>→</t>
    <phoneticPr fontId="3"/>
  </si>
  <si>
    <t>○地域要件</t>
    <rPh sb="1" eb="3">
      <t>チイキ</t>
    </rPh>
    <rPh sb="3" eb="5">
      <t>ヨウケン</t>
    </rPh>
    <phoneticPr fontId="3"/>
  </si>
  <si>
    <t>（技術所見ありの場合）</t>
    <rPh sb="1" eb="3">
      <t>ギジュツ</t>
    </rPh>
    <rPh sb="3" eb="5">
      <t>ショケン</t>
    </rPh>
    <rPh sb="8" eb="10">
      <t>バアイ</t>
    </rPh>
    <phoneticPr fontId="6"/>
  </si>
  <si>
    <t>落札決定部会から３日後</t>
    <rPh sb="0" eb="2">
      <t>ラクサツ</t>
    </rPh>
    <rPh sb="2" eb="4">
      <t>ケッテイ</t>
    </rPh>
    <rPh sb="4" eb="6">
      <t>ブカイ</t>
    </rPh>
    <rPh sb="9" eb="10">
      <t>ニチ</t>
    </rPh>
    <rPh sb="10" eb="11">
      <t>ゴ</t>
    </rPh>
    <phoneticPr fontId="3"/>
  </si>
  <si>
    <t>営業拠点</t>
    <rPh sb="0" eb="2">
      <t>エイギョウ</t>
    </rPh>
    <rPh sb="2" eb="4">
      <t>キョテン</t>
    </rPh>
    <phoneticPr fontId="3"/>
  </si>
  <si>
    <t>地域内での営業拠点の有無</t>
    <rPh sb="0" eb="2">
      <t>チイキ</t>
    </rPh>
    <rPh sb="2" eb="3">
      <t>ナイ</t>
    </rPh>
    <rPh sb="5" eb="7">
      <t>エイギョウ</t>
    </rPh>
    <rPh sb="7" eb="9">
      <t>キョテン</t>
    </rPh>
    <rPh sb="10" eb="12">
      <t>ウム</t>
    </rPh>
    <phoneticPr fontId="3"/>
  </si>
  <si>
    <t>→</t>
    <phoneticPr fontId="3"/>
  </si>
  <si>
    <t>災害協定参加等</t>
    <rPh sb="0" eb="2">
      <t>サイガイ</t>
    </rPh>
    <rPh sb="2" eb="4">
      <t>キョウテイ</t>
    </rPh>
    <rPh sb="4" eb="6">
      <t>サンカ</t>
    </rPh>
    <rPh sb="6" eb="7">
      <t>トウ</t>
    </rPh>
    <phoneticPr fontId="3"/>
  </si>
  <si>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3"/>
  </si>
  <si>
    <t>ボランティア活動</t>
    <rPh sb="6" eb="8">
      <t>カツドウ</t>
    </rPh>
    <phoneticPr fontId="3"/>
  </si>
  <si>
    <t>近隣地域施工実績</t>
    <rPh sb="0" eb="2">
      <t>キンリン</t>
    </rPh>
    <rPh sb="2" eb="4">
      <t>チイキ</t>
    </rPh>
    <rPh sb="4" eb="6">
      <t>セコウ</t>
    </rPh>
    <rPh sb="6" eb="8">
      <t>ジッセキ</t>
    </rPh>
    <phoneticPr fontId="3"/>
  </si>
  <si>
    <t>※　ＪＶによる申請の場合は、代表構成員に係る実績を評価する</t>
    <rPh sb="7" eb="9">
      <t>シンセイ</t>
    </rPh>
    <rPh sb="10" eb="12">
      <t>バアイ</t>
    </rPh>
    <rPh sb="14" eb="16">
      <t>ダイヒョウ</t>
    </rPh>
    <rPh sb="16" eb="18">
      <t>コウセイ</t>
    </rPh>
    <rPh sb="18" eb="19">
      <t>イン</t>
    </rPh>
    <rPh sb="20" eb="21">
      <t>カカ</t>
    </rPh>
    <rPh sb="22" eb="24">
      <t>ジッセキ</t>
    </rPh>
    <rPh sb="25" eb="27">
      <t>ヒョウカ</t>
    </rPh>
    <phoneticPr fontId="3"/>
  </si>
  <si>
    <t>会 社 名</t>
    <rPh sb="0" eb="1">
      <t>カイ</t>
    </rPh>
    <rPh sb="2" eb="3">
      <t>シャ</t>
    </rPh>
    <rPh sb="4" eb="5">
      <t>メイ</t>
    </rPh>
    <phoneticPr fontId="3"/>
  </si>
  <si>
    <t>(株)○○建設</t>
    <rPh sb="0" eb="3">
      <t>カブ</t>
    </rPh>
    <rPh sb="5" eb="7">
      <t>ケンセツ</t>
    </rPh>
    <phoneticPr fontId="3"/>
  </si>
  <si>
    <t>施　　工　　能　　力</t>
    <rPh sb="0" eb="1">
      <t>シ</t>
    </rPh>
    <rPh sb="3" eb="4">
      <t>コウ</t>
    </rPh>
    <rPh sb="6" eb="7">
      <t>ノウ</t>
    </rPh>
    <rPh sb="9" eb="10">
      <t>チカラ</t>
    </rPh>
    <phoneticPr fontId="3"/>
  </si>
  <si>
    <t>評　価　項　目</t>
    <rPh sb="0" eb="1">
      <t>ヒョウ</t>
    </rPh>
    <rPh sb="2" eb="3">
      <t>アタイ</t>
    </rPh>
    <rPh sb="4" eb="5">
      <t>コウ</t>
    </rPh>
    <rPh sb="6" eb="7">
      <t>メ</t>
    </rPh>
    <phoneticPr fontId="3"/>
  </si>
  <si>
    <t>評　価　内　容</t>
    <rPh sb="0" eb="1">
      <t>ヒョウ</t>
    </rPh>
    <rPh sb="2" eb="3">
      <t>アタイ</t>
    </rPh>
    <rPh sb="4" eb="5">
      <t>ナイ</t>
    </rPh>
    <rPh sb="6" eb="7">
      <t>カタチ</t>
    </rPh>
    <phoneticPr fontId="3"/>
  </si>
  <si>
    <t>記　載　事　項</t>
    <rPh sb="0" eb="1">
      <t>キ</t>
    </rPh>
    <rPh sb="2" eb="3">
      <t>ミツル</t>
    </rPh>
    <rPh sb="4" eb="5">
      <t>コト</t>
    </rPh>
    <rPh sb="6" eb="7">
      <t>コウ</t>
    </rPh>
    <phoneticPr fontId="3"/>
  </si>
  <si>
    <t>備　考（添付資料など）</t>
    <rPh sb="0" eb="1">
      <t>ソナエ</t>
    </rPh>
    <rPh sb="2" eb="3">
      <t>コウ</t>
    </rPh>
    <rPh sb="4" eb="6">
      <t>テンプ</t>
    </rPh>
    <rPh sb="6" eb="8">
      <t>シリョウ</t>
    </rPh>
    <phoneticPr fontId="3"/>
  </si>
  <si>
    <t>県内での調達の奨励</t>
    <rPh sb="0" eb="2">
      <t>ケンナイ</t>
    </rPh>
    <rPh sb="4" eb="6">
      <t>チョウタツ</t>
    </rPh>
    <rPh sb="7" eb="9">
      <t>ショウレイ</t>
    </rPh>
    <phoneticPr fontId="3"/>
  </si>
  <si>
    <t>事故等の防止の喚起と客観的指標で安全対策の実施の可能性を評価</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rPh sb="28" eb="30">
      <t>ヒョウカ</t>
    </rPh>
    <phoneticPr fontId="3"/>
  </si>
  <si>
    <t>企　　業　　能　　力</t>
    <rPh sb="0" eb="1">
      <t>クワダ</t>
    </rPh>
    <rPh sb="3" eb="4">
      <t>ギョウ</t>
    </rPh>
    <rPh sb="6" eb="7">
      <t>ノウ</t>
    </rPh>
    <rPh sb="9" eb="10">
      <t>チカラ</t>
    </rPh>
    <phoneticPr fontId="3"/>
  </si>
  <si>
    <t>８０点以上（※）</t>
    <rPh sb="2" eb="3">
      <t>テン</t>
    </rPh>
    <rPh sb="3" eb="5">
      <t>イジョウ</t>
    </rPh>
    <phoneticPr fontId="3"/>
  </si>
  <si>
    <t>（対象となる工事の定義）＝</t>
    <rPh sb="1" eb="3">
      <t>タイショウ</t>
    </rPh>
    <rPh sb="6" eb="8">
      <t>コウジ</t>
    </rPh>
    <rPh sb="9" eb="11">
      <t>テイギ</t>
    </rPh>
    <phoneticPr fontId="3"/>
  </si>
  <si>
    <t>７５点以上８０点未満（※）</t>
    <rPh sb="2" eb="3">
      <t>テン</t>
    </rPh>
    <rPh sb="3" eb="5">
      <t>イジョウ</t>
    </rPh>
    <rPh sb="7" eb="8">
      <t>テン</t>
    </rPh>
    <rPh sb="8" eb="10">
      <t>ミマン</t>
    </rPh>
    <phoneticPr fontId="3"/>
  </si>
  <si>
    <t>７５点未満又は実績なし（※）</t>
    <rPh sb="2" eb="3">
      <t>テン</t>
    </rPh>
    <rPh sb="3" eb="5">
      <t>ミマン</t>
    </rPh>
    <rPh sb="5" eb="6">
      <t>マタ</t>
    </rPh>
    <rPh sb="7" eb="9">
      <t>ジッセキ</t>
    </rPh>
    <phoneticPr fontId="3"/>
  </si>
  <si>
    <t>管理番号</t>
    <rPh sb="0" eb="2">
      <t>カンリ</t>
    </rPh>
    <rPh sb="2" eb="4">
      <t>バンゴウ</t>
    </rPh>
    <phoneticPr fontId="3"/>
  </si>
  <si>
    <t>工　　　　事　　　　概　　　要　　　　・　　　　入　　　　札　　　　参　　　　加　　　　資　　　　格</t>
    <rPh sb="0" eb="1">
      <t>コウ</t>
    </rPh>
    <rPh sb="5" eb="6">
      <t>コト</t>
    </rPh>
    <rPh sb="10" eb="11">
      <t>オオムネ</t>
    </rPh>
    <rPh sb="14" eb="15">
      <t>ヨウ</t>
    </rPh>
    <rPh sb="24" eb="25">
      <t>イ</t>
    </rPh>
    <rPh sb="29" eb="30">
      <t>サツ</t>
    </rPh>
    <rPh sb="34" eb="35">
      <t>サン</t>
    </rPh>
    <rPh sb="39" eb="40">
      <t>カ</t>
    </rPh>
    <rPh sb="44" eb="45">
      <t>シ</t>
    </rPh>
    <rPh sb="49" eb="50">
      <t>カク</t>
    </rPh>
    <phoneticPr fontId="3"/>
  </si>
  <si>
    <t>（有の場合は、県総合評価審査会日程確認）</t>
    <rPh sb="1" eb="2">
      <t>ア</t>
    </rPh>
    <rPh sb="3" eb="5">
      <t>バアイ</t>
    </rPh>
    <rPh sb="7" eb="8">
      <t>ケン</t>
    </rPh>
    <rPh sb="8" eb="10">
      <t>ソウゴウ</t>
    </rPh>
    <rPh sb="10" eb="12">
      <t>ヒョウカ</t>
    </rPh>
    <rPh sb="12" eb="14">
      <t>シンサ</t>
    </rPh>
    <rPh sb="14" eb="15">
      <t>カイ</t>
    </rPh>
    <rPh sb="15" eb="17">
      <t>ニッテイ</t>
    </rPh>
    <rPh sb="17" eb="19">
      <t>カクニン</t>
    </rPh>
    <phoneticPr fontId="3"/>
  </si>
  <si>
    <t>主要資材名</t>
    <rPh sb="0" eb="2">
      <t>シュヨウ</t>
    </rPh>
    <rPh sb="2" eb="4">
      <t>シザイ</t>
    </rPh>
    <rPh sb="4" eb="5">
      <t>ナ</t>
    </rPh>
    <phoneticPr fontId="3"/>
  </si>
  <si>
    <t>課題の設定理由</t>
    <rPh sb="0" eb="2">
      <t>カダイ</t>
    </rPh>
    <rPh sb="3" eb="5">
      <t>セッテイ</t>
    </rPh>
    <rPh sb="5" eb="7">
      <t>リユウ</t>
    </rPh>
    <phoneticPr fontId="3"/>
  </si>
  <si>
    <t>同種工事の実績あり（↓設定工事）</t>
    <rPh sb="0" eb="2">
      <t>ドウシュ</t>
    </rPh>
    <rPh sb="2" eb="4">
      <t>コウジ</t>
    </rPh>
    <rPh sb="5" eb="7">
      <t>ジッセキ</t>
    </rPh>
    <rPh sb="11" eb="13">
      <t>セッテイ</t>
    </rPh>
    <rPh sb="13" eb="15">
      <t>コウジ</t>
    </rPh>
    <phoneticPr fontId="3"/>
  </si>
  <si>
    <t>類似工事の実績あり（↓設定工事）</t>
    <rPh sb="0" eb="2">
      <t>ルイジ</t>
    </rPh>
    <rPh sb="2" eb="4">
      <t>コウジ</t>
    </rPh>
    <rPh sb="5" eb="7">
      <t>ジッセキ</t>
    </rPh>
    <rPh sb="11" eb="13">
      <t>セッテイ</t>
    </rPh>
    <rPh sb="13" eb="15">
      <t>コウジ</t>
    </rPh>
    <phoneticPr fontId="3"/>
  </si>
  <si>
    <t>主要建設機械名</t>
    <rPh sb="0" eb="2">
      <t>シュヨウ</t>
    </rPh>
    <rPh sb="2" eb="4">
      <t>ケンセツ</t>
    </rPh>
    <rPh sb="4" eb="6">
      <t>キカイ</t>
    </rPh>
    <rPh sb="6" eb="7">
      <t>ナ</t>
    </rPh>
    <phoneticPr fontId="3"/>
  </si>
  <si>
    <t>対象工事の定義</t>
    <rPh sb="0" eb="2">
      <t>タイショウ</t>
    </rPh>
    <rPh sb="2" eb="4">
      <t>コウジ</t>
    </rPh>
    <rPh sb="5" eb="7">
      <t>テイギ</t>
    </rPh>
    <phoneticPr fontId="3"/>
  </si>
  <si>
    <t>業種</t>
    <rPh sb="0" eb="2">
      <t>ギョウシュ</t>
    </rPh>
    <phoneticPr fontId="3"/>
  </si>
  <si>
    <t>舗装</t>
    <rPh sb="0" eb="2">
      <t>ホソウ</t>
    </rPh>
    <phoneticPr fontId="3"/>
  </si>
  <si>
    <t>総合(客観)点数</t>
    <rPh sb="0" eb="2">
      <t>ソウゴウ</t>
    </rPh>
    <rPh sb="3" eb="5">
      <t>キャッカン</t>
    </rPh>
    <rPh sb="6" eb="8">
      <t>テンスウ</t>
    </rPh>
    <phoneticPr fontId="3"/>
  </si>
  <si>
    <t>企業施工実績</t>
    <rPh sb="0" eb="2">
      <t>キギョウ</t>
    </rPh>
    <rPh sb="2" eb="4">
      <t>セコウ</t>
    </rPh>
    <rPh sb="4" eb="6">
      <t>ジッセキ</t>
    </rPh>
    <phoneticPr fontId="3"/>
  </si>
  <si>
    <t>は標準設定との変更箇所</t>
    <rPh sb="1" eb="3">
      <t>ヒョウジュン</t>
    </rPh>
    <rPh sb="3" eb="5">
      <t>セッテイ</t>
    </rPh>
    <rPh sb="7" eb="9">
      <t>ヘンコウ</t>
    </rPh>
    <rPh sb="9" eb="11">
      <t>カショ</t>
    </rPh>
    <phoneticPr fontId="3"/>
  </si>
  <si>
    <t>配置技術者施工実績</t>
    <rPh sb="0" eb="2">
      <t>ハイチ</t>
    </rPh>
    <rPh sb="2" eb="4">
      <t>ギジュツ</t>
    </rPh>
    <rPh sb="4" eb="5">
      <t>シャ</t>
    </rPh>
    <rPh sb="5" eb="7">
      <t>セコウ</t>
    </rPh>
    <rPh sb="7" eb="9">
      <t>ジッセキ</t>
    </rPh>
    <phoneticPr fontId="3"/>
  </si>
  <si>
    <t>＜価格点以外の評価点(加算点)の標準設定＞</t>
    <rPh sb="1" eb="3">
      <t>カカク</t>
    </rPh>
    <rPh sb="3" eb="4">
      <t>テン</t>
    </rPh>
    <rPh sb="4" eb="6">
      <t>イガイ</t>
    </rPh>
    <rPh sb="7" eb="9">
      <t>ヒョウカ</t>
    </rPh>
    <rPh sb="9" eb="10">
      <t>テン</t>
    </rPh>
    <rPh sb="11" eb="13">
      <t>カサン</t>
    </rPh>
    <rPh sb="13" eb="14">
      <t>テン</t>
    </rPh>
    <rPh sb="16" eb="18">
      <t>ヒョウジュン</t>
    </rPh>
    <rPh sb="18" eb="20">
      <t>セッテイ</t>
    </rPh>
    <phoneticPr fontId="3"/>
  </si>
  <si>
    <t>事業所所在地</t>
    <rPh sb="0" eb="3">
      <t>ジギョウショ</t>
    </rPh>
    <rPh sb="3" eb="6">
      <t>ショザイチ</t>
    </rPh>
    <phoneticPr fontId="3"/>
  </si>
  <si>
    <t>選択</t>
    <rPh sb="0" eb="2">
      <t>センタク</t>
    </rPh>
    <phoneticPr fontId="3"/>
  </si>
  <si>
    <t>十分な記述があり、その内容も現場状況に即し具体的で、優れた工夫があると評価できるもの</t>
    <rPh sb="0" eb="2">
      <t>ジュウブン</t>
    </rPh>
    <rPh sb="3" eb="5">
      <t>キジュツ</t>
    </rPh>
    <rPh sb="11" eb="13">
      <t>ナイヨウ</t>
    </rPh>
    <rPh sb="14" eb="16">
      <t>ゲンバ</t>
    </rPh>
    <rPh sb="16" eb="18">
      <t>ジョウキョウ</t>
    </rPh>
    <rPh sb="19" eb="20">
      <t>ソク</t>
    </rPh>
    <rPh sb="21" eb="24">
      <t>グタイテキ</t>
    </rPh>
    <rPh sb="26" eb="27">
      <t>スグ</t>
    </rPh>
    <rPh sb="29" eb="31">
      <t>クフウ</t>
    </rPh>
    <rPh sb="35" eb="37">
      <t>ヒョウカ</t>
    </rPh>
    <phoneticPr fontId="3"/>
  </si>
  <si>
    <t>記述はされており、その内容が現場状況に即した標準的工夫があると評価できるもの</t>
    <rPh sb="0" eb="2">
      <t>キジュツ</t>
    </rPh>
    <rPh sb="11" eb="13">
      <t>ナイヨウ</t>
    </rPh>
    <rPh sb="14" eb="16">
      <t>ゲンバ</t>
    </rPh>
    <rPh sb="16" eb="18">
      <t>ジョウキョウ</t>
    </rPh>
    <rPh sb="19" eb="20">
      <t>ソク</t>
    </rPh>
    <rPh sb="22" eb="24">
      <t>ヒョウジュン</t>
    </rPh>
    <rPh sb="24" eb="25">
      <t>テキ</t>
    </rPh>
    <rPh sb="25" eb="27">
      <t>クフウ</t>
    </rPh>
    <rPh sb="31" eb="33">
      <t>ヒョウカ</t>
    </rPh>
    <phoneticPr fontId="3"/>
  </si>
  <si>
    <t>記述が少なく、その内容も現場状況に即しておらず、一般的で、工夫がなく評価できないもの</t>
    <rPh sb="0" eb="2">
      <t>キジュツ</t>
    </rPh>
    <rPh sb="3" eb="4">
      <t>スク</t>
    </rPh>
    <rPh sb="9" eb="11">
      <t>ナイヨウ</t>
    </rPh>
    <rPh sb="12" eb="14">
      <t>ゲンバ</t>
    </rPh>
    <rPh sb="14" eb="16">
      <t>ジョウキョウ</t>
    </rPh>
    <rPh sb="17" eb="18">
      <t>ソク</t>
    </rPh>
    <rPh sb="24" eb="26">
      <t>イッパン</t>
    </rPh>
    <rPh sb="26" eb="27">
      <t>テキ</t>
    </rPh>
    <rPh sb="29" eb="31">
      <t>クフウ</t>
    </rPh>
    <rPh sb="34" eb="36">
      <t>ヒョウカ</t>
    </rPh>
    <phoneticPr fontId="3"/>
  </si>
  <si>
    <t>→</t>
    <phoneticPr fontId="3"/>
  </si>
  <si>
    <t>→</t>
    <phoneticPr fontId="3"/>
  </si>
  <si>
    <t>参加なし又は活動実績なし</t>
    <rPh sb="0" eb="2">
      <t>サンカ</t>
    </rPh>
    <rPh sb="4" eb="5">
      <t>マタ</t>
    </rPh>
    <rPh sb="6" eb="8">
      <t>カツドウ</t>
    </rPh>
    <rPh sb="8" eb="10">
      <t>ジッセキ</t>
    </rPh>
    <phoneticPr fontId="3"/>
  </si>
  <si>
    <t>施工上の課題</t>
  </si>
  <si>
    <t>同種（類似）工事施工実績</t>
    <rPh sb="0" eb="2">
      <t>ドウシュ</t>
    </rPh>
    <rPh sb="3" eb="5">
      <t>ルイジ</t>
    </rPh>
    <rPh sb="6" eb="8">
      <t>コウジ</t>
    </rPh>
    <rPh sb="8" eb="10">
      <t>セコウ</t>
    </rPh>
    <rPh sb="10" eb="12">
      <t>ジッセキ</t>
    </rPh>
    <phoneticPr fontId="3"/>
  </si>
  <si>
    <t>2.50～8.50</t>
    <phoneticPr fontId="3"/>
  </si>
  <si>
    <t>記述はされているが、その内容が現場状況に即した工夫が少なく、あまり評価できないもの</t>
    <phoneticPr fontId="3"/>
  </si>
  <si>
    <t>路線名</t>
    <rPh sb="0" eb="2">
      <t>ロセン</t>
    </rPh>
    <rPh sb="2" eb="3">
      <t>ナ</t>
    </rPh>
    <phoneticPr fontId="3"/>
  </si>
  <si>
    <t>決定評価点</t>
    <rPh sb="0" eb="2">
      <t>ケッテイ</t>
    </rPh>
    <rPh sb="2" eb="5">
      <t>ヒョウカテン</t>
    </rPh>
    <phoneticPr fontId="3"/>
  </si>
  <si>
    <t>業　　　　　種</t>
    <rPh sb="0" eb="1">
      <t>ギョウ</t>
    </rPh>
    <rPh sb="6" eb="7">
      <t>タネ</t>
    </rPh>
    <phoneticPr fontId="3"/>
  </si>
  <si>
    <t>＜総合評価・価格点以外の評価点(加算点)の標準設定資料＞</t>
    <rPh sb="1" eb="3">
      <t>ソウゴウ</t>
    </rPh>
    <rPh sb="3" eb="5">
      <t>ヒョウカ</t>
    </rPh>
    <rPh sb="6" eb="8">
      <t>カカク</t>
    </rPh>
    <rPh sb="8" eb="9">
      <t>テン</t>
    </rPh>
    <rPh sb="9" eb="11">
      <t>イガイ</t>
    </rPh>
    <rPh sb="12" eb="14">
      <t>ヒョウカ</t>
    </rPh>
    <rPh sb="14" eb="15">
      <t>テン</t>
    </rPh>
    <rPh sb="16" eb="18">
      <t>カサン</t>
    </rPh>
    <rPh sb="18" eb="19">
      <t>テン</t>
    </rPh>
    <rPh sb="21" eb="23">
      <t>ヒョウジュン</t>
    </rPh>
    <rPh sb="23" eb="25">
      <t>セッテイ</t>
    </rPh>
    <rPh sb="25" eb="27">
      <t>シリョウ</t>
    </rPh>
    <phoneticPr fontId="3"/>
  </si>
  <si>
    <t>事業所所在地</t>
    <phoneticPr fontId="3"/>
  </si>
  <si>
    <t>設定</t>
    <rPh sb="0" eb="2">
      <t>セッテイ</t>
    </rPh>
    <phoneticPr fontId="3"/>
  </si>
  <si>
    <t>総合評価委員会（エントリー）開催日</t>
    <rPh sb="0" eb="2">
      <t>ソウゴウ</t>
    </rPh>
    <rPh sb="2" eb="4">
      <t>ヒョウカ</t>
    </rPh>
    <rPh sb="4" eb="7">
      <t>イインカイ</t>
    </rPh>
    <rPh sb="14" eb="17">
      <t>カイサイビ</t>
    </rPh>
    <phoneticPr fontId="3"/>
  </si>
  <si>
    <t>通番</t>
    <rPh sb="0" eb="1">
      <t>ツウ</t>
    </rPh>
    <rPh sb="1" eb="2">
      <t>バン</t>
    </rPh>
    <phoneticPr fontId="3"/>
  </si>
  <si>
    <t>除雪業務等の受託実績</t>
    <rPh sb="0" eb="2">
      <t>ジョセツ</t>
    </rPh>
    <rPh sb="2" eb="4">
      <t>ギョウム</t>
    </rPh>
    <rPh sb="4" eb="5">
      <t>トウ</t>
    </rPh>
    <rPh sb="6" eb="8">
      <t>ジュタク</t>
    </rPh>
    <rPh sb="8" eb="10">
      <t>ジッセキ</t>
    </rPh>
    <phoneticPr fontId="3"/>
  </si>
  <si>
    <t>→</t>
    <phoneticPr fontId="3"/>
  </si>
  <si>
    <t>→</t>
    <phoneticPr fontId="3"/>
  </si>
  <si>
    <t>小計（満点）</t>
    <rPh sb="0" eb="1">
      <t>ショウ</t>
    </rPh>
    <rPh sb="1" eb="2">
      <t>ケイ</t>
    </rPh>
    <rPh sb="3" eb="4">
      <t>マン</t>
    </rPh>
    <rPh sb="4" eb="5">
      <t>テン</t>
    </rPh>
    <phoneticPr fontId="3"/>
  </si>
  <si>
    <t>地域要件比率</t>
    <rPh sb="0" eb="2">
      <t>チイキ</t>
    </rPh>
    <rPh sb="2" eb="4">
      <t>ヨウケン</t>
    </rPh>
    <rPh sb="4" eb="6">
      <t>ヒリツ</t>
    </rPh>
    <phoneticPr fontId="3"/>
  </si>
  <si>
    <t>合　計　（　満　点　）</t>
    <rPh sb="0" eb="1">
      <t>ゴウ</t>
    </rPh>
    <rPh sb="2" eb="3">
      <t>ケイ</t>
    </rPh>
    <rPh sb="6" eb="7">
      <t>マン</t>
    </rPh>
    <rPh sb="8" eb="9">
      <t>テン</t>
    </rPh>
    <phoneticPr fontId="3"/>
  </si>
  <si>
    <t>→</t>
    <phoneticPr fontId="3"/>
  </si>
  <si>
    <t>同種類似工事実績</t>
    <rPh sb="0" eb="2">
      <t>ドウシュ</t>
    </rPh>
    <rPh sb="2" eb="4">
      <t>ルイジ</t>
    </rPh>
    <rPh sb="4" eb="6">
      <t>コウジ</t>
    </rPh>
    <rPh sb="6" eb="8">
      <t>ジッセキ</t>
    </rPh>
    <phoneticPr fontId="3"/>
  </si>
  <si>
    <t>主要建設機械</t>
    <rPh sb="0" eb="2">
      <t>シュヨウ</t>
    </rPh>
    <rPh sb="2" eb="4">
      <t>ケンセツ</t>
    </rPh>
    <rPh sb="4" eb="6">
      <t>キカイ</t>
    </rPh>
    <phoneticPr fontId="3"/>
  </si>
  <si>
    <t>配置技術者能力</t>
    <rPh sb="0" eb="2">
      <t>ハイチ</t>
    </rPh>
    <rPh sb="2" eb="4">
      <t>ギジュツ</t>
    </rPh>
    <rPh sb="4" eb="5">
      <t>シャ</t>
    </rPh>
    <rPh sb="5" eb="7">
      <t>ノウリョク</t>
    </rPh>
    <phoneticPr fontId="3"/>
  </si>
  <si>
    <t>地域要件の詳細説明</t>
    <rPh sb="0" eb="2">
      <t>チイキ</t>
    </rPh>
    <rPh sb="2" eb="4">
      <t>ヨウケン</t>
    </rPh>
    <rPh sb="5" eb="7">
      <t>ショウサイ</t>
    </rPh>
    <rPh sb="7" eb="9">
      <t>セツメイ</t>
    </rPh>
    <phoneticPr fontId="3"/>
  </si>
  <si>
    <t>災害協定</t>
    <rPh sb="0" eb="2">
      <t>サイガイ</t>
    </rPh>
    <rPh sb="2" eb="4">
      <t>キョウテイ</t>
    </rPh>
    <phoneticPr fontId="3"/>
  </si>
  <si>
    <t>ボランティア</t>
    <phoneticPr fontId="3"/>
  </si>
  <si>
    <t>河川砂防</t>
    <rPh sb="0" eb="2">
      <t>カセン</t>
    </rPh>
    <rPh sb="2" eb="4">
      <t>サボウ</t>
    </rPh>
    <phoneticPr fontId="3"/>
  </si>
  <si>
    <t>[課名]</t>
    <rPh sb="1" eb="2">
      <t>カ</t>
    </rPh>
    <rPh sb="2" eb="3">
      <t>ナ</t>
    </rPh>
    <phoneticPr fontId="3"/>
  </si>
  <si>
    <t>担当名</t>
    <rPh sb="0" eb="2">
      <t>タントウ</t>
    </rPh>
    <rPh sb="2" eb="3">
      <t>ナ</t>
    </rPh>
    <phoneticPr fontId="3"/>
  </si>
  <si>
    <t>近隣地域施工</t>
    <rPh sb="0" eb="2">
      <t>キンリン</t>
    </rPh>
    <rPh sb="2" eb="4">
      <t>チイキ</t>
    </rPh>
    <rPh sb="4" eb="6">
      <t>セコウ</t>
    </rPh>
    <phoneticPr fontId="3"/>
  </si>
  <si>
    <t>その他補足①</t>
    <rPh sb="2" eb="3">
      <t>タ</t>
    </rPh>
    <rPh sb="3" eb="5">
      <t>ホソク</t>
    </rPh>
    <phoneticPr fontId="3"/>
  </si>
  <si>
    <t>その他補足②</t>
    <rPh sb="2" eb="3">
      <t>タ</t>
    </rPh>
    <rPh sb="3" eb="5">
      <t>ホソク</t>
    </rPh>
    <phoneticPr fontId="3"/>
  </si>
  <si>
    <t>（同種工事の定義）＝</t>
    <rPh sb="1" eb="3">
      <t>ドウシュ</t>
    </rPh>
    <rPh sb="3" eb="5">
      <t>コウジ</t>
    </rPh>
    <rPh sb="6" eb="8">
      <t>テイギ</t>
    </rPh>
    <phoneticPr fontId="3"/>
  </si>
  <si>
    <t>注１）該当する区分に　　　のように記入する</t>
    <rPh sb="0" eb="1">
      <t>チュウ</t>
    </rPh>
    <rPh sb="3" eb="5">
      <t>ガイトウ</t>
    </rPh>
    <rPh sb="7" eb="9">
      <t>クブン</t>
    </rPh>
    <rPh sb="17" eb="19">
      <t>キニュウ</t>
    </rPh>
    <phoneticPr fontId="3"/>
  </si>
  <si>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3"/>
  </si>
  <si>
    <t>　配置予定技術者（１）</t>
    <rPh sb="1" eb="3">
      <t>ハイチ</t>
    </rPh>
    <rPh sb="3" eb="5">
      <t>ヨテイ</t>
    </rPh>
    <rPh sb="5" eb="7">
      <t>ギジュツ</t>
    </rPh>
    <rPh sb="7" eb="8">
      <t>シャ</t>
    </rPh>
    <phoneticPr fontId="3"/>
  </si>
  <si>
    <t>氏名（ふりがな）：</t>
    <rPh sb="0" eb="2">
      <t>シメイ</t>
    </rPh>
    <phoneticPr fontId="3"/>
  </si>
  <si>
    <t>⑩の翌日から8日後（第10）</t>
    <rPh sb="2" eb="4">
      <t>ヨクジツ</t>
    </rPh>
    <rPh sb="7" eb="8">
      <t>ニチ</t>
    </rPh>
    <rPh sb="8" eb="9">
      <t>ゴ</t>
    </rPh>
    <rPh sb="10" eb="11">
      <t>ダイ</t>
    </rPh>
    <phoneticPr fontId="3"/>
  </si>
  <si>
    <t>毎週火曜日（入札翌週の火曜日）</t>
    <rPh sb="0" eb="2">
      <t>マイシュウ</t>
    </rPh>
    <rPh sb="2" eb="5">
      <t>カヨウビ</t>
    </rPh>
    <rPh sb="6" eb="8">
      <t>ニュウサツ</t>
    </rPh>
    <rPh sb="8" eb="9">
      <t>ヨク</t>
    </rPh>
    <rPh sb="9" eb="10">
      <t>シュウ</t>
    </rPh>
    <rPh sb="11" eb="14">
      <t>カヨウビ</t>
    </rPh>
    <phoneticPr fontId="3"/>
  </si>
  <si>
    <t>本店所在地要件</t>
    <rPh sb="0" eb="2">
      <t>ホンテン</t>
    </rPh>
    <rPh sb="2" eb="5">
      <t>ショザイチ</t>
    </rPh>
    <rPh sb="5" eb="7">
      <t>ヨウケン</t>
    </rPh>
    <phoneticPr fontId="3"/>
  </si>
  <si>
    <t>　配置予定技術者（２）</t>
    <rPh sb="1" eb="3">
      <t>ハイチ</t>
    </rPh>
    <rPh sb="3" eb="5">
      <t>ヨテイ</t>
    </rPh>
    <rPh sb="5" eb="7">
      <t>ギジュツ</t>
    </rPh>
    <rPh sb="7" eb="8">
      <t>シャ</t>
    </rPh>
    <phoneticPr fontId="3"/>
  </si>
  <si>
    <t>　配置予定技術者（３）</t>
    <rPh sb="1" eb="3">
      <t>ハイチ</t>
    </rPh>
    <rPh sb="3" eb="5">
      <t>ヨテイ</t>
    </rPh>
    <rPh sb="5" eb="7">
      <t>ギジュツ</t>
    </rPh>
    <rPh sb="7" eb="8">
      <t>シャ</t>
    </rPh>
    <phoneticPr fontId="3"/>
  </si>
  <si>
    <t>地　　域　　要　　件</t>
    <rPh sb="0" eb="1">
      <t>チ</t>
    </rPh>
    <rPh sb="3" eb="4">
      <t>イキ</t>
    </rPh>
    <rPh sb="6" eb="7">
      <t>ヨウ</t>
    </rPh>
    <rPh sb="9" eb="10">
      <t>ケン</t>
    </rPh>
    <phoneticPr fontId="3"/>
  </si>
  <si>
    <t>地域内での営業拠点の有無</t>
    <rPh sb="0" eb="3">
      <t>チイキナイ</t>
    </rPh>
    <rPh sb="5" eb="7">
      <t>エイギョウ</t>
    </rPh>
    <rPh sb="7" eb="9">
      <t>キョテン</t>
    </rPh>
    <rPh sb="10" eb="12">
      <t>ウム</t>
    </rPh>
    <phoneticPr fontId="3"/>
  </si>
  <si>
    <t>（参加資格要件・様式２－２の審査）</t>
    <rPh sb="1" eb="3">
      <t>サンカ</t>
    </rPh>
    <rPh sb="3" eb="5">
      <t>シカク</t>
    </rPh>
    <rPh sb="5" eb="7">
      <t>ヨウケン</t>
    </rPh>
    <rPh sb="8" eb="10">
      <t>ヨウシキ</t>
    </rPh>
    <rPh sb="14" eb="16">
      <t>シンサ</t>
    </rPh>
    <phoneticPr fontId="6"/>
  </si>
  <si>
    <t>（参加資格要件・評価内容の確認）</t>
    <rPh sb="1" eb="3">
      <t>サンカ</t>
    </rPh>
    <rPh sb="3" eb="5">
      <t>シカク</t>
    </rPh>
    <rPh sb="5" eb="7">
      <t>ヨウケン</t>
    </rPh>
    <rPh sb="8" eb="10">
      <t>ヒョウカ</t>
    </rPh>
    <rPh sb="10" eb="12">
      <t>ナイヨウ</t>
    </rPh>
    <rPh sb="13" eb="15">
      <t>カクニン</t>
    </rPh>
    <phoneticPr fontId="6"/>
  </si>
  <si>
    <t>総合評価部会資料(土木工事）</t>
    <rPh sb="0" eb="2">
      <t>ソウゴウ</t>
    </rPh>
    <rPh sb="2" eb="4">
      <t>ヒョウカ</t>
    </rPh>
    <rPh sb="4" eb="6">
      <t>ブカイ</t>
    </rPh>
    <rPh sb="6" eb="8">
      <t>シリョウ</t>
    </rPh>
    <rPh sb="9" eb="11">
      <t>ドボク</t>
    </rPh>
    <rPh sb="11" eb="13">
      <t>コウジ</t>
    </rPh>
    <phoneticPr fontId="3"/>
  </si>
  <si>
    <t>休日及び夜間の道路維持作業の実績</t>
    <phoneticPr fontId="3"/>
  </si>
  <si>
    <t>十分な記述があり、その内容も現場状況に即し具体的で、特に優れた工夫があると評価できるもの</t>
    <rPh sb="0" eb="2">
      <t>ジュウブン</t>
    </rPh>
    <rPh sb="3" eb="5">
      <t>キジュツ</t>
    </rPh>
    <rPh sb="11" eb="13">
      <t>ナイヨウ</t>
    </rPh>
    <rPh sb="14" eb="16">
      <t>ゲンバ</t>
    </rPh>
    <rPh sb="16" eb="18">
      <t>ジョウキョウ</t>
    </rPh>
    <rPh sb="19" eb="20">
      <t>ソク</t>
    </rPh>
    <rPh sb="21" eb="24">
      <t>グタイテキ</t>
    </rPh>
    <rPh sb="26" eb="27">
      <t>トク</t>
    </rPh>
    <rPh sb="28" eb="29">
      <t>スグ</t>
    </rPh>
    <rPh sb="31" eb="33">
      <t>クフウ</t>
    </rPh>
    <rPh sb="37" eb="39">
      <t>ヒョウカ</t>
    </rPh>
    <phoneticPr fontId="3"/>
  </si>
  <si>
    <t>無</t>
  </si>
  <si>
    <t>施工能力</t>
    <rPh sb="0" eb="2">
      <t>セコウ</t>
    </rPh>
    <rPh sb="2" eb="4">
      <t>ノウリョク</t>
    </rPh>
    <phoneticPr fontId="3"/>
  </si>
  <si>
    <t>企業能力</t>
    <rPh sb="0" eb="2">
      <t>キギョウ</t>
    </rPh>
    <rPh sb="2" eb="4">
      <t>ノウリョク</t>
    </rPh>
    <phoneticPr fontId="3"/>
  </si>
  <si>
    <t>実績なし</t>
  </si>
  <si>
    <t>※建設業法施行令第６条の見積期間</t>
    <rPh sb="1" eb="3">
      <t>ケンセツ</t>
    </rPh>
    <rPh sb="3" eb="5">
      <t>ギョウホウ</t>
    </rPh>
    <rPh sb="5" eb="7">
      <t>セコウ</t>
    </rPh>
    <rPh sb="7" eb="8">
      <t>レイ</t>
    </rPh>
    <rPh sb="8" eb="9">
      <t>ダイ</t>
    </rPh>
    <rPh sb="10" eb="11">
      <t>ジョウ</t>
    </rPh>
    <rPh sb="12" eb="14">
      <t>ミツ</t>
    </rPh>
    <rPh sb="14" eb="16">
      <t>キカン</t>
    </rPh>
    <phoneticPr fontId="3"/>
  </si>
  <si>
    <t>（公告の翌日から入札書提出期限の前日まで）</t>
    <rPh sb="1" eb="3">
      <t>コウコク</t>
    </rPh>
    <rPh sb="4" eb="6">
      <t>ヨクジツ</t>
    </rPh>
    <rPh sb="8" eb="11">
      <t>ニュウサツショ</t>
    </rPh>
    <rPh sb="11" eb="13">
      <t>テイシュツ</t>
    </rPh>
    <rPh sb="13" eb="15">
      <t>キゲン</t>
    </rPh>
    <rPh sb="16" eb="18">
      <t>ゼンジツ</t>
    </rPh>
    <phoneticPr fontId="3"/>
  </si>
  <si>
    <t>5000万円以上</t>
    <rPh sb="4" eb="5">
      <t>マン</t>
    </rPh>
    <rPh sb="5" eb="6">
      <t>エン</t>
    </rPh>
    <rPh sb="6" eb="8">
      <t>イジョウ</t>
    </rPh>
    <phoneticPr fontId="3"/>
  </si>
  <si>
    <t>15日以上</t>
    <rPh sb="2" eb="3">
      <t>ニチ</t>
    </rPh>
    <rPh sb="3" eb="5">
      <t>イジョウ</t>
    </rPh>
    <phoneticPr fontId="3"/>
  </si>
  <si>
    <t>500万円以上</t>
    <rPh sb="3" eb="4">
      <t>マン</t>
    </rPh>
    <rPh sb="4" eb="5">
      <t>エン</t>
    </rPh>
    <rPh sb="5" eb="7">
      <t>イジョウ</t>
    </rPh>
    <phoneticPr fontId="3"/>
  </si>
  <si>
    <t>10日以上</t>
    <rPh sb="2" eb="3">
      <t>ニチ</t>
    </rPh>
    <rPh sb="3" eb="5">
      <t>イジョウ</t>
    </rPh>
    <phoneticPr fontId="3"/>
  </si>
  <si>
    <t>500万円以下</t>
    <rPh sb="3" eb="4">
      <t>マン</t>
    </rPh>
    <rPh sb="4" eb="5">
      <t>エン</t>
    </rPh>
    <rPh sb="5" eb="7">
      <t>イカ</t>
    </rPh>
    <phoneticPr fontId="3"/>
  </si>
  <si>
    <t>1日以上</t>
    <rPh sb="1" eb="2">
      <t>ニチ</t>
    </rPh>
    <rPh sb="2" eb="4">
      <t>イジョウ</t>
    </rPh>
    <phoneticPr fontId="3"/>
  </si>
  <si>
    <t>本工事見積期間</t>
    <rPh sb="0" eb="1">
      <t>ホン</t>
    </rPh>
    <rPh sb="1" eb="3">
      <t>コウジ</t>
    </rPh>
    <rPh sb="3" eb="5">
      <t>ミツモリ</t>
    </rPh>
    <rPh sb="5" eb="7">
      <t>キカン</t>
    </rPh>
    <phoneticPr fontId="3"/>
  </si>
  <si>
    <t>日間</t>
    <rPh sb="0" eb="1">
      <t>ニチ</t>
    </rPh>
    <rPh sb="1" eb="2">
      <t>カン</t>
    </rPh>
    <phoneticPr fontId="3"/>
  </si>
  <si>
    <t>⑤の翌日から7又は10日以内（試行要領第５条）</t>
    <rPh sb="2" eb="4">
      <t>ヨクジツ</t>
    </rPh>
    <rPh sb="7" eb="8">
      <t>マタ</t>
    </rPh>
    <rPh sb="11" eb="12">
      <t>ニチ</t>
    </rPh>
    <rPh sb="12" eb="14">
      <t>イナイ</t>
    </rPh>
    <rPh sb="15" eb="17">
      <t>シコウ</t>
    </rPh>
    <rPh sb="17" eb="19">
      <t>ヨウリョウ</t>
    </rPh>
    <rPh sb="19" eb="20">
      <t>ダイ</t>
    </rPh>
    <rPh sb="21" eb="22">
      <t>ジョウ</t>
    </rPh>
    <phoneticPr fontId="3"/>
  </si>
  <si>
    <t>⑥後「速やかに」（第11）</t>
    <rPh sb="1" eb="2">
      <t>アト</t>
    </rPh>
    <rPh sb="3" eb="4">
      <t>スミ</t>
    </rPh>
    <rPh sb="9" eb="10">
      <t>ダイ</t>
    </rPh>
    <phoneticPr fontId="3"/>
  </si>
  <si>
    <t>⑥の翌日から2日以内（部第7）</t>
    <rPh sb="2" eb="4">
      <t>ヨクジツ</t>
    </rPh>
    <rPh sb="7" eb="8">
      <t>ニチ</t>
    </rPh>
    <rPh sb="8" eb="10">
      <t>イナイ</t>
    </rPh>
    <rPh sb="11" eb="12">
      <t>ブ</t>
    </rPh>
    <rPh sb="12" eb="13">
      <t>ダイ</t>
    </rPh>
    <phoneticPr fontId="3"/>
  </si>
  <si>
    <t>⑥から7又は10日（試行要領別紙）</t>
    <rPh sb="4" eb="5">
      <t>マタ</t>
    </rPh>
    <rPh sb="8" eb="9">
      <t>ニチ</t>
    </rPh>
    <rPh sb="10" eb="12">
      <t>シコウ</t>
    </rPh>
    <rPh sb="12" eb="14">
      <t>ヨウリョウ</t>
    </rPh>
    <rPh sb="14" eb="16">
      <t>ベッシ</t>
    </rPh>
    <phoneticPr fontId="3"/>
  </si>
  <si>
    <t>⑩の翌日から5日以内に開始（第9の4）</t>
    <rPh sb="2" eb="4">
      <t>ヨクジツ</t>
    </rPh>
    <rPh sb="7" eb="8">
      <t>ニチ</t>
    </rPh>
    <rPh sb="8" eb="9">
      <t>イ</t>
    </rPh>
    <rPh sb="9" eb="10">
      <t>ナイ</t>
    </rPh>
    <rPh sb="11" eb="13">
      <t>カイシ</t>
    </rPh>
    <rPh sb="14" eb="15">
      <t>ダイ</t>
    </rPh>
    <phoneticPr fontId="3"/>
  </si>
  <si>
    <t>⑭から２日以内（部第7ﾉ2(2)）</t>
    <rPh sb="4" eb="5">
      <t>ニチ</t>
    </rPh>
    <rPh sb="5" eb="7">
      <t>イナイ</t>
    </rPh>
    <rPh sb="8" eb="9">
      <t>ブ</t>
    </rPh>
    <rPh sb="9" eb="10">
      <t>ダイ</t>
    </rPh>
    <phoneticPr fontId="3"/>
  </si>
  <si>
    <t>⑨現場説明会（必要に応じ）</t>
    <rPh sb="1" eb="3">
      <t>ゲンバ</t>
    </rPh>
    <rPh sb="3" eb="6">
      <t>セツメイカイ</t>
    </rPh>
    <rPh sb="7" eb="9">
      <t>ヒツヨウ</t>
    </rPh>
    <rPh sb="10" eb="11">
      <t>オウ</t>
    </rPh>
    <phoneticPr fontId="6"/>
  </si>
  <si>
    <t>工事番号</t>
    <rPh sb="0" eb="2">
      <t>コウジ</t>
    </rPh>
    <rPh sb="2" eb="4">
      <t>バンゴウ</t>
    </rPh>
    <phoneticPr fontId="3"/>
  </si>
  <si>
    <t>施工箇所</t>
    <rPh sb="0" eb="2">
      <t>セコウ</t>
    </rPh>
    <rPh sb="2" eb="4">
      <t>カショ</t>
    </rPh>
    <phoneticPr fontId="3"/>
  </si>
  <si>
    <t>等級</t>
    <rPh sb="0" eb="2">
      <t>トウキュウ</t>
    </rPh>
    <phoneticPr fontId="3"/>
  </si>
  <si>
    <t>担当課</t>
    <rPh sb="0" eb="2">
      <t>タントウ</t>
    </rPh>
    <rPh sb="2" eb="3">
      <t>カ</t>
    </rPh>
    <phoneticPr fontId="3"/>
  </si>
  <si>
    <t>号</t>
    <rPh sb="0" eb="1">
      <t>ゴウ</t>
    </rPh>
    <phoneticPr fontId="3"/>
  </si>
  <si>
    <t>課</t>
    <rPh sb="0" eb="1">
      <t>カ</t>
    </rPh>
    <phoneticPr fontId="3"/>
  </si>
  <si>
    <t>点以下</t>
    <rPh sb="0" eb="1">
      <t>テン</t>
    </rPh>
    <rPh sb="1" eb="3">
      <t>イカ</t>
    </rPh>
    <phoneticPr fontId="3"/>
  </si>
  <si>
    <t>点以上</t>
    <rPh sb="0" eb="1">
      <t>テン</t>
    </rPh>
    <rPh sb="1" eb="3">
      <t>イジョウ</t>
    </rPh>
    <phoneticPr fontId="3"/>
  </si>
  <si>
    <t>設計請負者</t>
    <rPh sb="0" eb="2">
      <t>セッケイ</t>
    </rPh>
    <rPh sb="2" eb="5">
      <t>ウケオイシャ</t>
    </rPh>
    <phoneticPr fontId="3"/>
  </si>
  <si>
    <t>工事</t>
    <rPh sb="0" eb="2">
      <t>コウジ</t>
    </rPh>
    <phoneticPr fontId="3"/>
  </si>
  <si>
    <t>工事名</t>
    <rPh sb="0" eb="2">
      <t>コウジ</t>
    </rPh>
    <rPh sb="2" eb="3">
      <t>メイ</t>
    </rPh>
    <phoneticPr fontId="3"/>
  </si>
  <si>
    <t>路線（河川）名</t>
    <rPh sb="0" eb="2">
      <t>ロセン</t>
    </rPh>
    <rPh sb="3" eb="5">
      <t>カセン</t>
    </rPh>
    <rPh sb="6" eb="7">
      <t>ナ</t>
    </rPh>
    <phoneticPr fontId="3"/>
  </si>
  <si>
    <t>工事業</t>
    <rPh sb="0" eb="2">
      <t>コウジ</t>
    </rPh>
    <rPh sb="2" eb="3">
      <t>ギョウ</t>
    </rPh>
    <phoneticPr fontId="3"/>
  </si>
  <si>
    <t>入札参加資格審査の点数</t>
    <rPh sb="0" eb="2">
      <t>ニュウサツ</t>
    </rPh>
    <rPh sb="2" eb="4">
      <t>サンカ</t>
    </rPh>
    <rPh sb="4" eb="6">
      <t>シカク</t>
    </rPh>
    <rPh sb="6" eb="8">
      <t>シンサ</t>
    </rPh>
    <rPh sb="9" eb="11">
      <t>テンスウ</t>
    </rPh>
    <phoneticPr fontId="3"/>
  </si>
  <si>
    <t>工事実績</t>
    <rPh sb="0" eb="2">
      <t>コウジ</t>
    </rPh>
    <rPh sb="2" eb="4">
      <t>ジッセキ</t>
    </rPh>
    <phoneticPr fontId="3"/>
  </si>
  <si>
    <t>技術者実績</t>
    <rPh sb="0" eb="3">
      <t>ギジュツシャ</t>
    </rPh>
    <rPh sb="3" eb="5">
      <t>ジッセキ</t>
    </rPh>
    <phoneticPr fontId="3"/>
  </si>
  <si>
    <t>技術士の資格</t>
    <rPh sb="0" eb="3">
      <t>ギジュツシ</t>
    </rPh>
    <rPh sb="4" eb="6">
      <t>シカク</t>
    </rPh>
    <phoneticPr fontId="3"/>
  </si>
  <si>
    <t>部門</t>
    <rPh sb="0" eb="2">
      <t>ブモン</t>
    </rPh>
    <phoneticPr fontId="3"/>
  </si>
  <si>
    <t>建設</t>
    <rPh sb="0" eb="2">
      <t>ケンセツ</t>
    </rPh>
    <phoneticPr fontId="3"/>
  </si>
  <si>
    <t>総合点数が</t>
  </si>
  <si>
    <t>地内</t>
    <rPh sb="0" eb="1">
      <t>チ</t>
    </rPh>
    <rPh sb="1" eb="2">
      <t>ナイ</t>
    </rPh>
    <phoneticPr fontId="3"/>
  </si>
  <si>
    <t>※所在地条件付帯事項</t>
    <rPh sb="1" eb="4">
      <t>ショザイチ</t>
    </rPh>
    <rPh sb="4" eb="6">
      <t>ジョウケン</t>
    </rPh>
    <rPh sb="6" eb="8">
      <t>フタイ</t>
    </rPh>
    <rPh sb="8" eb="10">
      <t>ジコウ</t>
    </rPh>
    <phoneticPr fontId="3"/>
  </si>
  <si>
    <t>①設計等</t>
    <rPh sb="1" eb="3">
      <t>セッケイ</t>
    </rPh>
    <rPh sb="3" eb="4">
      <t>トウ</t>
    </rPh>
    <phoneticPr fontId="3"/>
  </si>
  <si>
    <t>（入札情報ｻｰﾋﾞｽ・掲示・新聞による公表）</t>
    <rPh sb="1" eb="3">
      <t>ニュウサツ</t>
    </rPh>
    <rPh sb="3" eb="5">
      <t>ジョウホウ</t>
    </rPh>
    <rPh sb="11" eb="13">
      <t>ケイジ</t>
    </rPh>
    <rPh sb="14" eb="16">
      <t>シンブン</t>
    </rPh>
    <rPh sb="19" eb="21">
      <t>コウヒョウ</t>
    </rPh>
    <phoneticPr fontId="6"/>
  </si>
  <si>
    <t>（電子入札ｼｽﾃﾑにより回答及び閲覧）</t>
    <rPh sb="1" eb="3">
      <t>デンシ</t>
    </rPh>
    <rPh sb="3" eb="5">
      <t>ニュウサツ</t>
    </rPh>
    <rPh sb="12" eb="14">
      <t>カイトウ</t>
    </rPh>
    <rPh sb="14" eb="15">
      <t>オヨ</t>
    </rPh>
    <rPh sb="16" eb="18">
      <t>エツラン</t>
    </rPh>
    <phoneticPr fontId="6"/>
  </si>
  <si>
    <t>（入札状況の保留）</t>
    <rPh sb="1" eb="3">
      <t>ニュウサツ</t>
    </rPh>
    <rPh sb="3" eb="5">
      <t>ジョウキョウ</t>
    </rPh>
    <rPh sb="6" eb="8">
      <t>ホリュウ</t>
    </rPh>
    <phoneticPr fontId="6"/>
  </si>
  <si>
    <t>（必要に応じて、次順位者の確認）</t>
    <rPh sb="1" eb="3">
      <t>ヒツヨウ</t>
    </rPh>
    <rPh sb="4" eb="5">
      <t>オウ</t>
    </rPh>
    <rPh sb="8" eb="9">
      <t>ジ</t>
    </rPh>
    <rPh sb="9" eb="11">
      <t>ジュンイ</t>
    </rPh>
    <rPh sb="11" eb="12">
      <t>シャ</t>
    </rPh>
    <rPh sb="13" eb="15">
      <t>カクニン</t>
    </rPh>
    <phoneticPr fontId="6"/>
  </si>
  <si>
    <t>（調査基準価格を下回る場合のみ実施）</t>
    <rPh sb="1" eb="3">
      <t>チョウサ</t>
    </rPh>
    <rPh sb="3" eb="5">
      <t>キジュン</t>
    </rPh>
    <rPh sb="5" eb="7">
      <t>カカク</t>
    </rPh>
    <rPh sb="8" eb="10">
      <t>シタマワ</t>
    </rPh>
    <rPh sb="11" eb="13">
      <t>バアイ</t>
    </rPh>
    <rPh sb="15" eb="17">
      <t>ジッシ</t>
    </rPh>
    <phoneticPr fontId="6"/>
  </si>
  <si>
    <t>（落札候補者の参加資格の確認）</t>
    <rPh sb="1" eb="3">
      <t>ラクサツ</t>
    </rPh>
    <rPh sb="3" eb="6">
      <t>コウホシャ</t>
    </rPh>
    <rPh sb="7" eb="9">
      <t>サンカ</t>
    </rPh>
    <rPh sb="9" eb="11">
      <t>シカク</t>
    </rPh>
    <rPh sb="12" eb="14">
      <t>カクニン</t>
    </rPh>
    <phoneticPr fontId="6"/>
  </si>
  <si>
    <t>落札決定・結果公表</t>
    <rPh sb="0" eb="2">
      <t>ラクサツ</t>
    </rPh>
    <rPh sb="2" eb="4">
      <t>ケッテイ</t>
    </rPh>
    <rPh sb="5" eb="7">
      <t>ケッカ</t>
    </rPh>
    <rPh sb="7" eb="9">
      <t>コウヒョウ</t>
    </rPh>
    <phoneticPr fontId="6"/>
  </si>
  <si>
    <t>（落札決定通知書の送付）</t>
    <rPh sb="1" eb="3">
      <t>ラクサツ</t>
    </rPh>
    <rPh sb="3" eb="5">
      <t>ケッテイ</t>
    </rPh>
    <rPh sb="5" eb="7">
      <t>ツウチ</t>
    </rPh>
    <rPh sb="7" eb="8">
      <t>ショ</t>
    </rPh>
    <rPh sb="9" eb="11">
      <t>ソウフ</t>
    </rPh>
    <phoneticPr fontId="6"/>
  </si>
  <si>
    <t>毎週火曜日</t>
    <rPh sb="0" eb="2">
      <t>マイシュウ</t>
    </rPh>
    <rPh sb="2" eb="5">
      <t>カヨウビ</t>
    </rPh>
    <phoneticPr fontId="3"/>
  </si>
  <si>
    <t>毎週水曜日</t>
    <rPh sb="0" eb="2">
      <t>マイシュウ</t>
    </rPh>
    <rPh sb="2" eb="5">
      <t>スイヨウビ</t>
    </rPh>
    <phoneticPr fontId="3"/>
  </si>
  <si>
    <t>調整</t>
    <rPh sb="0" eb="2">
      <t>チョウセイ</t>
    </rPh>
    <phoneticPr fontId="3"/>
  </si>
  <si>
    <t>（月曜日が休日の場合は木曜日へ補正）</t>
    <rPh sb="1" eb="4">
      <t>ゲツヨウビ</t>
    </rPh>
    <rPh sb="5" eb="7">
      <t>キュウジツ</t>
    </rPh>
    <rPh sb="8" eb="10">
      <t>バアイ</t>
    </rPh>
    <rPh sb="11" eb="14">
      <t>モクヨウビ</t>
    </rPh>
    <rPh sb="15" eb="17">
      <t>ホセイ</t>
    </rPh>
    <phoneticPr fontId="3"/>
  </si>
  <si>
    <t>契　　　約</t>
    <rPh sb="0" eb="1">
      <t>チギリ</t>
    </rPh>
    <rPh sb="4" eb="5">
      <t>ヤク</t>
    </rPh>
    <phoneticPr fontId="6"/>
  </si>
  <si>
    <t>（入札日の前日と前々日）</t>
    <rPh sb="1" eb="3">
      <t>ニュウサツ</t>
    </rPh>
    <rPh sb="3" eb="4">
      <t>ビ</t>
    </rPh>
    <rPh sb="5" eb="7">
      <t>ゼンジツ</t>
    </rPh>
    <rPh sb="8" eb="11">
      <t>ゼンゼンジツ</t>
    </rPh>
    <phoneticPr fontId="3"/>
  </si>
  <si>
    <t>（技術資料の集計・内部評価）</t>
    <rPh sb="1" eb="3">
      <t>ギジュツ</t>
    </rPh>
    <rPh sb="3" eb="5">
      <t>シリョウ</t>
    </rPh>
    <rPh sb="6" eb="8">
      <t>シュウケイ</t>
    </rPh>
    <rPh sb="9" eb="11">
      <t>ナイブ</t>
    </rPh>
    <rPh sb="11" eb="13">
      <t>ヒョウカ</t>
    </rPh>
    <phoneticPr fontId="6"/>
  </si>
  <si>
    <t>詳細不要（設計金額は格付けが変わらない程度の額）</t>
    <rPh sb="0" eb="2">
      <t>ショウサイ</t>
    </rPh>
    <rPh sb="2" eb="4">
      <t>フヨウ</t>
    </rPh>
    <rPh sb="5" eb="7">
      <t>セッケイ</t>
    </rPh>
    <rPh sb="7" eb="9">
      <t>キンガク</t>
    </rPh>
    <rPh sb="10" eb="12">
      <t>カクヅ</t>
    </rPh>
    <rPh sb="14" eb="15">
      <t>カ</t>
    </rPh>
    <rPh sb="19" eb="21">
      <t>テイド</t>
    </rPh>
    <rPh sb="22" eb="23">
      <t>ガク</t>
    </rPh>
    <phoneticPr fontId="3"/>
  </si>
  <si>
    <t>①総合評価委員会＆エントリー</t>
    <rPh sb="1" eb="3">
      <t>ソウゴウ</t>
    </rPh>
    <rPh sb="3" eb="5">
      <t>ヒョウカ</t>
    </rPh>
    <rPh sb="5" eb="8">
      <t>イインカイ</t>
    </rPh>
    <phoneticPr fontId="6"/>
  </si>
  <si>
    <t>③現地機関部会</t>
    <rPh sb="1" eb="3">
      <t>ゲンチ</t>
    </rPh>
    <rPh sb="3" eb="5">
      <t>キカン</t>
    </rPh>
    <rPh sb="5" eb="7">
      <t>ブカイ</t>
    </rPh>
    <phoneticPr fontId="6"/>
  </si>
  <si>
    <t>④公告準備・新聞等への情報提供</t>
    <rPh sb="1" eb="3">
      <t>コウコク</t>
    </rPh>
    <rPh sb="3" eb="5">
      <t>ジュンビ</t>
    </rPh>
    <rPh sb="6" eb="8">
      <t>シンブン</t>
    </rPh>
    <rPh sb="8" eb="9">
      <t>トウ</t>
    </rPh>
    <rPh sb="11" eb="13">
      <t>ジョウホウ</t>
    </rPh>
    <rPh sb="13" eb="15">
      <t>テイキョウ</t>
    </rPh>
    <phoneticPr fontId="6"/>
  </si>
  <si>
    <t>⑤公　　　　告</t>
    <rPh sb="1" eb="2">
      <t>コウ</t>
    </rPh>
    <rPh sb="6" eb="7">
      <t>コク</t>
    </rPh>
    <phoneticPr fontId="6"/>
  </si>
  <si>
    <t>⑥申請書・技術資料の提出期限</t>
    <rPh sb="1" eb="4">
      <t>シンセイショ</t>
    </rPh>
    <rPh sb="5" eb="7">
      <t>ギジュツ</t>
    </rPh>
    <rPh sb="7" eb="9">
      <t>シリョウ</t>
    </rPh>
    <rPh sb="10" eb="12">
      <t>テイシュツ</t>
    </rPh>
    <rPh sb="12" eb="14">
      <t>キゲン</t>
    </rPh>
    <phoneticPr fontId="6"/>
  </si>
  <si>
    <t>⑦参加資格の確認（入札前）</t>
    <rPh sb="1" eb="3">
      <t>サンカ</t>
    </rPh>
    <rPh sb="3" eb="5">
      <t>シカク</t>
    </rPh>
    <rPh sb="6" eb="8">
      <t>カクニン</t>
    </rPh>
    <rPh sb="9" eb="12">
      <t>ニュウサツマエ</t>
    </rPh>
    <phoneticPr fontId="6"/>
  </si>
  <si>
    <t>⑧入札参加資格確認通知書の送付</t>
    <rPh sb="1" eb="3">
      <t>ニュウサツ</t>
    </rPh>
    <rPh sb="3" eb="5">
      <t>サンカ</t>
    </rPh>
    <rPh sb="5" eb="7">
      <t>シカク</t>
    </rPh>
    <rPh sb="7" eb="9">
      <t>カクニン</t>
    </rPh>
    <rPh sb="9" eb="12">
      <t>ツウチショ</t>
    </rPh>
    <rPh sb="13" eb="15">
      <t>ソウフ</t>
    </rPh>
    <phoneticPr fontId="6"/>
  </si>
  <si>
    <t>⑩質問書の提出期限</t>
    <rPh sb="1" eb="4">
      <t>シツモンショ</t>
    </rPh>
    <rPh sb="5" eb="7">
      <t>テイシュツ</t>
    </rPh>
    <rPh sb="7" eb="9">
      <t>キゲン</t>
    </rPh>
    <phoneticPr fontId="6"/>
  </si>
  <si>
    <t>⑪質問書に対する回答期限</t>
    <rPh sb="1" eb="4">
      <t>シツモンショ</t>
    </rPh>
    <rPh sb="5" eb="6">
      <t>タイ</t>
    </rPh>
    <rPh sb="8" eb="10">
      <t>カイトウ</t>
    </rPh>
    <rPh sb="10" eb="12">
      <t>キゲン</t>
    </rPh>
    <phoneticPr fontId="6"/>
  </si>
  <si>
    <t>⑫総合評価委員会</t>
    <rPh sb="1" eb="3">
      <t>ソウゴウ</t>
    </rPh>
    <rPh sb="3" eb="5">
      <t>ヒョウカ</t>
    </rPh>
    <rPh sb="5" eb="8">
      <t>イインカイ</t>
    </rPh>
    <phoneticPr fontId="6"/>
  </si>
  <si>
    <t>⑬電子入札受付開始・終了</t>
    <rPh sb="1" eb="3">
      <t>デンシ</t>
    </rPh>
    <rPh sb="3" eb="5">
      <t>ニュウサツ</t>
    </rPh>
    <rPh sb="5" eb="7">
      <t>ウケツケ</t>
    </rPh>
    <rPh sb="7" eb="9">
      <t>カイシ</t>
    </rPh>
    <rPh sb="10" eb="12">
      <t>シュウリョウ</t>
    </rPh>
    <phoneticPr fontId="6"/>
  </si>
  <si>
    <t>⑭入札及び開札</t>
    <rPh sb="1" eb="3">
      <t>ニュウサツ</t>
    </rPh>
    <rPh sb="3" eb="4">
      <t>オヨ</t>
    </rPh>
    <rPh sb="5" eb="6">
      <t>ヒラ</t>
    </rPh>
    <rPh sb="6" eb="7">
      <t>サツ</t>
    </rPh>
    <phoneticPr fontId="6"/>
  </si>
  <si>
    <t>⑮落札候補者の参加資格の確認</t>
    <rPh sb="1" eb="3">
      <t>ラクサツ</t>
    </rPh>
    <rPh sb="3" eb="6">
      <t>コウホシャ</t>
    </rPh>
    <rPh sb="7" eb="9">
      <t>サンカ</t>
    </rPh>
    <rPh sb="9" eb="11">
      <t>シカク</t>
    </rPh>
    <rPh sb="12" eb="14">
      <t>カクニン</t>
    </rPh>
    <phoneticPr fontId="6"/>
  </si>
  <si>
    <t>⑯低入札価格調査の実施</t>
    <rPh sb="1" eb="2">
      <t>テイ</t>
    </rPh>
    <rPh sb="2" eb="4">
      <t>ニュウサツ</t>
    </rPh>
    <rPh sb="4" eb="6">
      <t>カカク</t>
    </rPh>
    <rPh sb="6" eb="8">
      <t>チョウサ</t>
    </rPh>
    <rPh sb="9" eb="11">
      <t>ジッシ</t>
    </rPh>
    <phoneticPr fontId="6"/>
  </si>
  <si>
    <t>⑰現地機関部会</t>
    <rPh sb="1" eb="3">
      <t>ゲンチ</t>
    </rPh>
    <rPh sb="3" eb="5">
      <t>キカン</t>
    </rPh>
    <rPh sb="5" eb="7">
      <t>ブカイ</t>
    </rPh>
    <phoneticPr fontId="6"/>
  </si>
  <si>
    <t>（落札決定様式の検査課送付）</t>
    <rPh sb="1" eb="3">
      <t>ラクサツ</t>
    </rPh>
    <rPh sb="3" eb="5">
      <t>ケッテイ</t>
    </rPh>
    <rPh sb="5" eb="7">
      <t>ヨウシキ</t>
    </rPh>
    <rPh sb="8" eb="11">
      <t>ケンサカ</t>
    </rPh>
    <rPh sb="11" eb="13">
      <t>ソウフ</t>
    </rPh>
    <phoneticPr fontId="6"/>
  </si>
  <si>
    <t>←決定前審査を実施しないので調整</t>
    <rPh sb="1" eb="3">
      <t>ケッテイ</t>
    </rPh>
    <rPh sb="3" eb="4">
      <t>マエ</t>
    </rPh>
    <rPh sb="4" eb="6">
      <t>シンサ</t>
    </rPh>
    <rPh sb="7" eb="9">
      <t>ジッシ</t>
    </rPh>
    <rPh sb="14" eb="16">
      <t>チョウセイ</t>
    </rPh>
    <phoneticPr fontId="3"/>
  </si>
  <si>
    <t>←火曜日にするため調整</t>
    <rPh sb="1" eb="2">
      <t>ヒ</t>
    </rPh>
    <rPh sb="2" eb="4">
      <t>ヨウビ</t>
    </rPh>
    <rPh sb="9" eb="11">
      <t>チョウセイ</t>
    </rPh>
    <phoneticPr fontId="3"/>
  </si>
  <si>
    <t>←所見ありの場合は３日加算</t>
    <rPh sb="1" eb="3">
      <t>ショケン</t>
    </rPh>
    <rPh sb="6" eb="8">
      <t>バアイ</t>
    </rPh>
    <rPh sb="10" eb="11">
      <t>ニチ</t>
    </rPh>
    <rPh sb="11" eb="13">
      <t>カサン</t>
    </rPh>
    <phoneticPr fontId="3"/>
  </si>
  <si>
    <t>（決裁期間＝２日間を想定）</t>
    <rPh sb="1" eb="3">
      <t>ケッサイ</t>
    </rPh>
    <rPh sb="3" eb="5">
      <t>キカン</t>
    </rPh>
    <rPh sb="7" eb="8">
      <t>ニチ</t>
    </rPh>
    <rPh sb="8" eb="9">
      <t>カン</t>
    </rPh>
    <rPh sb="10" eb="12">
      <t>ソウテイ</t>
    </rPh>
    <phoneticPr fontId="3"/>
  </si>
  <si>
    <t>毎週火曜日（入札週の火曜日）</t>
    <rPh sb="0" eb="2">
      <t>マイシュウ</t>
    </rPh>
    <rPh sb="2" eb="5">
      <t>カヨウビ</t>
    </rPh>
    <rPh sb="6" eb="8">
      <t>ニュウサツ</t>
    </rPh>
    <rPh sb="8" eb="9">
      <t>シュウ</t>
    </rPh>
    <rPh sb="10" eb="13">
      <t>カヨウビ</t>
    </rPh>
    <phoneticPr fontId="3"/>
  </si>
  <si>
    <t>（審査期間は最長7日間を想定）</t>
    <rPh sb="1" eb="3">
      <t>シンサ</t>
    </rPh>
    <rPh sb="3" eb="5">
      <t>キカン</t>
    </rPh>
    <rPh sb="6" eb="8">
      <t>サイチョウ</t>
    </rPh>
    <rPh sb="9" eb="10">
      <t>ニチ</t>
    </rPh>
    <rPh sb="10" eb="11">
      <t>カン</t>
    </rPh>
    <rPh sb="12" eb="14">
      <t>ソウテイ</t>
    </rPh>
    <phoneticPr fontId="3"/>
  </si>
  <si>
    <t>②で必要と判断された場合のみ技術検査課で実施</t>
    <rPh sb="2" eb="4">
      <t>ヒツヨウ</t>
    </rPh>
    <rPh sb="5" eb="7">
      <t>ハンダン</t>
    </rPh>
    <rPh sb="10" eb="12">
      <t>バアイ</t>
    </rPh>
    <rPh sb="14" eb="16">
      <t>ギジュツ</t>
    </rPh>
    <rPh sb="16" eb="18">
      <t>ケンサ</t>
    </rPh>
    <rPh sb="18" eb="19">
      <t>カ</t>
    </rPh>
    <rPh sb="20" eb="22">
      <t>ジッシ</t>
    </rPh>
    <phoneticPr fontId="3"/>
  </si>
  <si>
    <t>工事種別・必要な建設業許可</t>
    <rPh sb="0" eb="2">
      <t>コウジ</t>
    </rPh>
    <rPh sb="2" eb="4">
      <t>シュベツ</t>
    </rPh>
    <rPh sb="5" eb="7">
      <t>ヒツヨウ</t>
    </rPh>
    <rPh sb="8" eb="11">
      <t>ケンセツギョウ</t>
    </rPh>
    <rPh sb="11" eb="13">
      <t>キョカ</t>
    </rPh>
    <phoneticPr fontId="3"/>
  </si>
  <si>
    <t>円／制限価格</t>
    <rPh sb="0" eb="1">
      <t>エン</t>
    </rPh>
    <rPh sb="2" eb="4">
      <t>セイゲン</t>
    </rPh>
    <rPh sb="4" eb="6">
      <t>カカク</t>
    </rPh>
    <phoneticPr fontId="3"/>
  </si>
  <si>
    <t>２級土木・技術士の資格</t>
    <rPh sb="1" eb="2">
      <t>キュウ</t>
    </rPh>
    <rPh sb="2" eb="4">
      <t>ドボク</t>
    </rPh>
    <rPh sb="5" eb="8">
      <t>ギジュツシ</t>
    </rPh>
    <rPh sb="9" eb="11">
      <t>シカク</t>
    </rPh>
    <phoneticPr fontId="3"/>
  </si>
  <si>
    <t>２級土木の資格</t>
    <rPh sb="1" eb="2">
      <t>キュウ</t>
    </rPh>
    <rPh sb="2" eb="4">
      <t>ドボク</t>
    </rPh>
    <rPh sb="5" eb="7">
      <t>シカク</t>
    </rPh>
    <phoneticPr fontId="3"/>
  </si>
  <si>
    <t>工期の表示</t>
    <rPh sb="0" eb="2">
      <t>コウキ</t>
    </rPh>
    <rPh sb="3" eb="5">
      <t>ヒョウジ</t>
    </rPh>
    <phoneticPr fontId="3"/>
  </si>
  <si>
    <t>工事概要</t>
    <rPh sb="0" eb="2">
      <t>コウジ</t>
    </rPh>
    <rPh sb="2" eb="4">
      <t>ガイヨウ</t>
    </rPh>
    <phoneticPr fontId="3"/>
  </si>
  <si>
    <t>①</t>
    <phoneticPr fontId="3"/>
  </si>
  <si>
    <t>②</t>
    <phoneticPr fontId="3"/>
  </si>
  <si>
    <t>③</t>
    <phoneticPr fontId="3"/>
  </si>
  <si>
    <t>④</t>
    <phoneticPr fontId="3"/>
  </si>
  <si>
    <t>⑤</t>
    <phoneticPr fontId="3"/>
  </si>
  <si>
    <t>⑥</t>
    <phoneticPr fontId="3"/>
  </si>
  <si>
    <t>工事場所</t>
    <rPh sb="0" eb="2">
      <t>コウジ</t>
    </rPh>
    <rPh sb="2" eb="4">
      <t>バショ</t>
    </rPh>
    <phoneticPr fontId="3"/>
  </si>
  <si>
    <t>エントリー</t>
    <phoneticPr fontId="3"/>
  </si>
  <si>
    <t>参加部会</t>
    <rPh sb="0" eb="2">
      <t>サンカ</t>
    </rPh>
    <rPh sb="2" eb="4">
      <t>ブカイ</t>
    </rPh>
    <phoneticPr fontId="3"/>
  </si>
  <si>
    <t>工事概要(最大６行）</t>
    <rPh sb="0" eb="2">
      <t>コウジ</t>
    </rPh>
    <rPh sb="2" eb="4">
      <t>ガイヨウ</t>
    </rPh>
    <rPh sb="5" eb="7">
      <t>サイダイ</t>
    </rPh>
    <rPh sb="8" eb="9">
      <t>ギョウ</t>
    </rPh>
    <phoneticPr fontId="3"/>
  </si>
  <si>
    <t>技術所見の有無→</t>
    <rPh sb="0" eb="2">
      <t>ギジュツ</t>
    </rPh>
    <rPh sb="2" eb="4">
      <t>ショケン</t>
    </rPh>
    <rPh sb="5" eb="7">
      <t>ウム</t>
    </rPh>
    <phoneticPr fontId="3"/>
  </si>
  <si>
    <t>設計金額（税込み）・等級</t>
    <rPh sb="0" eb="2">
      <t>セッケイ</t>
    </rPh>
    <rPh sb="2" eb="4">
      <t>キンガク</t>
    </rPh>
    <rPh sb="5" eb="7">
      <t>ゼイコ</t>
    </rPh>
    <rPh sb="10" eb="12">
      <t>トウキュウ</t>
    </rPh>
    <phoneticPr fontId="3"/>
  </si>
  <si>
    <t>建築一式</t>
    <phoneticPr fontId="3"/>
  </si>
  <si>
    <t>大工</t>
    <phoneticPr fontId="3"/>
  </si>
  <si>
    <t>左官</t>
    <phoneticPr fontId="3"/>
  </si>
  <si>
    <t>とび・土工・コンクリート</t>
    <phoneticPr fontId="3"/>
  </si>
  <si>
    <t>石</t>
    <phoneticPr fontId="3"/>
  </si>
  <si>
    <t>屋根</t>
    <phoneticPr fontId="3"/>
  </si>
  <si>
    <t>電気</t>
    <phoneticPr fontId="3"/>
  </si>
  <si>
    <t>管</t>
    <phoneticPr fontId="3"/>
  </si>
  <si>
    <t>タイル・れんが・ブロツク</t>
    <phoneticPr fontId="3"/>
  </si>
  <si>
    <t>鋼構造物</t>
    <phoneticPr fontId="3"/>
  </si>
  <si>
    <t>鉄筋</t>
    <phoneticPr fontId="3"/>
  </si>
  <si>
    <t>板金</t>
    <phoneticPr fontId="3"/>
  </si>
  <si>
    <t>ガラス</t>
    <phoneticPr fontId="3"/>
  </si>
  <si>
    <t>塗装</t>
    <phoneticPr fontId="3"/>
  </si>
  <si>
    <t>防水</t>
    <phoneticPr fontId="3"/>
  </si>
  <si>
    <t>内装仕上</t>
    <phoneticPr fontId="3"/>
  </si>
  <si>
    <t>機械器具設置</t>
    <phoneticPr fontId="3"/>
  </si>
  <si>
    <t>熱絶縁</t>
    <phoneticPr fontId="3"/>
  </si>
  <si>
    <t>電気通信</t>
    <phoneticPr fontId="3"/>
  </si>
  <si>
    <t>造園</t>
    <phoneticPr fontId="3"/>
  </si>
  <si>
    <t>さく井</t>
    <phoneticPr fontId="3"/>
  </si>
  <si>
    <t>建具</t>
    <phoneticPr fontId="3"/>
  </si>
  <si>
    <t>水道施設</t>
    <phoneticPr fontId="3"/>
  </si>
  <si>
    <t>消防施設</t>
    <phoneticPr fontId="3"/>
  </si>
  <si>
    <t>清掃施設</t>
    <phoneticPr fontId="3"/>
  </si>
  <si>
    <t>建設業許可種別</t>
    <rPh sb="0" eb="3">
      <t>ケンセツギョウ</t>
    </rPh>
    <rPh sb="3" eb="5">
      <t>キョカ</t>
    </rPh>
    <rPh sb="5" eb="7">
      <t>シュベツ</t>
    </rPh>
    <phoneticPr fontId="3"/>
  </si>
  <si>
    <t>基準価格での失格判断</t>
    <rPh sb="0" eb="2">
      <t>キジュン</t>
    </rPh>
    <rPh sb="2" eb="4">
      <t>カカク</t>
    </rPh>
    <rPh sb="6" eb="8">
      <t>シッカク</t>
    </rPh>
    <rPh sb="8" eb="10">
      <t>ハンダン</t>
    </rPh>
    <phoneticPr fontId="3"/>
  </si>
  <si>
    <t>有</t>
    <rPh sb="0" eb="1">
      <t>ア</t>
    </rPh>
    <phoneticPr fontId="3"/>
  </si>
  <si>
    <t>公告関係</t>
    <rPh sb="0" eb="2">
      <t>コウコク</t>
    </rPh>
    <rPh sb="2" eb="4">
      <t>カンケイ</t>
    </rPh>
    <phoneticPr fontId="3"/>
  </si>
  <si>
    <t>登録事項</t>
    <rPh sb="0" eb="2">
      <t>トウロク</t>
    </rPh>
    <rPh sb="2" eb="4">
      <t>ジコウ</t>
    </rPh>
    <phoneticPr fontId="3"/>
  </si>
  <si>
    <t>別途日程</t>
    <rPh sb="0" eb="2">
      <t>ベット</t>
    </rPh>
    <rPh sb="2" eb="4">
      <t>ニッテイ</t>
    </rPh>
    <phoneticPr fontId="3"/>
  </si>
  <si>
    <t>入札日程（日曜・祭日に注意）</t>
    <rPh sb="0" eb="2">
      <t>ニュウサツ</t>
    </rPh>
    <rPh sb="2" eb="4">
      <t>ニッテイ</t>
    </rPh>
    <rPh sb="5" eb="7">
      <t>ニチヨウ</t>
    </rPh>
    <rPh sb="8" eb="10">
      <t>サイジツ</t>
    </rPh>
    <rPh sb="11" eb="13">
      <t>チュウイ</t>
    </rPh>
    <phoneticPr fontId="3"/>
  </si>
  <si>
    <t>標準日数</t>
    <rPh sb="0" eb="2">
      <t>ヒョウジュン</t>
    </rPh>
    <rPh sb="2" eb="4">
      <t>ニッスウ</t>
    </rPh>
    <phoneticPr fontId="3"/>
  </si>
  <si>
    <t>（公告の３日前までにＦＡＸ・メール）</t>
    <rPh sb="1" eb="3">
      <t>コウコク</t>
    </rPh>
    <rPh sb="5" eb="6">
      <t>ニチ</t>
    </rPh>
    <rPh sb="6" eb="7">
      <t>マエ</t>
    </rPh>
    <phoneticPr fontId="6"/>
  </si>
  <si>
    <t>←水曜日にするため調整</t>
    <rPh sb="1" eb="2">
      <t>スイ</t>
    </rPh>
    <rPh sb="2" eb="4">
      <t>ヨウビ</t>
    </rPh>
    <rPh sb="9" eb="11">
      <t>チョウセイ</t>
    </rPh>
    <phoneticPr fontId="3"/>
  </si>
  <si>
    <t>←翌週の火曜日にするため調整</t>
    <rPh sb="1" eb="3">
      <t>ヨクシュウ</t>
    </rPh>
    <rPh sb="4" eb="5">
      <t>ヒ</t>
    </rPh>
    <rPh sb="5" eb="7">
      <t>ヨウビ</t>
    </rPh>
    <rPh sb="12" eb="14">
      <t>チョウセイ</t>
    </rPh>
    <phoneticPr fontId="3"/>
  </si>
  <si>
    <t>工事名</t>
    <rPh sb="0" eb="2">
      <t>コウジ</t>
    </rPh>
    <rPh sb="2" eb="3">
      <t>ナ</t>
    </rPh>
    <phoneticPr fontId="3"/>
  </si>
  <si>
    <t>→土日祝日でも可</t>
  </si>
  <si>
    <t>⑰から30日以内（共通仕様書1-1-9）</t>
    <phoneticPr fontId="3"/>
  </si>
  <si>
    <t>⑲技術者配置期限</t>
    <phoneticPr fontId="3"/>
  </si>
  <si>
    <t>土木</t>
    <rPh sb="0" eb="2">
      <t>ドボク</t>
    </rPh>
    <phoneticPr fontId="3"/>
  </si>
  <si>
    <t>主要工事材料は岐阜県産調達が可能</t>
    <rPh sb="0" eb="2">
      <t>シュヨウ</t>
    </rPh>
    <rPh sb="2" eb="4">
      <t>コウジ</t>
    </rPh>
    <rPh sb="4" eb="6">
      <t>ザイリョウ</t>
    </rPh>
    <rPh sb="7" eb="10">
      <t>ギフケン</t>
    </rPh>
    <rPh sb="10" eb="11">
      <t>サン</t>
    </rPh>
    <rPh sb="11" eb="13">
      <t>チョウタツ</t>
    </rPh>
    <rPh sb="14" eb="16">
      <t>カノウ</t>
    </rPh>
    <phoneticPr fontId="3"/>
  </si>
  <si>
    <t>主要工事材料は岐阜県産調達に努力</t>
    <rPh sb="0" eb="2">
      <t>シュヨウ</t>
    </rPh>
    <rPh sb="2" eb="4">
      <t>コウジ</t>
    </rPh>
    <rPh sb="4" eb="6">
      <t>ザイリョウ</t>
    </rPh>
    <rPh sb="7" eb="10">
      <t>ギフケン</t>
    </rPh>
    <rPh sb="10" eb="11">
      <t>サン</t>
    </rPh>
    <rPh sb="11" eb="13">
      <t>チョウタツ</t>
    </rPh>
    <rPh sb="14" eb="16">
      <t>ドリョク</t>
    </rPh>
    <phoneticPr fontId="3"/>
  </si>
  <si>
    <t>記述はされているが、その内容が現場状況に即した工夫が少なく、あまり評価できないもの</t>
    <rPh sb="0" eb="2">
      <t>キジュツ</t>
    </rPh>
    <rPh sb="12" eb="14">
      <t>ナイヨウ</t>
    </rPh>
    <rPh sb="15" eb="17">
      <t>ゲンバ</t>
    </rPh>
    <rPh sb="17" eb="19">
      <t>ジョウキョウ</t>
    </rPh>
    <rPh sb="20" eb="21">
      <t>ソク</t>
    </rPh>
    <rPh sb="23" eb="25">
      <t>クフウ</t>
    </rPh>
    <rPh sb="26" eb="27">
      <t>スク</t>
    </rPh>
    <rPh sb="33" eb="35">
      <t>ヒョウカ</t>
    </rPh>
    <phoneticPr fontId="3"/>
  </si>
  <si>
    <t>優良工事施工者表彰歴</t>
    <rPh sb="0" eb="2">
      <t>ユウリョウ</t>
    </rPh>
    <rPh sb="2" eb="4">
      <t>コウジ</t>
    </rPh>
    <rPh sb="4" eb="6">
      <t>シコウ</t>
    </rPh>
    <rPh sb="6" eb="7">
      <t>シャ</t>
    </rPh>
    <rPh sb="7" eb="9">
      <t>ヒョウショウ</t>
    </rPh>
    <rPh sb="9" eb="10">
      <t>レキ</t>
    </rPh>
    <phoneticPr fontId="3"/>
  </si>
  <si>
    <t>部長表彰歴あり</t>
    <rPh sb="0" eb="2">
      <t>ブチョウ</t>
    </rPh>
    <rPh sb="2" eb="4">
      <t>ヒョウショウ</t>
    </rPh>
    <rPh sb="4" eb="5">
      <t>レキ</t>
    </rPh>
    <phoneticPr fontId="3"/>
  </si>
  <si>
    <t>表彰歴なし</t>
    <rPh sb="0" eb="2">
      <t>ヒョウショウ</t>
    </rPh>
    <rPh sb="2" eb="3">
      <t>レキ</t>
    </rPh>
    <phoneticPr fontId="3"/>
  </si>
  <si>
    <t>継続教育（CPD）の取組状況</t>
    <rPh sb="0" eb="2">
      <t>ケイゾク</t>
    </rPh>
    <rPh sb="2" eb="4">
      <t>キョウイク</t>
    </rPh>
    <rPh sb="10" eb="11">
      <t>ト</t>
    </rPh>
    <rPh sb="11" eb="12">
      <t>ク</t>
    </rPh>
    <rPh sb="12" eb="14">
      <t>ジョウキョウ</t>
    </rPh>
    <phoneticPr fontId="3"/>
  </si>
  <si>
    <t>10単位以上の取得あり</t>
    <rPh sb="2" eb="4">
      <t>タンイ</t>
    </rPh>
    <rPh sb="4" eb="6">
      <t>イジョウ</t>
    </rPh>
    <rPh sb="7" eb="9">
      <t>シュトク</t>
    </rPh>
    <phoneticPr fontId="3"/>
  </si>
  <si>
    <t>10単位未満の取得あり、又は取得なし</t>
    <rPh sb="2" eb="4">
      <t>タンイ</t>
    </rPh>
    <rPh sb="4" eb="6">
      <t>ミマン</t>
    </rPh>
    <rPh sb="7" eb="9">
      <t>シュトク</t>
    </rPh>
    <rPh sb="12" eb="13">
      <t>マタ</t>
    </rPh>
    <rPh sb="14" eb="16">
      <t>シュトク</t>
    </rPh>
    <phoneticPr fontId="3"/>
  </si>
  <si>
    <t>新分野活動</t>
    <rPh sb="0" eb="3">
      <t>シンブンヤ</t>
    </rPh>
    <rPh sb="3" eb="5">
      <t>カツドウ</t>
    </rPh>
    <phoneticPr fontId="3"/>
  </si>
  <si>
    <t>新分野活動実績あり</t>
    <rPh sb="0" eb="3">
      <t>シンブンヤ</t>
    </rPh>
    <rPh sb="3" eb="5">
      <t>カツドウ</t>
    </rPh>
    <rPh sb="5" eb="7">
      <t>ジッセキ</t>
    </rPh>
    <phoneticPr fontId="3"/>
  </si>
  <si>
    <t>新分野活動実績なし</t>
    <rPh sb="0" eb="3">
      <t>シンブンヤ</t>
    </rPh>
    <rPh sb="3" eb="5">
      <t>カツドウ</t>
    </rPh>
    <rPh sb="5" eb="7">
      <t>ジッセキ</t>
    </rPh>
    <phoneticPr fontId="3"/>
  </si>
  <si>
    <t>県内業者の活用率</t>
    <rPh sb="0" eb="2">
      <t>ケンナイ</t>
    </rPh>
    <rPh sb="2" eb="4">
      <t>ギョウシャ</t>
    </rPh>
    <rPh sb="5" eb="7">
      <t>カツヨウ</t>
    </rPh>
    <rPh sb="7" eb="8">
      <t>リツ</t>
    </rPh>
    <phoneticPr fontId="3"/>
  </si>
  <si>
    <t>当該工事の県内企業の活用状況（元請及び１次下請）</t>
    <rPh sb="0" eb="2">
      <t>トウガイ</t>
    </rPh>
    <rPh sb="2" eb="4">
      <t>コウジ</t>
    </rPh>
    <rPh sb="5" eb="7">
      <t>ケンナイ</t>
    </rPh>
    <rPh sb="7" eb="9">
      <t>キギョウ</t>
    </rPh>
    <rPh sb="10" eb="12">
      <t>カツヨウ</t>
    </rPh>
    <rPh sb="12" eb="14">
      <t>ジョウキョウ</t>
    </rPh>
    <rPh sb="15" eb="17">
      <t>モトウケ</t>
    </rPh>
    <rPh sb="17" eb="18">
      <t>オヨ</t>
    </rPh>
    <rPh sb="20" eb="21">
      <t>ジ</t>
    </rPh>
    <rPh sb="21" eb="23">
      <t>シタウケ</t>
    </rPh>
    <phoneticPr fontId="3"/>
  </si>
  <si>
    <t>県内企業活用金額率９０％以上</t>
    <rPh sb="0" eb="2">
      <t>ケンナイ</t>
    </rPh>
    <rPh sb="2" eb="4">
      <t>キギョウ</t>
    </rPh>
    <rPh sb="4" eb="6">
      <t>カツヨウ</t>
    </rPh>
    <rPh sb="6" eb="8">
      <t>キンガク</t>
    </rPh>
    <rPh sb="8" eb="9">
      <t>リツ</t>
    </rPh>
    <rPh sb="12" eb="14">
      <t>イジョウ</t>
    </rPh>
    <phoneticPr fontId="3"/>
  </si>
  <si>
    <t>県内企業活用金額率５０％以上９０％未満</t>
    <rPh sb="0" eb="2">
      <t>ケンナイ</t>
    </rPh>
    <rPh sb="2" eb="4">
      <t>キギョウ</t>
    </rPh>
    <rPh sb="4" eb="6">
      <t>カツヨウ</t>
    </rPh>
    <rPh sb="6" eb="8">
      <t>キンガク</t>
    </rPh>
    <rPh sb="8" eb="9">
      <t>リツ</t>
    </rPh>
    <rPh sb="12" eb="14">
      <t>イジョウ</t>
    </rPh>
    <rPh sb="17" eb="19">
      <t>ミマン</t>
    </rPh>
    <phoneticPr fontId="3"/>
  </si>
  <si>
    <t>県内企業活用金額率５０％未満</t>
    <rPh sb="0" eb="2">
      <t>ケンナイ</t>
    </rPh>
    <rPh sb="2" eb="4">
      <t>キギョウ</t>
    </rPh>
    <rPh sb="4" eb="6">
      <t>カツヨウ</t>
    </rPh>
    <rPh sb="6" eb="8">
      <t>キンガク</t>
    </rPh>
    <rPh sb="8" eb="9">
      <t>リツ</t>
    </rPh>
    <rPh sb="12" eb="14">
      <t>ミマン</t>
    </rPh>
    <phoneticPr fontId="3"/>
  </si>
  <si>
    <t>総合点数</t>
    <rPh sb="0" eb="2">
      <t>ソウゴウ</t>
    </rPh>
    <rPh sb="2" eb="4">
      <t>テンスウ</t>
    </rPh>
    <phoneticPr fontId="3"/>
  </si>
  <si>
    <t>主要工事材料は岐阜県産調達が可能</t>
    <rPh sb="0" eb="2">
      <t>シュヨウ</t>
    </rPh>
    <rPh sb="2" eb="4">
      <t>コウジ</t>
    </rPh>
    <rPh sb="4" eb="6">
      <t>ザイリョウ</t>
    </rPh>
    <rPh sb="7" eb="9">
      <t>ギフ</t>
    </rPh>
    <rPh sb="9" eb="11">
      <t>ケンサン</t>
    </rPh>
    <rPh sb="11" eb="13">
      <t>チョウタツ</t>
    </rPh>
    <rPh sb="14" eb="16">
      <t>カノウ</t>
    </rPh>
    <phoneticPr fontId="3"/>
  </si>
  <si>
    <t>施工上の課題
又は
配慮すべき事項</t>
    <rPh sb="0" eb="2">
      <t>セコウ</t>
    </rPh>
    <rPh sb="2" eb="3">
      <t>ジョウ</t>
    </rPh>
    <rPh sb="4" eb="6">
      <t>カダイ</t>
    </rPh>
    <phoneticPr fontId="3"/>
  </si>
  <si>
    <t>優良工事施工者表彰歴</t>
    <phoneticPr fontId="3"/>
  </si>
  <si>
    <t>県内企業の活用率</t>
    <rPh sb="0" eb="2">
      <t>ケンナイ</t>
    </rPh>
    <rPh sb="2" eb="4">
      <t>キギョウ</t>
    </rPh>
    <rPh sb="5" eb="7">
      <t>カツヨウ</t>
    </rPh>
    <rPh sb="7" eb="8">
      <t>リツ</t>
    </rPh>
    <phoneticPr fontId="3"/>
  </si>
  <si>
    <t>岐阜県総合評価落札方式　申請様式第２－１号</t>
    <rPh sb="0" eb="3">
      <t>ギフケン</t>
    </rPh>
    <rPh sb="3" eb="5">
      <t>ソウゴウ</t>
    </rPh>
    <rPh sb="5" eb="7">
      <t>ヒョウカ</t>
    </rPh>
    <rPh sb="7" eb="9">
      <t>ラクサツ</t>
    </rPh>
    <rPh sb="9" eb="11">
      <t>ホウシキ</t>
    </rPh>
    <rPh sb="12" eb="14">
      <t>シンセイ</t>
    </rPh>
    <rPh sb="14" eb="16">
      <t>ヨウシキ</t>
    </rPh>
    <rPh sb="16" eb="17">
      <t>ダイ</t>
    </rPh>
    <rPh sb="20" eb="21">
      <t>ゴウ</t>
    </rPh>
    <phoneticPr fontId="3"/>
  </si>
  <si>
    <t>ＩＳＯ９０００Ｓ並びに１４００１認証取得済み（※）</t>
    <rPh sb="8" eb="9">
      <t>ナラ</t>
    </rPh>
    <rPh sb="16" eb="18">
      <t>ニンショウ</t>
    </rPh>
    <rPh sb="18" eb="20">
      <t>シュトク</t>
    </rPh>
    <rPh sb="20" eb="21">
      <t>ズ</t>
    </rPh>
    <phoneticPr fontId="3"/>
  </si>
  <si>
    <t>ＩＳＯ９０００Ｓ又は１４００１認証取得済み（※）</t>
    <rPh sb="8" eb="9">
      <t>マタ</t>
    </rPh>
    <rPh sb="15" eb="17">
      <t>ニンショウ</t>
    </rPh>
    <rPh sb="17" eb="19">
      <t>シュトク</t>
    </rPh>
    <rPh sb="19" eb="20">
      <t>ズ</t>
    </rPh>
    <phoneticPr fontId="3"/>
  </si>
  <si>
    <t>※　同種（類似）工事の実績は、工事実績情報システム（ＣＯＲＩＮＳ）の工事カルテの写し又は該当工事を証明する書類（契約書等）
※　工事成績評定点は、発注機関の工事成績評定結果通知書等の写し
※　同種（類似）工事の工事成績評定点が不明な場合は、当該工事に係る検査結果通知等の検査に合格したことを証明できる書類の写し
※　受注形態がＪＶの場合のみ、出資比率を記載すること　　　　　　　　　　　　　　　　　　　　　　　　　　</t>
    <phoneticPr fontId="3"/>
  </si>
  <si>
    <t>（類似工事の定義）＝</t>
    <rPh sb="1" eb="3">
      <t>ルイジ</t>
    </rPh>
    <rPh sb="3" eb="5">
      <t>コウジ</t>
    </rPh>
    <rPh sb="6" eb="8">
      <t>テイギ</t>
    </rPh>
    <phoneticPr fontId="3"/>
  </si>
  <si>
    <t>（当該工事における国家資格の定義）＝</t>
    <rPh sb="1" eb="3">
      <t>トウガイ</t>
    </rPh>
    <rPh sb="3" eb="5">
      <t>コウジ</t>
    </rPh>
    <rPh sb="9" eb="11">
      <t>コッカ</t>
    </rPh>
    <rPh sb="11" eb="13">
      <t>シカク</t>
    </rPh>
    <rPh sb="14" eb="16">
      <t>テイギ</t>
    </rPh>
    <phoneticPr fontId="3"/>
  </si>
  <si>
    <t>技術士（建設部門）、１級又は２級土木施工管理技士</t>
    <rPh sb="4" eb="6">
      <t>ケンセツ</t>
    </rPh>
    <rPh sb="6" eb="8">
      <t>ブモン</t>
    </rPh>
    <rPh sb="11" eb="12">
      <t>キュウ</t>
    </rPh>
    <rPh sb="12" eb="13">
      <t>マタ</t>
    </rPh>
    <rPh sb="15" eb="16">
      <t>キュウ</t>
    </rPh>
    <rPh sb="16" eb="18">
      <t>ドボク</t>
    </rPh>
    <rPh sb="18" eb="20">
      <t>セコウ</t>
    </rPh>
    <rPh sb="20" eb="22">
      <t>カンリ</t>
    </rPh>
    <rPh sb="22" eb="24">
      <t>ギシ</t>
    </rPh>
    <phoneticPr fontId="3"/>
  </si>
  <si>
    <t>表彰歴なし</t>
    <rPh sb="0" eb="2">
      <t>ヒョウショウ</t>
    </rPh>
    <phoneticPr fontId="3"/>
  </si>
  <si>
    <t>　 ２）評価事項、評価内容に特に記載がない場合の基準日は申請期限日とすること。（二重下線部は、工事毎に定義が異なる。）</t>
    <phoneticPr fontId="3"/>
  </si>
  <si>
    <t>岐阜県総合評価落札方式　申請様式第２－1号</t>
    <rPh sb="0" eb="3">
      <t>ギフケン</t>
    </rPh>
    <rPh sb="3" eb="5">
      <t>ソウゴウ</t>
    </rPh>
    <rPh sb="5" eb="7">
      <t>ヒョウカ</t>
    </rPh>
    <rPh sb="7" eb="9">
      <t>ラクサツ</t>
    </rPh>
    <rPh sb="9" eb="11">
      <t>ホウシキ</t>
    </rPh>
    <rPh sb="12" eb="14">
      <t>シンセイ</t>
    </rPh>
    <rPh sb="14" eb="16">
      <t>ヨウシキ</t>
    </rPh>
    <rPh sb="16" eb="17">
      <t>ダイ</t>
    </rPh>
    <rPh sb="20" eb="21">
      <t>ゴウ</t>
    </rPh>
    <phoneticPr fontId="3"/>
  </si>
  <si>
    <t>岐阜県総合評価落札方式　申請様式第２－２号</t>
    <rPh sb="0" eb="3">
      <t>ギフケン</t>
    </rPh>
    <rPh sb="3" eb="5">
      <t>ソウゴウ</t>
    </rPh>
    <rPh sb="5" eb="7">
      <t>ヒョウカ</t>
    </rPh>
    <rPh sb="7" eb="9">
      <t>ラクサツ</t>
    </rPh>
    <rPh sb="9" eb="11">
      <t>ホウシキ</t>
    </rPh>
    <rPh sb="12" eb="14">
      <t>シンセイ</t>
    </rPh>
    <rPh sb="14" eb="16">
      <t>ヨウシキ</t>
    </rPh>
    <rPh sb="16" eb="17">
      <t>ダイ</t>
    </rPh>
    <rPh sb="20" eb="21">
      <t>ゴウ</t>
    </rPh>
    <phoneticPr fontId="3"/>
  </si>
  <si>
    <t>１０単位以上の取得あり(※)</t>
    <rPh sb="2" eb="4">
      <t>タンイ</t>
    </rPh>
    <rPh sb="4" eb="6">
      <t>イジョウ</t>
    </rPh>
    <rPh sb="7" eb="9">
      <t>シュトク</t>
    </rPh>
    <phoneticPr fontId="3"/>
  </si>
  <si>
    <t>１０単位未満の取得あり、又は取得なし</t>
    <rPh sb="2" eb="4">
      <t>タンイ</t>
    </rPh>
    <rPh sb="4" eb="6">
      <t>ミマン</t>
    </rPh>
    <rPh sb="7" eb="9">
      <t>シュトク</t>
    </rPh>
    <rPh sb="12" eb="13">
      <t>マタ</t>
    </rPh>
    <rPh sb="14" eb="16">
      <t>シュトク</t>
    </rPh>
    <phoneticPr fontId="3"/>
  </si>
  <si>
    <t>岐阜県総合評価落札方式　申請様式第２－３号</t>
    <rPh sb="0" eb="3">
      <t>ギフケン</t>
    </rPh>
    <rPh sb="3" eb="5">
      <t>ソウゴウ</t>
    </rPh>
    <rPh sb="5" eb="7">
      <t>ヒョウカ</t>
    </rPh>
    <rPh sb="7" eb="9">
      <t>ラクサツ</t>
    </rPh>
    <rPh sb="9" eb="11">
      <t>ホウシキ</t>
    </rPh>
    <rPh sb="12" eb="14">
      <t>シンセイ</t>
    </rPh>
    <rPh sb="14" eb="16">
      <t>ヨウシキ</t>
    </rPh>
    <rPh sb="16" eb="17">
      <t>ダイ</t>
    </rPh>
    <rPh sb="20" eb="21">
      <t>ゴウ</t>
    </rPh>
    <phoneticPr fontId="3"/>
  </si>
  <si>
    <t>　 ２）評価事項、評価内容に特に記載がない場合の基準日は申請期限日とする</t>
    <rPh sb="4" eb="6">
      <t>ヒョウカ</t>
    </rPh>
    <rPh sb="6" eb="8">
      <t>ジコウ</t>
    </rPh>
    <rPh sb="9" eb="11">
      <t>ヒョウカ</t>
    </rPh>
    <rPh sb="11" eb="13">
      <t>ナイヨウ</t>
    </rPh>
    <rPh sb="14" eb="15">
      <t>トク</t>
    </rPh>
    <rPh sb="16" eb="18">
      <t>キサイ</t>
    </rPh>
    <rPh sb="21" eb="23">
      <t>バアイ</t>
    </rPh>
    <rPh sb="24" eb="27">
      <t>キジュンビ</t>
    </rPh>
    <rPh sb="28" eb="30">
      <t>シンセイ</t>
    </rPh>
    <rPh sb="30" eb="33">
      <t>キゲンビ</t>
    </rPh>
    <phoneticPr fontId="3"/>
  </si>
  <si>
    <t>ボランティア
活動</t>
    <rPh sb="7" eb="9">
      <t>カツドウ</t>
    </rPh>
    <phoneticPr fontId="3"/>
  </si>
  <si>
    <t>近隣地域
施工実績</t>
    <rPh sb="0" eb="2">
      <t>キンリン</t>
    </rPh>
    <rPh sb="2" eb="4">
      <t>チイキ</t>
    </rPh>
    <rPh sb="5" eb="7">
      <t>セコウ</t>
    </rPh>
    <rPh sb="7" eb="9">
      <t>ジッセキ</t>
    </rPh>
    <phoneticPr fontId="3"/>
  </si>
  <si>
    <t>常勤雇用の従業員数並びに国家資格を有する技術者数</t>
    <rPh sb="0" eb="2">
      <t>ジョウキン</t>
    </rPh>
    <rPh sb="2" eb="4">
      <t>コヨウ</t>
    </rPh>
    <rPh sb="5" eb="8">
      <t>ジュウギョウイン</t>
    </rPh>
    <rPh sb="8" eb="9">
      <t>スウ</t>
    </rPh>
    <rPh sb="9" eb="10">
      <t>ナラ</t>
    </rPh>
    <rPh sb="12" eb="14">
      <t>コッカ</t>
    </rPh>
    <rPh sb="14" eb="16">
      <t>シカク</t>
    </rPh>
    <rPh sb="17" eb="18">
      <t>ユウ</t>
    </rPh>
    <rPh sb="20" eb="22">
      <t>ギジュツ</t>
    </rPh>
    <rPh sb="22" eb="23">
      <t>シャ</t>
    </rPh>
    <rPh sb="23" eb="24">
      <t>スウ</t>
    </rPh>
    <phoneticPr fontId="3"/>
  </si>
  <si>
    <t>常勤雇用の従業員数15名以上並びに国家資格を有する技術者数5名以上</t>
    <rPh sb="0" eb="2">
      <t>ジョウキン</t>
    </rPh>
    <rPh sb="2" eb="4">
      <t>コヨウ</t>
    </rPh>
    <rPh sb="5" eb="8">
      <t>ジュウギョウイン</t>
    </rPh>
    <rPh sb="8" eb="9">
      <t>スウ</t>
    </rPh>
    <rPh sb="11" eb="12">
      <t>メイ</t>
    </rPh>
    <rPh sb="12" eb="14">
      <t>イジョウ</t>
    </rPh>
    <rPh sb="14" eb="15">
      <t>ナラ</t>
    </rPh>
    <rPh sb="17" eb="19">
      <t>コッカ</t>
    </rPh>
    <rPh sb="19" eb="21">
      <t>シカク</t>
    </rPh>
    <rPh sb="22" eb="23">
      <t>ユウ</t>
    </rPh>
    <rPh sb="25" eb="27">
      <t>ギジュツ</t>
    </rPh>
    <rPh sb="27" eb="28">
      <t>シャ</t>
    </rPh>
    <rPh sb="28" eb="29">
      <t>スウ</t>
    </rPh>
    <rPh sb="30" eb="31">
      <t>メイ</t>
    </rPh>
    <rPh sb="31" eb="33">
      <t>イジョウ</t>
    </rPh>
    <phoneticPr fontId="3"/>
  </si>
  <si>
    <t>常勤雇用の従業員数10名以上並びに国家資格を有する技術者数5名以上</t>
    <rPh sb="0" eb="2">
      <t>ジョウキン</t>
    </rPh>
    <rPh sb="2" eb="4">
      <t>コヨウ</t>
    </rPh>
    <rPh sb="5" eb="8">
      <t>ジュウギョウイン</t>
    </rPh>
    <rPh sb="8" eb="9">
      <t>スウ</t>
    </rPh>
    <rPh sb="11" eb="12">
      <t>メイ</t>
    </rPh>
    <rPh sb="12" eb="14">
      <t>イジョウ</t>
    </rPh>
    <rPh sb="14" eb="15">
      <t>ナラ</t>
    </rPh>
    <rPh sb="17" eb="19">
      <t>コッカ</t>
    </rPh>
    <rPh sb="19" eb="21">
      <t>シカク</t>
    </rPh>
    <rPh sb="22" eb="23">
      <t>ユウ</t>
    </rPh>
    <rPh sb="25" eb="27">
      <t>ギジュツ</t>
    </rPh>
    <rPh sb="27" eb="28">
      <t>シャ</t>
    </rPh>
    <rPh sb="28" eb="29">
      <t>スウ</t>
    </rPh>
    <rPh sb="30" eb="31">
      <t>メイ</t>
    </rPh>
    <rPh sb="31" eb="33">
      <t>イジョウ</t>
    </rPh>
    <phoneticPr fontId="3"/>
  </si>
  <si>
    <t>常勤雇用の従業員数10名以上又は国家資格を有する技術者数5名以上</t>
    <rPh sb="0" eb="2">
      <t>ジョウキン</t>
    </rPh>
    <rPh sb="2" eb="4">
      <t>コヨウ</t>
    </rPh>
    <rPh sb="5" eb="8">
      <t>ジュウギョウイン</t>
    </rPh>
    <rPh sb="8" eb="9">
      <t>スウ</t>
    </rPh>
    <rPh sb="11" eb="12">
      <t>メイ</t>
    </rPh>
    <rPh sb="12" eb="14">
      <t>イジョウ</t>
    </rPh>
    <rPh sb="14" eb="15">
      <t>マタ</t>
    </rPh>
    <rPh sb="16" eb="18">
      <t>コッカ</t>
    </rPh>
    <rPh sb="18" eb="20">
      <t>シカク</t>
    </rPh>
    <rPh sb="21" eb="22">
      <t>ユウ</t>
    </rPh>
    <rPh sb="24" eb="26">
      <t>ギジュツ</t>
    </rPh>
    <rPh sb="26" eb="27">
      <t>シャ</t>
    </rPh>
    <rPh sb="27" eb="28">
      <t>スウ</t>
    </rPh>
    <rPh sb="29" eb="30">
      <t>メイ</t>
    </rPh>
    <rPh sb="30" eb="32">
      <t>イジョウ</t>
    </rPh>
    <phoneticPr fontId="3"/>
  </si>
  <si>
    <t>常勤雇用の従業員数10名未満並びに国家資格を有する技術者数5名未満</t>
    <rPh sb="0" eb="2">
      <t>ジョウキン</t>
    </rPh>
    <rPh sb="2" eb="4">
      <t>コヨウ</t>
    </rPh>
    <rPh sb="5" eb="8">
      <t>ジュウギョウイン</t>
    </rPh>
    <rPh sb="8" eb="9">
      <t>スウ</t>
    </rPh>
    <rPh sb="11" eb="12">
      <t>メイ</t>
    </rPh>
    <rPh sb="12" eb="14">
      <t>ミマン</t>
    </rPh>
    <rPh sb="14" eb="15">
      <t>ナラ</t>
    </rPh>
    <rPh sb="17" eb="19">
      <t>コッカ</t>
    </rPh>
    <rPh sb="19" eb="21">
      <t>シカク</t>
    </rPh>
    <rPh sb="22" eb="23">
      <t>ユウ</t>
    </rPh>
    <rPh sb="25" eb="27">
      <t>ギジュツ</t>
    </rPh>
    <rPh sb="27" eb="28">
      <t>シャ</t>
    </rPh>
    <rPh sb="28" eb="29">
      <t>スウ</t>
    </rPh>
    <rPh sb="30" eb="31">
      <t>メイ</t>
    </rPh>
    <rPh sb="31" eb="33">
      <t>ミマン</t>
    </rPh>
    <phoneticPr fontId="3"/>
  </si>
  <si>
    <t>５.５0～７.０0</t>
    <phoneticPr fontId="3"/>
  </si>
  <si>
    <t>上記以外</t>
    <rPh sb="0" eb="2">
      <t>ジョウキ</t>
    </rPh>
    <rPh sb="2" eb="4">
      <t>イガイ</t>
    </rPh>
    <phoneticPr fontId="3"/>
  </si>
  <si>
    <t>岐阜県との協定（農政部、林政部、県土整備部、都市建築部との協定に限る）に参加あり又は直近５か年度のうちで同等の活動実績あり</t>
    <rPh sb="0" eb="3">
      <t>ギフケン</t>
    </rPh>
    <rPh sb="5" eb="7">
      <t>キョウテイ</t>
    </rPh>
    <rPh sb="8" eb="10">
      <t>ノウセイ</t>
    </rPh>
    <rPh sb="10" eb="11">
      <t>ブ</t>
    </rPh>
    <rPh sb="12" eb="14">
      <t>リンセイ</t>
    </rPh>
    <rPh sb="14" eb="15">
      <t>ブ</t>
    </rPh>
    <rPh sb="16" eb="18">
      <t>ケンド</t>
    </rPh>
    <rPh sb="18" eb="20">
      <t>セイビ</t>
    </rPh>
    <rPh sb="20" eb="21">
      <t>ブ</t>
    </rPh>
    <rPh sb="22" eb="24">
      <t>トシ</t>
    </rPh>
    <rPh sb="24" eb="26">
      <t>ケンチク</t>
    </rPh>
    <rPh sb="26" eb="27">
      <t>ブ</t>
    </rPh>
    <rPh sb="29" eb="31">
      <t>キョウテイ</t>
    </rPh>
    <rPh sb="32" eb="33">
      <t>カギ</t>
    </rPh>
    <rPh sb="36" eb="38">
      <t>サンカ</t>
    </rPh>
    <rPh sb="40" eb="41">
      <t>マタ</t>
    </rPh>
    <rPh sb="42" eb="43">
      <t>チョク</t>
    </rPh>
    <rPh sb="43" eb="44">
      <t>キン</t>
    </rPh>
    <rPh sb="46" eb="48">
      <t>ネンド</t>
    </rPh>
    <rPh sb="52" eb="54">
      <t>ドウトウ</t>
    </rPh>
    <rPh sb="55" eb="57">
      <t>カツドウ</t>
    </rPh>
    <rPh sb="57" eb="59">
      <t>ジッセキ</t>
    </rPh>
    <phoneticPr fontId="3"/>
  </si>
  <si>
    <t>岐阜県との協定（農政部、林政部、県土整備部、都市建築部との協定を除く）又は岐阜県内市町村との協定に参加あり又は直近５か年度のうちで同等の活動実績あり</t>
    <rPh sb="0" eb="3">
      <t>ギフケン</t>
    </rPh>
    <rPh sb="5" eb="7">
      <t>キョウテイ</t>
    </rPh>
    <rPh sb="8" eb="10">
      <t>ノウセイ</t>
    </rPh>
    <rPh sb="10" eb="11">
      <t>ブ</t>
    </rPh>
    <rPh sb="12" eb="14">
      <t>リンセイ</t>
    </rPh>
    <rPh sb="14" eb="15">
      <t>ブ</t>
    </rPh>
    <rPh sb="16" eb="18">
      <t>ケンド</t>
    </rPh>
    <rPh sb="18" eb="20">
      <t>セイビ</t>
    </rPh>
    <rPh sb="20" eb="21">
      <t>ブ</t>
    </rPh>
    <rPh sb="22" eb="24">
      <t>トシ</t>
    </rPh>
    <rPh sb="24" eb="26">
      <t>ケンチク</t>
    </rPh>
    <rPh sb="26" eb="27">
      <t>ブ</t>
    </rPh>
    <rPh sb="29" eb="31">
      <t>キョウテイ</t>
    </rPh>
    <rPh sb="32" eb="33">
      <t>ノゾ</t>
    </rPh>
    <rPh sb="35" eb="36">
      <t>マタ</t>
    </rPh>
    <rPh sb="37" eb="40">
      <t>ギフケン</t>
    </rPh>
    <rPh sb="40" eb="41">
      <t>ナイ</t>
    </rPh>
    <rPh sb="41" eb="44">
      <t>シチョウソン</t>
    </rPh>
    <rPh sb="46" eb="48">
      <t>キョウテイ</t>
    </rPh>
    <rPh sb="49" eb="51">
      <t>サンカ</t>
    </rPh>
    <rPh sb="53" eb="54">
      <t>マタ</t>
    </rPh>
    <rPh sb="55" eb="56">
      <t>チョク</t>
    </rPh>
    <rPh sb="56" eb="57">
      <t>キン</t>
    </rPh>
    <rPh sb="59" eb="61">
      <t>ネンド</t>
    </rPh>
    <rPh sb="65" eb="67">
      <t>ドウトウ</t>
    </rPh>
    <rPh sb="68" eb="70">
      <t>カツドウ</t>
    </rPh>
    <rPh sb="70" eb="72">
      <t>ジッセキ</t>
    </rPh>
    <phoneticPr fontId="3"/>
  </si>
  <si>
    <t>休日及び夜間の河川・砂防の維持作業の実績</t>
    <rPh sb="0" eb="2">
      <t>キュウジツ</t>
    </rPh>
    <rPh sb="2" eb="3">
      <t>オヨ</t>
    </rPh>
    <rPh sb="4" eb="6">
      <t>ヤカン</t>
    </rPh>
    <rPh sb="7" eb="9">
      <t>カセン</t>
    </rPh>
    <rPh sb="10" eb="12">
      <t>サボウ</t>
    </rPh>
    <rPh sb="13" eb="15">
      <t>イジ</t>
    </rPh>
    <rPh sb="15" eb="17">
      <t>サギョウ</t>
    </rPh>
    <rPh sb="18" eb="20">
      <t>ジッセキ</t>
    </rPh>
    <phoneticPr fontId="3"/>
  </si>
  <si>
    <t>２０.5～2８.５</t>
    <phoneticPr fontId="3"/>
  </si>
  <si>
    <t>十分な記述があり、その内容も現場状況に即し具体的で、優れた工夫があると評価できるもの</t>
    <phoneticPr fontId="3"/>
  </si>
  <si>
    <t>同種（類似）工事施工実績</t>
    <phoneticPr fontId="3"/>
  </si>
  <si>
    <t>常勤雇用の従業員数並びに国家資格を有する技術者数</t>
    <rPh sb="5" eb="8">
      <t>ジュウギョウイン</t>
    </rPh>
    <rPh sb="8" eb="9">
      <t>スウ</t>
    </rPh>
    <rPh sb="9" eb="10">
      <t>ナラ</t>
    </rPh>
    <rPh sb="12" eb="14">
      <t>コッカ</t>
    </rPh>
    <rPh sb="14" eb="16">
      <t>シカク</t>
    </rPh>
    <rPh sb="17" eb="18">
      <t>ユウ</t>
    </rPh>
    <rPh sb="20" eb="22">
      <t>ギジュツ</t>
    </rPh>
    <rPh sb="22" eb="23">
      <t>シャ</t>
    </rPh>
    <rPh sb="23" eb="24">
      <t>スウ</t>
    </rPh>
    <phoneticPr fontId="3"/>
  </si>
  <si>
    <t>参加なし又は活動実績なし</t>
    <rPh sb="0" eb="2">
      <t>サンカ</t>
    </rPh>
    <rPh sb="4" eb="5">
      <t>マタ</t>
    </rPh>
    <rPh sb="6" eb="8">
      <t>カツドウ</t>
    </rPh>
    <rPh sb="8" eb="10">
      <t>ジッセキ</t>
    </rPh>
    <phoneticPr fontId="1"/>
  </si>
  <si>
    <t>岐阜県内での受託実績なし</t>
    <rPh sb="0" eb="2">
      <t>ギフ</t>
    </rPh>
    <rPh sb="2" eb="4">
      <t>ケンナイ</t>
    </rPh>
    <phoneticPr fontId="3"/>
  </si>
  <si>
    <t>新分野活動</t>
    <phoneticPr fontId="3"/>
  </si>
  <si>
    <t>新分野活動実績あり</t>
    <phoneticPr fontId="3"/>
  </si>
  <si>
    <t>新分野活動実績なし</t>
    <phoneticPr fontId="3"/>
  </si>
  <si>
    <t>県内企業の活用率</t>
    <phoneticPr fontId="3"/>
  </si>
  <si>
    <t>あり</t>
    <phoneticPr fontId="3"/>
  </si>
  <si>
    <t>なし</t>
    <phoneticPr fontId="3"/>
  </si>
  <si>
    <t>常勤雇用の従業員数並びに国家資格を有する技術者数</t>
    <rPh sb="0" eb="2">
      <t>ジョウキン</t>
    </rPh>
    <rPh sb="2" eb="4">
      <t>コヨウ</t>
    </rPh>
    <phoneticPr fontId="3"/>
  </si>
  <si>
    <t>同種工事の実績あり（※）</t>
    <rPh sb="0" eb="2">
      <t>ドウシュ</t>
    </rPh>
    <rPh sb="2" eb="4">
      <t>コウジ</t>
    </rPh>
    <rPh sb="5" eb="7">
      <t>ジッセキ</t>
    </rPh>
    <phoneticPr fontId="3"/>
  </si>
  <si>
    <t>類似工事の実績あり（※）</t>
    <rPh sb="0" eb="2">
      <t>ルイジ</t>
    </rPh>
    <rPh sb="2" eb="4">
      <t>コウジ</t>
    </rPh>
    <rPh sb="5" eb="7">
      <t>ジッセキ</t>
    </rPh>
    <phoneticPr fontId="3"/>
  </si>
  <si>
    <t>常勤雇用の従業員数１５名以上並びに国家資格を有する技術者数５名以上（※）</t>
    <rPh sb="0" eb="2">
      <t>ジョウキン</t>
    </rPh>
    <rPh sb="2" eb="4">
      <t>コヨウ</t>
    </rPh>
    <rPh sb="5" eb="8">
      <t>ジュウギョウイン</t>
    </rPh>
    <rPh sb="8" eb="9">
      <t>スウ</t>
    </rPh>
    <rPh sb="11" eb="12">
      <t>メイ</t>
    </rPh>
    <rPh sb="12" eb="14">
      <t>イジョウ</t>
    </rPh>
    <rPh sb="14" eb="15">
      <t>ナラ</t>
    </rPh>
    <rPh sb="17" eb="19">
      <t>コッカ</t>
    </rPh>
    <rPh sb="19" eb="21">
      <t>シカク</t>
    </rPh>
    <rPh sb="22" eb="23">
      <t>ユウ</t>
    </rPh>
    <rPh sb="25" eb="27">
      <t>ギジュツ</t>
    </rPh>
    <rPh sb="27" eb="28">
      <t>シャ</t>
    </rPh>
    <rPh sb="28" eb="29">
      <t>スウ</t>
    </rPh>
    <rPh sb="30" eb="31">
      <t>メイ</t>
    </rPh>
    <rPh sb="31" eb="33">
      <t>イジョウ</t>
    </rPh>
    <phoneticPr fontId="3"/>
  </si>
  <si>
    <t>常勤雇用の従業員数１０名以上並びに国家資格を有する技術者数５名以上（※）</t>
    <rPh sb="0" eb="2">
      <t>ジョウキン</t>
    </rPh>
    <rPh sb="2" eb="4">
      <t>コヨウ</t>
    </rPh>
    <rPh sb="5" eb="8">
      <t>ジュウギョウイン</t>
    </rPh>
    <rPh sb="8" eb="9">
      <t>スウ</t>
    </rPh>
    <rPh sb="11" eb="12">
      <t>メイ</t>
    </rPh>
    <rPh sb="12" eb="14">
      <t>イジョウ</t>
    </rPh>
    <rPh sb="14" eb="15">
      <t>ナラ</t>
    </rPh>
    <rPh sb="17" eb="19">
      <t>コッカ</t>
    </rPh>
    <rPh sb="19" eb="21">
      <t>シカク</t>
    </rPh>
    <rPh sb="22" eb="23">
      <t>ユウ</t>
    </rPh>
    <rPh sb="25" eb="27">
      <t>ギジュツ</t>
    </rPh>
    <rPh sb="27" eb="28">
      <t>シャ</t>
    </rPh>
    <rPh sb="28" eb="29">
      <t>スウ</t>
    </rPh>
    <rPh sb="30" eb="31">
      <t>メイ</t>
    </rPh>
    <rPh sb="31" eb="33">
      <t>イジョウ</t>
    </rPh>
    <phoneticPr fontId="3"/>
  </si>
  <si>
    <t>常勤雇用の従業員数１０名以上又は国家資格を有する技術者数５名以上（※）</t>
    <rPh sb="0" eb="2">
      <t>ジョウキン</t>
    </rPh>
    <rPh sb="2" eb="4">
      <t>コヨウ</t>
    </rPh>
    <rPh sb="5" eb="8">
      <t>ジュウギョウイン</t>
    </rPh>
    <rPh sb="8" eb="9">
      <t>スウ</t>
    </rPh>
    <rPh sb="11" eb="12">
      <t>メイ</t>
    </rPh>
    <rPh sb="12" eb="14">
      <t>イジョウ</t>
    </rPh>
    <rPh sb="14" eb="15">
      <t>マタ</t>
    </rPh>
    <rPh sb="16" eb="18">
      <t>コッカ</t>
    </rPh>
    <rPh sb="18" eb="20">
      <t>シカク</t>
    </rPh>
    <rPh sb="21" eb="22">
      <t>ユウ</t>
    </rPh>
    <rPh sb="24" eb="26">
      <t>ギジュツ</t>
    </rPh>
    <rPh sb="26" eb="27">
      <t>シャ</t>
    </rPh>
    <rPh sb="27" eb="28">
      <t>スウ</t>
    </rPh>
    <rPh sb="29" eb="30">
      <t>メイ</t>
    </rPh>
    <rPh sb="30" eb="32">
      <t>イジョウ</t>
    </rPh>
    <phoneticPr fontId="3"/>
  </si>
  <si>
    <t>常勤雇用の従業員数１０名未満並びに国家資格を有する技術者数５名未満</t>
    <rPh sb="0" eb="2">
      <t>ジョウキン</t>
    </rPh>
    <rPh sb="2" eb="4">
      <t>コヨウ</t>
    </rPh>
    <rPh sb="5" eb="8">
      <t>ジュウギョウイン</t>
    </rPh>
    <rPh sb="8" eb="9">
      <t>スウ</t>
    </rPh>
    <rPh sb="11" eb="12">
      <t>メイ</t>
    </rPh>
    <rPh sb="12" eb="14">
      <t>ミマン</t>
    </rPh>
    <rPh sb="14" eb="15">
      <t>ナラ</t>
    </rPh>
    <rPh sb="17" eb="19">
      <t>コッカ</t>
    </rPh>
    <rPh sb="19" eb="21">
      <t>シカク</t>
    </rPh>
    <rPh sb="22" eb="23">
      <t>ユウ</t>
    </rPh>
    <rPh sb="25" eb="27">
      <t>ギジュツ</t>
    </rPh>
    <rPh sb="27" eb="28">
      <t>シャ</t>
    </rPh>
    <rPh sb="28" eb="29">
      <t>スウ</t>
    </rPh>
    <rPh sb="30" eb="31">
      <t>メイ</t>
    </rPh>
    <rPh sb="31" eb="33">
      <t>ミマン</t>
    </rPh>
    <phoneticPr fontId="3"/>
  </si>
  <si>
    <t>※　同種（類似）工事の実績は、工事実　績情報システム（ＣＯＲＩＮＳ）の工事カルテの写し又は該当工事を証明する書類（契約書等）
※　工事成績評定点は、発注機関の工事成績評定結果通知書等の写し
※　同種（類似）工事の工事成績評定点が不明な場合は、当該工事に係る検査結果通知等の検査に合格したことを証明できる書類の写し
※　受注形態がＪＶの場合のみ、出資比率を記載すること　　　　　　　　　　　　　　　　　　</t>
    <phoneticPr fontId="3"/>
  </si>
  <si>
    <t>しゅんせつ</t>
    <phoneticPr fontId="3"/>
  </si>
  <si>
    <t>すべて自社保有（長期リースによる保有を含む）あり（※）</t>
    <rPh sb="3" eb="5">
      <t>ジシャ</t>
    </rPh>
    <rPh sb="5" eb="7">
      <t>ホユウ</t>
    </rPh>
    <rPh sb="8" eb="10">
      <t>チョウキ</t>
    </rPh>
    <rPh sb="16" eb="18">
      <t>ホユウ</t>
    </rPh>
    <rPh sb="19" eb="20">
      <t>フク</t>
    </rPh>
    <phoneticPr fontId="3"/>
  </si>
  <si>
    <t>自社保有（長期リースによる保有を含む）又は短期リースによる保有あり（※）</t>
    <rPh sb="0" eb="2">
      <t>ジシャ</t>
    </rPh>
    <rPh sb="2" eb="4">
      <t>ホユウ</t>
    </rPh>
    <rPh sb="5" eb="7">
      <t>チョウキ</t>
    </rPh>
    <rPh sb="13" eb="15">
      <t>ホユウ</t>
    </rPh>
    <rPh sb="16" eb="17">
      <t>フク</t>
    </rPh>
    <rPh sb="19" eb="20">
      <t>マタ</t>
    </rPh>
    <rPh sb="21" eb="23">
      <t>タンキ</t>
    </rPh>
    <rPh sb="29" eb="31">
      <t>ホユウ</t>
    </rPh>
    <phoneticPr fontId="3"/>
  </si>
  <si>
    <t>20単位以上の取得あり</t>
    <rPh sb="2" eb="4">
      <t>タンイ</t>
    </rPh>
    <rPh sb="4" eb="6">
      <t>イジョウ</t>
    </rPh>
    <rPh sb="7" eb="9">
      <t>シュトク</t>
    </rPh>
    <phoneticPr fontId="3"/>
  </si>
  <si>
    <t>２０単位以上の取得あり(※)</t>
    <rPh sb="2" eb="4">
      <t>タンイ</t>
    </rPh>
    <rPh sb="4" eb="6">
      <t>イジョウ</t>
    </rPh>
    <rPh sb="7" eb="9">
      <t>シュトク</t>
    </rPh>
    <phoneticPr fontId="3"/>
  </si>
  <si>
    <t>標準</t>
    <rPh sb="0" eb="2">
      <t>ヒョウジュン</t>
    </rPh>
    <phoneticPr fontId="3"/>
  </si>
  <si>
    <t>標準
(法面工事を除く）</t>
    <rPh sb="0" eb="2">
      <t>ヒョウジュン</t>
    </rPh>
    <rPh sb="4" eb="6">
      <t>ノリメン</t>
    </rPh>
    <rPh sb="6" eb="8">
      <t>コウジ</t>
    </rPh>
    <rPh sb="9" eb="10">
      <t>ノゾ</t>
    </rPh>
    <phoneticPr fontId="3"/>
  </si>
  <si>
    <t>標準項目を削除した理由①</t>
    <rPh sb="0" eb="2">
      <t>ヒョウジュン</t>
    </rPh>
    <rPh sb="2" eb="4">
      <t>コウモク</t>
    </rPh>
    <rPh sb="5" eb="7">
      <t>サクジョ</t>
    </rPh>
    <rPh sb="9" eb="11">
      <t>リユウ</t>
    </rPh>
    <phoneticPr fontId="3"/>
  </si>
  <si>
    <t>標準項目を削除した理由②</t>
    <rPh sb="0" eb="2">
      <t>ヒョウジュン</t>
    </rPh>
    <rPh sb="2" eb="4">
      <t>コウモク</t>
    </rPh>
    <rPh sb="5" eb="7">
      <t>サクジョ</t>
    </rPh>
    <rPh sb="9" eb="11">
      <t>リユウ</t>
    </rPh>
    <phoneticPr fontId="3"/>
  </si>
  <si>
    <t>標準</t>
    <rPh sb="0" eb="2">
      <t>ヒョウジュン</t>
    </rPh>
    <phoneticPr fontId="3"/>
  </si>
  <si>
    <t>標準
（法面工事を除く）</t>
    <rPh sb="0" eb="2">
      <t>ヒョウジュン</t>
    </rPh>
    <rPh sb="4" eb="5">
      <t>ノリ</t>
    </rPh>
    <rPh sb="5" eb="6">
      <t>メン</t>
    </rPh>
    <rPh sb="6" eb="8">
      <t>コウジ</t>
    </rPh>
    <rPh sb="9" eb="10">
      <t>ノゾ</t>
    </rPh>
    <phoneticPr fontId="3"/>
  </si>
  <si>
    <t>標準
（法面工事を除く）</t>
    <rPh sb="0" eb="2">
      <t>ヒョウジュン</t>
    </rPh>
    <rPh sb="4" eb="5">
      <t>ノリ</t>
    </rPh>
    <rPh sb="5" eb="6">
      <t>メン</t>
    </rPh>
    <rPh sb="6" eb="8">
      <t>コウジ</t>
    </rPh>
    <rPh sb="9" eb="10">
      <t>ノゾ</t>
    </rPh>
    <phoneticPr fontId="3"/>
  </si>
  <si>
    <t>②県・総合評価会議</t>
    <rPh sb="1" eb="2">
      <t>ケン</t>
    </rPh>
    <rPh sb="3" eb="5">
      <t>ソウゴウ</t>
    </rPh>
    <rPh sb="5" eb="7">
      <t>ヒョウカ</t>
    </rPh>
    <rPh sb="7" eb="9">
      <t>カイギ</t>
    </rPh>
    <phoneticPr fontId="6"/>
  </si>
  <si>
    <t>砂防</t>
    <rPh sb="0" eb="2">
      <t>サボウ</t>
    </rPh>
    <phoneticPr fontId="3"/>
  </si>
  <si>
    <t>岐阜県建設業広域BCMの認定あり</t>
    <rPh sb="0" eb="3">
      <t>ギフケン</t>
    </rPh>
    <rPh sb="3" eb="5">
      <t>ケンセツ</t>
    </rPh>
    <rPh sb="5" eb="6">
      <t>ギョウ</t>
    </rPh>
    <rPh sb="6" eb="8">
      <t>コウイキ</t>
    </rPh>
    <rPh sb="12" eb="14">
      <t>ニンテイ</t>
    </rPh>
    <phoneticPr fontId="3"/>
  </si>
  <si>
    <t>※工事成績評定点が６５点未満のものは実績として認めない</t>
    <rPh sb="1" eb="3">
      <t>コウジ</t>
    </rPh>
    <rPh sb="3" eb="5">
      <t>セイセキ</t>
    </rPh>
    <rPh sb="5" eb="7">
      <t>ヒョウテイ</t>
    </rPh>
    <rPh sb="7" eb="8">
      <t>テン</t>
    </rPh>
    <rPh sb="11" eb="12">
      <t>テン</t>
    </rPh>
    <rPh sb="12" eb="14">
      <t>ミマン</t>
    </rPh>
    <rPh sb="18" eb="20">
      <t>ジッセキ</t>
    </rPh>
    <rPh sb="23" eb="24">
      <t>ミト</t>
    </rPh>
    <phoneticPr fontId="3"/>
  </si>
  <si>
    <t>岐阜県との協定（農政部、林政部、県土整備部、都市建築部との協定に限る）に参加あり又は直近５か年度のうちで同等の活動実績あり（※）</t>
  </si>
  <si>
    <t>※　ＢＣＭ認定については、岐阜県が認定した「岐阜県建設業広域事業継続マネジメント」への参加が確認できる書類
※　協定については、岐阜県及び県内市町村と締結された「災害時応援協力に関する協定」への参加が確認できる書類
※　災害時の貢献活動については、災害協定と同等と認められる活動内容が確認できる書類</t>
  </si>
  <si>
    <t>有</t>
  </si>
  <si>
    <t>→</t>
    <phoneticPr fontId="3"/>
  </si>
  <si>
    <t>⑫-2落札者決定前審査</t>
    <rPh sb="3" eb="6">
      <t>ラクサツシャ</t>
    </rPh>
    <rPh sb="6" eb="8">
      <t>ケッテイ</t>
    </rPh>
    <rPh sb="8" eb="9">
      <t>マエ</t>
    </rPh>
    <rPh sb="9" eb="11">
      <t>シンサ</t>
    </rPh>
    <phoneticPr fontId="6"/>
  </si>
  <si>
    <t>上記以外</t>
    <rPh sb="0" eb="2">
      <t>ジョウキ</t>
    </rPh>
    <rPh sb="2" eb="4">
      <t>イガイ</t>
    </rPh>
    <phoneticPr fontId="1"/>
  </si>
  <si>
    <t>　</t>
    <phoneticPr fontId="3"/>
  </si>
  <si>
    <t>自社保有（長期リースによる保有を含む）あり</t>
    <rPh sb="0" eb="2">
      <t>ジシャ</t>
    </rPh>
    <rPh sb="2" eb="4">
      <t>ホユウ</t>
    </rPh>
    <rPh sb="5" eb="7">
      <t>チョウキ</t>
    </rPh>
    <rPh sb="13" eb="15">
      <t>ホユウ</t>
    </rPh>
    <rPh sb="16" eb="17">
      <t>フク</t>
    </rPh>
    <phoneticPr fontId="3"/>
  </si>
  <si>
    <t>短期リースによる保有あり</t>
    <rPh sb="0" eb="2">
      <t>タンキ</t>
    </rPh>
    <rPh sb="8" eb="10">
      <t>ホユウ</t>
    </rPh>
    <phoneticPr fontId="3"/>
  </si>
  <si>
    <t>過去に労働安全衛生分野表彰歴があり、かつ直近1か年度以内に県からの工事事故等による入札参加資格停止措置なし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33" eb="35">
      <t>コウジ</t>
    </rPh>
    <rPh sb="35" eb="37">
      <t>ジコ</t>
    </rPh>
    <rPh sb="37" eb="38">
      <t>トウ</t>
    </rPh>
    <rPh sb="41" eb="43">
      <t>ニュウサツ</t>
    </rPh>
    <rPh sb="43" eb="45">
      <t>サンカ</t>
    </rPh>
    <phoneticPr fontId="3"/>
  </si>
  <si>
    <t>過去に労働安全衛生分野表彰歴なし、かつ直近1か年度以内に県からの工事事故等による入札参加資格停止措置なし、若しくは、過去に労働安全衛生分野表彰歴があり、かつ直近1か年度以内に県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32" eb="34">
      <t>コウジ</t>
    </rPh>
    <rPh sb="34" eb="36">
      <t>ジコ</t>
    </rPh>
    <rPh sb="36" eb="37">
      <t>トウ</t>
    </rPh>
    <rPh sb="40" eb="42">
      <t>ニュウサツ</t>
    </rPh>
    <rPh sb="42" eb="44">
      <t>サンカ</t>
    </rPh>
    <rPh sb="53" eb="54">
      <t>モ</t>
    </rPh>
    <rPh sb="67" eb="69">
      <t>ブンヤ</t>
    </rPh>
    <rPh sb="78" eb="80">
      <t>チョッキン</t>
    </rPh>
    <rPh sb="91" eb="93">
      <t>コウジ</t>
    </rPh>
    <rPh sb="93" eb="95">
      <t>ジコ</t>
    </rPh>
    <rPh sb="95" eb="96">
      <t>トウ</t>
    </rPh>
    <rPh sb="99" eb="101">
      <t>ニュウサツ</t>
    </rPh>
    <rPh sb="101" eb="103">
      <t>サンカ</t>
    </rPh>
    <phoneticPr fontId="3"/>
  </si>
  <si>
    <t>過去に労働安全衛生分野表彰歴なし、かつ直近1か年度以内に県からの工事事故等による入札参加資格停止措置あり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32" eb="34">
      <t>コウジ</t>
    </rPh>
    <rPh sb="34" eb="36">
      <t>ジコ</t>
    </rPh>
    <rPh sb="36" eb="37">
      <t>トウ</t>
    </rPh>
    <rPh sb="40" eb="42">
      <t>ニュウサツ</t>
    </rPh>
    <rPh sb="42" eb="44">
      <t>サンカ</t>
    </rPh>
    <phoneticPr fontId="3"/>
  </si>
  <si>
    <t>直近５か年度以内の岐阜県優良工事施工者表彰歴の有無（工種限定あり）</t>
    <rPh sb="0" eb="2">
      <t>チョッキン</t>
    </rPh>
    <rPh sb="4" eb="5">
      <t>ネン</t>
    </rPh>
    <rPh sb="5" eb="6">
      <t>ド</t>
    </rPh>
    <rPh sb="6" eb="8">
      <t>イナイ</t>
    </rPh>
    <rPh sb="9" eb="12">
      <t>ギフケン</t>
    </rPh>
    <rPh sb="12" eb="14">
      <t>ユウリョウ</t>
    </rPh>
    <rPh sb="14" eb="16">
      <t>コウジ</t>
    </rPh>
    <rPh sb="16" eb="18">
      <t>シコウ</t>
    </rPh>
    <rPh sb="18" eb="19">
      <t>シャ</t>
    </rPh>
    <rPh sb="19" eb="21">
      <t>ヒョウショウ</t>
    </rPh>
    <rPh sb="21" eb="22">
      <t>レキ</t>
    </rPh>
    <rPh sb="23" eb="25">
      <t>ウム</t>
    </rPh>
    <rPh sb="26" eb="28">
      <t>コウシュ</t>
    </rPh>
    <rPh sb="28" eb="30">
      <t>ゲンテイ</t>
    </rPh>
    <phoneticPr fontId="3"/>
  </si>
  <si>
    <t>直近３か年度以内の県管理道路の道路維持業務（除排雪又は凍結防止剤散布業務を除く）、異常気象時の通行規制業務において、県からの作業指示を受け、休日または夜間に維持作業等を実施した実績の有無</t>
    <rPh sb="6" eb="8">
      <t>イナイ</t>
    </rPh>
    <rPh sb="12" eb="14">
      <t>ドウロ</t>
    </rPh>
    <rPh sb="41" eb="43">
      <t>イジョウ</t>
    </rPh>
    <rPh sb="43" eb="45">
      <t>キショウ</t>
    </rPh>
    <rPh sb="45" eb="46">
      <t>ジ</t>
    </rPh>
    <rPh sb="47" eb="49">
      <t>ツウコウ</t>
    </rPh>
    <rPh sb="49" eb="51">
      <t>キセイ</t>
    </rPh>
    <rPh sb="51" eb="53">
      <t>ギョウム</t>
    </rPh>
    <rPh sb="82" eb="83">
      <t>トウ</t>
    </rPh>
    <phoneticPr fontId="3"/>
  </si>
  <si>
    <t>直近３か年度以内の県管理の河川・砂防の維持管理業務において、県からの作業指示を受け、休日又は夜間に維持作業を実施した実勢の有無</t>
    <rPh sb="0" eb="2">
      <t>チョッキン</t>
    </rPh>
    <rPh sb="4" eb="6">
      <t>ネンド</t>
    </rPh>
    <rPh sb="6" eb="8">
      <t>イナイ</t>
    </rPh>
    <rPh sb="9" eb="10">
      <t>ケン</t>
    </rPh>
    <rPh sb="10" eb="12">
      <t>カンリ</t>
    </rPh>
    <rPh sb="13" eb="15">
      <t>カセン</t>
    </rPh>
    <rPh sb="16" eb="18">
      <t>サボウ</t>
    </rPh>
    <rPh sb="19" eb="21">
      <t>イジ</t>
    </rPh>
    <rPh sb="21" eb="23">
      <t>カンリ</t>
    </rPh>
    <rPh sb="23" eb="25">
      <t>ギョウム</t>
    </rPh>
    <rPh sb="30" eb="31">
      <t>ケン</t>
    </rPh>
    <rPh sb="34" eb="36">
      <t>サギョウ</t>
    </rPh>
    <rPh sb="36" eb="38">
      <t>シジ</t>
    </rPh>
    <rPh sb="39" eb="40">
      <t>ウ</t>
    </rPh>
    <rPh sb="42" eb="44">
      <t>キュウジツ</t>
    </rPh>
    <rPh sb="44" eb="45">
      <t>マタ</t>
    </rPh>
    <rPh sb="46" eb="48">
      <t>ヤカン</t>
    </rPh>
    <rPh sb="49" eb="51">
      <t>イジ</t>
    </rPh>
    <rPh sb="51" eb="53">
      <t>サギョウ</t>
    </rPh>
    <rPh sb="54" eb="56">
      <t>ジッシ</t>
    </rPh>
    <rPh sb="58" eb="60">
      <t>ジッセイ</t>
    </rPh>
    <rPh sb="61" eb="63">
      <t>ウム</t>
    </rPh>
    <phoneticPr fontId="3"/>
  </si>
  <si>
    <t>直近２か年度以内の新分野活動実績の有無（岐阜県内での活動に限る）</t>
    <rPh sb="0" eb="2">
      <t>チョッキン</t>
    </rPh>
    <rPh sb="4" eb="6">
      <t>ネンド</t>
    </rPh>
    <rPh sb="6" eb="8">
      <t>イナイ</t>
    </rPh>
    <rPh sb="9" eb="12">
      <t>シンブンヤ</t>
    </rPh>
    <rPh sb="12" eb="14">
      <t>カツドウ</t>
    </rPh>
    <rPh sb="14" eb="16">
      <t>ジッセキ</t>
    </rPh>
    <rPh sb="17" eb="19">
      <t>ウム</t>
    </rPh>
    <rPh sb="20" eb="22">
      <t>ギフ</t>
    </rPh>
    <rPh sb="22" eb="24">
      <t>ケンナイ</t>
    </rPh>
    <rPh sb="26" eb="28">
      <t>カツドウ</t>
    </rPh>
    <rPh sb="29" eb="30">
      <t>カギ</t>
    </rPh>
    <phoneticPr fontId="3"/>
  </si>
  <si>
    <t>道路</t>
    <rPh sb="0" eb="2">
      <t>ドウロ</t>
    </rPh>
    <phoneticPr fontId="3"/>
  </si>
  <si>
    <t>道路第一</t>
    <rPh sb="0" eb="2">
      <t>ドウロ</t>
    </rPh>
    <rPh sb="2" eb="4">
      <t>ダイイチ</t>
    </rPh>
    <phoneticPr fontId="3"/>
  </si>
  <si>
    <t>道路第二</t>
    <rPh sb="0" eb="2">
      <t>ドウロ</t>
    </rPh>
    <rPh sb="2" eb="3">
      <t>ダイ</t>
    </rPh>
    <rPh sb="3" eb="4">
      <t>2</t>
    </rPh>
    <phoneticPr fontId="3"/>
  </si>
  <si>
    <t>※　技術確認書類については、技術審査基準を確認してください（基準日は７月１日とします）
※　国家資格については複数の資格を有していても１名として算入すること</t>
    <rPh sb="2" eb="4">
      <t>ギジュツ</t>
    </rPh>
    <rPh sb="4" eb="6">
      <t>カクニン</t>
    </rPh>
    <rPh sb="6" eb="8">
      <t>ショルイ</t>
    </rPh>
    <rPh sb="14" eb="16">
      <t>ギジュツ</t>
    </rPh>
    <rPh sb="16" eb="18">
      <t>シンサ</t>
    </rPh>
    <rPh sb="18" eb="20">
      <t>キジュン</t>
    </rPh>
    <rPh sb="21" eb="23">
      <t>カクニン</t>
    </rPh>
    <rPh sb="30" eb="33">
      <t>キジュンビ</t>
    </rPh>
    <rPh sb="35" eb="36">
      <t>ガツ</t>
    </rPh>
    <rPh sb="37" eb="38">
      <t>ニチ</t>
    </rPh>
    <phoneticPr fontId="3"/>
  </si>
  <si>
    <t>※　技術確認書類については、技術審査基準を確認してください
※　受注者が入札時に「（長期又は短期）リースによる保有あり」と申告している場合で、落札者決定前に状況が確認できない場合には、施工中及び完成時に、発注者及び受注者の両者で履行状況を確認します。不履行の場合は、入札時に付与した加算点(技術評価点）の再計算を行い、工事成績評定点を減点します。
※「長期リース」とはリース期間が３年以上のものを対象とします。</t>
    <rPh sb="2" eb="4">
      <t>ギジュツ</t>
    </rPh>
    <rPh sb="4" eb="6">
      <t>カクニン</t>
    </rPh>
    <rPh sb="6" eb="8">
      <t>ショルイ</t>
    </rPh>
    <rPh sb="14" eb="16">
      <t>ギジュツ</t>
    </rPh>
    <rPh sb="16" eb="18">
      <t>シンサ</t>
    </rPh>
    <rPh sb="18" eb="20">
      <t>キジュン</t>
    </rPh>
    <rPh sb="21" eb="23">
      <t>カクニン</t>
    </rPh>
    <rPh sb="42" eb="44">
      <t>チョウキ</t>
    </rPh>
    <rPh sb="44" eb="45">
      <t>マタ</t>
    </rPh>
    <rPh sb="46" eb="48">
      <t>タンキ</t>
    </rPh>
    <rPh sb="55" eb="57">
      <t>ホユウ</t>
    </rPh>
    <rPh sb="71" eb="74">
      <t>ラクサツシャ</t>
    </rPh>
    <rPh sb="74" eb="76">
      <t>ケッテイ</t>
    </rPh>
    <rPh sb="76" eb="77">
      <t>マエ</t>
    </rPh>
    <rPh sb="78" eb="80">
      <t>ジョウキョウ</t>
    </rPh>
    <rPh sb="81" eb="83">
      <t>カクニン</t>
    </rPh>
    <rPh sb="87" eb="89">
      <t>バアイ</t>
    </rPh>
    <rPh sb="163" eb="164">
      <t>ヒョウ</t>
    </rPh>
    <rPh sb="176" eb="178">
      <t>チョウキ</t>
    </rPh>
    <rPh sb="187" eb="189">
      <t>キカン</t>
    </rPh>
    <rPh sb="191" eb="194">
      <t>ネンイジョウ</t>
    </rPh>
    <rPh sb="198" eb="200">
      <t>タイショウ</t>
    </rPh>
    <phoneticPr fontId="3"/>
  </si>
  <si>
    <t>　 ３）技術確認書類は必要ありません、だたし、入札執行後、落札候補者の方は、発注機関の指定する日までに技術確認書類を提出すること</t>
    <rPh sb="4" eb="6">
      <t>ギジュツ</t>
    </rPh>
    <rPh sb="6" eb="8">
      <t>カクニン</t>
    </rPh>
    <rPh sb="8" eb="10">
      <t>ショルイ</t>
    </rPh>
    <rPh sb="51" eb="57">
      <t>ギジュツカクニンショルイ</t>
    </rPh>
    <phoneticPr fontId="3"/>
  </si>
  <si>
    <t>　 ３）技術確認資料は必要ありません、だたし、入札執行後、落札候補者の方は、発注機関の指定する日までに技術確認資料を提出すること</t>
    <rPh sb="4" eb="6">
      <t>ギジュツ</t>
    </rPh>
    <rPh sb="6" eb="8">
      <t>カクニン</t>
    </rPh>
    <rPh sb="51" eb="53">
      <t>ギジュツ</t>
    </rPh>
    <rPh sb="53" eb="55">
      <t>カクニン</t>
    </rPh>
    <phoneticPr fontId="3"/>
  </si>
  <si>
    <t>※  工事実績情報システム（ＣＯＲＩＮＳ）の工事カルテの写し又は該当工事を証明する書類（契約書等）、発注機関及び工事箇所が明確な場合には、工事成績評定結果通知書の写しも可　　　　　　　　　　　　　　</t>
    <rPh sb="50" eb="52">
      <t>ハッチュウ</t>
    </rPh>
    <rPh sb="52" eb="54">
      <t>キカン</t>
    </rPh>
    <rPh sb="54" eb="55">
      <t>オヨ</t>
    </rPh>
    <rPh sb="56" eb="58">
      <t>コウジ</t>
    </rPh>
    <rPh sb="58" eb="60">
      <t>カショ</t>
    </rPh>
    <rPh sb="61" eb="63">
      <t>メイカク</t>
    </rPh>
    <rPh sb="64" eb="66">
      <t>バアイ</t>
    </rPh>
    <rPh sb="69" eb="71">
      <t>コウジ</t>
    </rPh>
    <rPh sb="71" eb="73">
      <t>セイセキ</t>
    </rPh>
    <rPh sb="73" eb="75">
      <t>ヒョウテイ</t>
    </rPh>
    <rPh sb="75" eb="77">
      <t>ケッカ</t>
    </rPh>
    <rPh sb="77" eb="80">
      <t>ツウチショ</t>
    </rPh>
    <rPh sb="81" eb="82">
      <t>ウツ</t>
    </rPh>
    <rPh sb="84" eb="85">
      <t>カ</t>
    </rPh>
    <phoneticPr fontId="3"/>
  </si>
  <si>
    <t>【主要建設機械（2種）】</t>
    <rPh sb="1" eb="3">
      <t>シュヨウ</t>
    </rPh>
    <rPh sb="3" eb="5">
      <t>ケンセツ</t>
    </rPh>
    <rPh sb="5" eb="7">
      <t>キカイ</t>
    </rPh>
    <rPh sb="9" eb="10">
      <t>タネ</t>
    </rPh>
    <phoneticPr fontId="3"/>
  </si>
  <si>
    <t>人材育成の取組</t>
    <rPh sb="0" eb="2">
      <t>ジンザイ</t>
    </rPh>
    <rPh sb="2" eb="4">
      <t>イクセイ</t>
    </rPh>
    <rPh sb="5" eb="7">
      <t>トリクミ</t>
    </rPh>
    <phoneticPr fontId="3"/>
  </si>
  <si>
    <t>ぎふ建設人材育成リーディング企業への認定状況</t>
    <rPh sb="2" eb="4">
      <t>ケンセツ</t>
    </rPh>
    <rPh sb="4" eb="6">
      <t>ジンザイ</t>
    </rPh>
    <rPh sb="6" eb="8">
      <t>イクセイ</t>
    </rPh>
    <rPh sb="14" eb="16">
      <t>キギョウ</t>
    </rPh>
    <rPh sb="18" eb="20">
      <t>ニンテイ</t>
    </rPh>
    <rPh sb="20" eb="22">
      <t>ジョウキョウ</t>
    </rPh>
    <phoneticPr fontId="3"/>
  </si>
  <si>
    <t>ゴールド認定あり</t>
    <rPh sb="4" eb="6">
      <t>ニンテイ</t>
    </rPh>
    <phoneticPr fontId="1"/>
  </si>
  <si>
    <t>シルバー認定あり</t>
    <rPh sb="4" eb="6">
      <t>ニンテイ</t>
    </rPh>
    <phoneticPr fontId="3"/>
  </si>
  <si>
    <t>ブロンズ認定あり</t>
    <rPh sb="4" eb="6">
      <t>ニンテイ</t>
    </rPh>
    <phoneticPr fontId="3"/>
  </si>
  <si>
    <t>県内企業の活用状況（元請及び１次下請）及び岐阜県建設人材育成企業登録制度への登録企業活用状況（元請及び１次下請）</t>
    <rPh sb="0" eb="2">
      <t>ケンナイ</t>
    </rPh>
    <rPh sb="2" eb="4">
      <t>キギョウ</t>
    </rPh>
    <rPh sb="5" eb="7">
      <t>カツヨウ</t>
    </rPh>
    <rPh sb="7" eb="9">
      <t>ジョウキョウ</t>
    </rPh>
    <rPh sb="10" eb="11">
      <t>モト</t>
    </rPh>
    <rPh sb="11" eb="12">
      <t>ウ</t>
    </rPh>
    <rPh sb="12" eb="13">
      <t>オヨ</t>
    </rPh>
    <rPh sb="15" eb="16">
      <t>ツギ</t>
    </rPh>
    <rPh sb="16" eb="18">
      <t>シタウ</t>
    </rPh>
    <rPh sb="19" eb="20">
      <t>オヨ</t>
    </rPh>
    <rPh sb="21" eb="24">
      <t>ギフケン</t>
    </rPh>
    <rPh sb="24" eb="26">
      <t>ケンセツ</t>
    </rPh>
    <rPh sb="26" eb="28">
      <t>ジンザイ</t>
    </rPh>
    <rPh sb="28" eb="30">
      <t>イクセイ</t>
    </rPh>
    <rPh sb="30" eb="32">
      <t>キギョウ</t>
    </rPh>
    <rPh sb="32" eb="34">
      <t>トウロク</t>
    </rPh>
    <rPh sb="34" eb="36">
      <t>セイド</t>
    </rPh>
    <rPh sb="38" eb="40">
      <t>トウロク</t>
    </rPh>
    <rPh sb="40" eb="42">
      <t>キギョウ</t>
    </rPh>
    <rPh sb="42" eb="44">
      <t>カツヨウ</t>
    </rPh>
    <rPh sb="44" eb="46">
      <t>ジョウキョウ</t>
    </rPh>
    <rPh sb="47" eb="48">
      <t>モト</t>
    </rPh>
    <rPh sb="48" eb="49">
      <t>ウ</t>
    </rPh>
    <rPh sb="49" eb="50">
      <t>オヨ</t>
    </rPh>
    <rPh sb="52" eb="53">
      <t>ツギ</t>
    </rPh>
    <rPh sb="53" eb="55">
      <t>シタウ</t>
    </rPh>
    <phoneticPr fontId="12"/>
  </si>
  <si>
    <t>県内企業活用金額率90%以上かつ登録企業活用率が50%以上</t>
    <rPh sb="0" eb="2">
      <t>ケンナイ</t>
    </rPh>
    <rPh sb="2" eb="4">
      <t>キギョウ</t>
    </rPh>
    <rPh sb="4" eb="6">
      <t>カツヨウ</t>
    </rPh>
    <rPh sb="6" eb="8">
      <t>キンガク</t>
    </rPh>
    <rPh sb="8" eb="9">
      <t>リツ</t>
    </rPh>
    <rPh sb="12" eb="14">
      <t>イジョウ</t>
    </rPh>
    <rPh sb="16" eb="18">
      <t>トウロク</t>
    </rPh>
    <rPh sb="18" eb="20">
      <t>キギョウ</t>
    </rPh>
    <rPh sb="20" eb="22">
      <t>カツヨウ</t>
    </rPh>
    <rPh sb="22" eb="23">
      <t>リツ</t>
    </rPh>
    <rPh sb="27" eb="29">
      <t>イジョウ</t>
    </rPh>
    <phoneticPr fontId="1"/>
  </si>
  <si>
    <t>県内企業活用金額率90%以上かつ登録企業活用率が50%未満</t>
    <rPh sb="0" eb="2">
      <t>ケンナイ</t>
    </rPh>
    <rPh sb="2" eb="4">
      <t>キギョウ</t>
    </rPh>
    <rPh sb="4" eb="6">
      <t>カツヨウ</t>
    </rPh>
    <rPh sb="6" eb="8">
      <t>キンガク</t>
    </rPh>
    <rPh sb="8" eb="9">
      <t>リツ</t>
    </rPh>
    <rPh sb="12" eb="14">
      <t>イジョウ</t>
    </rPh>
    <rPh sb="16" eb="18">
      <t>トウロク</t>
    </rPh>
    <rPh sb="18" eb="20">
      <t>キギョウ</t>
    </rPh>
    <rPh sb="20" eb="22">
      <t>カツヨウ</t>
    </rPh>
    <rPh sb="22" eb="23">
      <t>リツ</t>
    </rPh>
    <rPh sb="27" eb="29">
      <t>ミマン</t>
    </rPh>
    <phoneticPr fontId="1"/>
  </si>
  <si>
    <t>県内企業活用金額率50%以上かつ登録企業活用率が50%以上</t>
    <rPh sb="0" eb="2">
      <t>ケンナイ</t>
    </rPh>
    <rPh sb="2" eb="4">
      <t>キギョウ</t>
    </rPh>
    <rPh sb="4" eb="6">
      <t>カツヨウ</t>
    </rPh>
    <rPh sb="6" eb="8">
      <t>キンガク</t>
    </rPh>
    <rPh sb="8" eb="9">
      <t>リツ</t>
    </rPh>
    <rPh sb="12" eb="14">
      <t>イジョウ</t>
    </rPh>
    <rPh sb="16" eb="18">
      <t>トウロク</t>
    </rPh>
    <rPh sb="18" eb="20">
      <t>キギョウ</t>
    </rPh>
    <rPh sb="20" eb="22">
      <t>カツヨウ</t>
    </rPh>
    <rPh sb="22" eb="23">
      <t>リツ</t>
    </rPh>
    <rPh sb="27" eb="29">
      <t>イジョウ</t>
    </rPh>
    <phoneticPr fontId="1"/>
  </si>
  <si>
    <t>県内企業活用金額率50%以上かつ登録企業活用率が50%未満</t>
    <rPh sb="0" eb="2">
      <t>ケンナイ</t>
    </rPh>
    <rPh sb="2" eb="4">
      <t>キギョウ</t>
    </rPh>
    <rPh sb="4" eb="6">
      <t>カツヨウ</t>
    </rPh>
    <rPh sb="6" eb="8">
      <t>キンガク</t>
    </rPh>
    <rPh sb="8" eb="9">
      <t>リツ</t>
    </rPh>
    <rPh sb="12" eb="14">
      <t>イジョウ</t>
    </rPh>
    <rPh sb="16" eb="18">
      <t>トウロク</t>
    </rPh>
    <rPh sb="18" eb="20">
      <t>キギョウ</t>
    </rPh>
    <rPh sb="20" eb="22">
      <t>カツヨウ</t>
    </rPh>
    <rPh sb="22" eb="23">
      <t>リツ</t>
    </rPh>
    <rPh sb="27" eb="29">
      <t>ミマン</t>
    </rPh>
    <phoneticPr fontId="1"/>
  </si>
  <si>
    <t>県内企業活用金額率50%未満</t>
    <rPh sb="0" eb="2">
      <t>ケンナイ</t>
    </rPh>
    <rPh sb="2" eb="4">
      <t>キギョウ</t>
    </rPh>
    <rPh sb="4" eb="6">
      <t>カツヨウ</t>
    </rPh>
    <rPh sb="6" eb="8">
      <t>キンガク</t>
    </rPh>
    <rPh sb="8" eb="9">
      <t>リツ</t>
    </rPh>
    <rPh sb="12" eb="14">
      <t>ミマン</t>
    </rPh>
    <phoneticPr fontId="1"/>
  </si>
  <si>
    <t>部長表彰歴あり</t>
    <phoneticPr fontId="3"/>
  </si>
  <si>
    <t>表彰歴なし</t>
    <phoneticPr fontId="3"/>
  </si>
  <si>
    <t>岐阜県建設業広域ＢＣＭの認定あり</t>
    <rPh sb="0" eb="3">
      <t>ギフケン</t>
    </rPh>
    <rPh sb="3" eb="5">
      <t>ケンセツ</t>
    </rPh>
    <rPh sb="5" eb="6">
      <t>ギョウ</t>
    </rPh>
    <rPh sb="6" eb="8">
      <t>コウイキ</t>
    </rPh>
    <rPh sb="12" eb="14">
      <t>ニンテイ</t>
    </rPh>
    <phoneticPr fontId="3"/>
  </si>
  <si>
    <t>標準
(法面工事を除く）</t>
    <rPh sb="4" eb="6">
      <t>ノリメン</t>
    </rPh>
    <rPh sb="6" eb="8">
      <t>コウジ</t>
    </rPh>
    <rPh sb="9" eb="10">
      <t>ノゾ</t>
    </rPh>
    <phoneticPr fontId="3"/>
  </si>
  <si>
    <t>休日及び夜間の河川・砂防の維持作業の実績</t>
    <rPh sb="7" eb="9">
      <t>カセン</t>
    </rPh>
    <rPh sb="10" eb="12">
      <t>サボウ</t>
    </rPh>
    <phoneticPr fontId="1"/>
  </si>
  <si>
    <t>標準</t>
    <phoneticPr fontId="3"/>
  </si>
  <si>
    <t>標準項目を削除した理由②</t>
    <rPh sb="2" eb="4">
      <t>コウモク</t>
    </rPh>
    <rPh sb="5" eb="7">
      <t>サクジョ</t>
    </rPh>
    <rPh sb="9" eb="11">
      <t>リユウ</t>
    </rPh>
    <phoneticPr fontId="3"/>
  </si>
  <si>
    <t>委員意見
記入欄</t>
    <rPh sb="0" eb="2">
      <t>イイン</t>
    </rPh>
    <rPh sb="2" eb="4">
      <t>イケン</t>
    </rPh>
    <rPh sb="5" eb="8">
      <t>キニュウラン</t>
    </rPh>
    <phoneticPr fontId="3"/>
  </si>
  <si>
    <t>入札公告前意見聴取時に委員へ聴取→</t>
    <rPh sb="0" eb="2">
      <t>ニュウサツ</t>
    </rPh>
    <rPh sb="2" eb="4">
      <t>コウコク</t>
    </rPh>
    <rPh sb="4" eb="5">
      <t>マエ</t>
    </rPh>
    <rPh sb="5" eb="9">
      <t>イケンチョウシュ</t>
    </rPh>
    <rPh sb="9" eb="10">
      <t>ジ</t>
    </rPh>
    <rPh sb="11" eb="13">
      <t>イイン</t>
    </rPh>
    <rPh sb="14" eb="16">
      <t>チョウシュ</t>
    </rPh>
    <phoneticPr fontId="3"/>
  </si>
  <si>
    <t>落札者決定前意見聴取の必要性の有無</t>
    <rPh sb="0" eb="3">
      <t>ラクサツシャ</t>
    </rPh>
    <rPh sb="3" eb="5">
      <t>ケッテイ</t>
    </rPh>
    <rPh sb="5" eb="6">
      <t>マエ</t>
    </rPh>
    <rPh sb="6" eb="10">
      <t>イケンチョウシュ</t>
    </rPh>
    <rPh sb="11" eb="14">
      <t>ヒツヨウセイ</t>
    </rPh>
    <rPh sb="15" eb="17">
      <t>ウム</t>
    </rPh>
    <phoneticPr fontId="3"/>
  </si>
  <si>
    <t>岐阜県発注の土木一式工事</t>
    <rPh sb="0" eb="2">
      <t>ギフ</t>
    </rPh>
    <rPh sb="2" eb="3">
      <t>ケン</t>
    </rPh>
    <rPh sb="3" eb="5">
      <t>ハッチュウ</t>
    </rPh>
    <rPh sb="6" eb="8">
      <t>ドボク</t>
    </rPh>
    <rPh sb="8" eb="10">
      <t>イッシキ</t>
    </rPh>
    <rPh sb="10" eb="12">
      <t>コウジ</t>
    </rPh>
    <phoneticPr fontId="3"/>
  </si>
  <si>
    <t>直近２か年度以内の除排雪又は凍結防止剤散布業務受託実績の有無</t>
    <rPh sb="0" eb="1">
      <t>チョク</t>
    </rPh>
    <rPh sb="1" eb="2">
      <t>キン</t>
    </rPh>
    <rPh sb="4" eb="6">
      <t>ネンド</t>
    </rPh>
    <rPh sb="6" eb="8">
      <t>イナイ</t>
    </rPh>
    <rPh sb="9" eb="10">
      <t>ジョ</t>
    </rPh>
    <rPh sb="10" eb="11">
      <t>ハイ</t>
    </rPh>
    <rPh sb="11" eb="12">
      <t>ユキ</t>
    </rPh>
    <rPh sb="12" eb="13">
      <t>マタ</t>
    </rPh>
    <rPh sb="14" eb="16">
      <t>トウケツ</t>
    </rPh>
    <rPh sb="16" eb="19">
      <t>ボウシザイ</t>
    </rPh>
    <rPh sb="19" eb="21">
      <t>サンプ</t>
    </rPh>
    <rPh sb="21" eb="23">
      <t>ギョウム</t>
    </rPh>
    <rPh sb="23" eb="25">
      <t>ジュタク</t>
    </rPh>
    <rPh sb="25" eb="27">
      <t>ジッセキ</t>
    </rPh>
    <rPh sb="28" eb="30">
      <t>ウム</t>
    </rPh>
    <phoneticPr fontId="3"/>
  </si>
  <si>
    <t>岐阜県内での受託実績なし</t>
    <rPh sb="0" eb="2">
      <t>ギフ</t>
    </rPh>
    <rPh sb="2" eb="4">
      <t>ケンナイ</t>
    </rPh>
    <rPh sb="6" eb="8">
      <t>ジュタク</t>
    </rPh>
    <rPh sb="8" eb="10">
      <t>ジッセキ</t>
    </rPh>
    <phoneticPr fontId="3"/>
  </si>
  <si>
    <t>建設業における人材育成の確保・育成や職場環境改善等の支援を目的とする人材育成型工事であり「人材育成の取組」の認定時に安全対策について評価しているため「施工能力」の「安全対策」は評価しない。また「人材育成の取組」を「地域要件」の「新分野活動」に代わる項目と位置づけているため、「新分野活動」は評価しない。</t>
    <phoneticPr fontId="3"/>
  </si>
  <si>
    <t>工事費が</t>
  </si>
  <si>
    <t>万円以上の</t>
  </si>
  <si>
    <t>現地機関の長（公共建築課長、住宅課長、畜産振興課長、家畜防疫
対策課長、里川振興課長、恵みの森づくり推進課長を含む）による表彰歴あり</t>
    <phoneticPr fontId="3"/>
  </si>
  <si>
    <t>本店</t>
  </si>
  <si>
    <t>主要工事材料は岐阜県内産調達が可能（※）</t>
    <phoneticPr fontId="3"/>
  </si>
  <si>
    <t>※　岐阜県優良工事施工者表彰状の写し</t>
    <phoneticPr fontId="3"/>
  </si>
  <si>
    <t>当該工事に関する、主要建設機械の保有状況</t>
    <phoneticPr fontId="3"/>
  </si>
  <si>
    <t>　 ２）保有資格の基準日は申請期限日とすること</t>
    <phoneticPr fontId="3"/>
  </si>
  <si>
    <t>岐阜県建設業広域ＢＣＭの認定あり（※）</t>
    <phoneticPr fontId="3"/>
  </si>
  <si>
    <t>岐阜県との協定（農政部、林政部、県土整備部、都市建築部との協定を除く）又は岐阜県内市町村との協定に参加あり又は直近５か年度のうちで同等の活動実績あり（※）</t>
    <phoneticPr fontId="3"/>
  </si>
  <si>
    <t>参加なし又は活動実績なし</t>
    <phoneticPr fontId="3"/>
  </si>
  <si>
    <t>※　技術確認書類については、技術審査基準を確認してください</t>
    <phoneticPr fontId="3"/>
  </si>
  <si>
    <t>※　国、県又は市町村との契約書等の写し　　　　　　　　　　　　　</t>
    <phoneticPr fontId="3"/>
  </si>
  <si>
    <t>実績なし</t>
    <phoneticPr fontId="3"/>
  </si>
  <si>
    <t>県内企業の活用率</t>
    <phoneticPr fontId="3"/>
  </si>
  <si>
    <t>県内企業活用金額率９０％以上かつ登録企業活用率が５０%以上</t>
    <phoneticPr fontId="3"/>
  </si>
  <si>
    <t>県内企業活用金額率９０％以上かつ登録企業活用率が５０%未満</t>
    <phoneticPr fontId="3"/>
  </si>
  <si>
    <t>県内企業活用金額率５０％以上かつ登録企業活用率が５０%以上</t>
    <phoneticPr fontId="3"/>
  </si>
  <si>
    <t>県内企業活用金額率５０％以上かつ登録企業活用率が５０%未満</t>
    <phoneticPr fontId="3"/>
  </si>
  <si>
    <t>県内企業活用金額率５０％未満</t>
    <phoneticPr fontId="3"/>
  </si>
  <si>
    <t>ゴールド認定あり（※）</t>
    <rPh sb="4" eb="6">
      <t>ニンテイ</t>
    </rPh>
    <phoneticPr fontId="3"/>
  </si>
  <si>
    <t>シルバー認定あり（※）</t>
    <rPh sb="4" eb="6">
      <t>ニンテイ</t>
    </rPh>
    <phoneticPr fontId="3"/>
  </si>
  <si>
    <t>ブロンズ認定あり（※）</t>
    <rPh sb="4" eb="6">
      <t>ニンテイ</t>
    </rPh>
    <phoneticPr fontId="3"/>
  </si>
  <si>
    <t>１級土木施工管理技士又は技術士又はＭＥ(※)</t>
  </si>
  <si>
    <t>2級土木施工管理技士かつ自然工法管理士</t>
    <rPh sb="1" eb="2">
      <t>キュウ</t>
    </rPh>
    <rPh sb="2" eb="4">
      <t>ドボク</t>
    </rPh>
    <rPh sb="4" eb="6">
      <t>セコウ</t>
    </rPh>
    <rPh sb="6" eb="8">
      <t>カンリ</t>
    </rPh>
    <rPh sb="8" eb="10">
      <t>ギシ</t>
    </rPh>
    <rPh sb="12" eb="14">
      <t>シゼン</t>
    </rPh>
    <rPh sb="14" eb="16">
      <t>コウホウ</t>
    </rPh>
    <rPh sb="16" eb="18">
      <t>カンリ</t>
    </rPh>
    <rPh sb="18" eb="19">
      <t>シ</t>
    </rPh>
    <phoneticPr fontId="1"/>
  </si>
  <si>
    <t>2級土木施工管理技士かつ自然工法管理士(※)</t>
    <phoneticPr fontId="3"/>
  </si>
  <si>
    <t>主要工事材料の岐阜県内産調達に努力</t>
    <phoneticPr fontId="3"/>
  </si>
  <si>
    <t>主任技術者、監理技術者又は特例監理技術者の保有する資格</t>
    <rPh sb="6" eb="11">
      <t>カンリギジュツシャ</t>
    </rPh>
    <rPh sb="11" eb="12">
      <t>マタ</t>
    </rPh>
    <rPh sb="13" eb="15">
      <t>トクレイ</t>
    </rPh>
    <rPh sb="15" eb="20">
      <t>カンリギジュツシャ</t>
    </rPh>
    <phoneticPr fontId="3"/>
  </si>
  <si>
    <t>【主要工事材料）】</t>
    <rPh sb="1" eb="3">
      <t>シュヨウ</t>
    </rPh>
    <rPh sb="3" eb="5">
      <t>コウジ</t>
    </rPh>
    <rPh sb="5" eb="7">
      <t>ザイリョウ</t>
    </rPh>
    <phoneticPr fontId="3"/>
  </si>
  <si>
    <t>Ａ</t>
    <phoneticPr fontId="3"/>
  </si>
  <si>
    <t>に</t>
  </si>
  <si>
    <t>が所在すること。</t>
    <rPh sb="1" eb="3">
      <t>ショザイ</t>
    </rPh>
    <phoneticPr fontId="3"/>
  </si>
  <si>
    <t>土木一式</t>
    <rPh sb="0" eb="2">
      <t>ドボク</t>
    </rPh>
    <rPh sb="2" eb="4">
      <t>イッシキ</t>
    </rPh>
    <phoneticPr fontId="3"/>
  </si>
  <si>
    <t>上記以外</t>
    <rPh sb="0" eb="2">
      <t>ジョウキ</t>
    </rPh>
    <rPh sb="2" eb="4">
      <t>イガイ</t>
    </rPh>
    <phoneticPr fontId="2"/>
  </si>
  <si>
    <t>0.00点→ 上記以外</t>
    <rPh sb="4" eb="5">
      <t>テン</t>
    </rPh>
    <rPh sb="7" eb="11">
      <t>ジョウキイガイ</t>
    </rPh>
    <phoneticPr fontId="2"/>
  </si>
  <si>
    <t>河川</t>
    <rPh sb="0" eb="2">
      <t>カセン</t>
    </rPh>
    <phoneticPr fontId="3"/>
  </si>
  <si>
    <t>係／内線</t>
    <rPh sb="0" eb="1">
      <t>カカリ</t>
    </rPh>
    <rPh sb="2" eb="4">
      <t>ナイセン</t>
    </rPh>
    <phoneticPr fontId="3"/>
  </si>
  <si>
    <t>「第１号様式　入札公告共通事項」の「別表３」に示す美濃区域内</t>
  </si>
  <si>
    <t>毎週木曜日</t>
    <rPh sb="0" eb="2">
      <t>マイシュウ</t>
    </rPh>
    <rPh sb="2" eb="3">
      <t>モク</t>
    </rPh>
    <rPh sb="3" eb="5">
      <t>ヨウビ</t>
    </rPh>
    <phoneticPr fontId="3"/>
  </si>
  <si>
    <t>0.00点→上記以外</t>
    <rPh sb="4" eb="5">
      <t>テン</t>
    </rPh>
    <rPh sb="6" eb="10">
      <t>ジョウキイガイ</t>
    </rPh>
    <phoneticPr fontId="2"/>
  </si>
  <si>
    <t>　</t>
    <phoneticPr fontId="3"/>
  </si>
  <si>
    <t>美濃土木事務所管内での実績あり（元請け）</t>
    <rPh sb="0" eb="2">
      <t>ミノ</t>
    </rPh>
    <rPh sb="2" eb="4">
      <t>ドボク</t>
    </rPh>
    <rPh sb="4" eb="6">
      <t>ジム</t>
    </rPh>
    <rPh sb="6" eb="7">
      <t>ショ</t>
    </rPh>
    <rPh sb="7" eb="9">
      <t>カンナイ</t>
    </rPh>
    <rPh sb="11" eb="13">
      <t>ジッセキ</t>
    </rPh>
    <rPh sb="16" eb="17">
      <t>モト</t>
    </rPh>
    <rPh sb="17" eb="18">
      <t>ウ</t>
    </rPh>
    <phoneticPr fontId="3"/>
  </si>
  <si>
    <t>美濃土木事務所管内以外での実績あり（元請け）</t>
    <rPh sb="0" eb="2">
      <t>ミノ</t>
    </rPh>
    <rPh sb="2" eb="4">
      <t>ドボク</t>
    </rPh>
    <rPh sb="4" eb="6">
      <t>ジム</t>
    </rPh>
    <rPh sb="6" eb="7">
      <t>ショ</t>
    </rPh>
    <rPh sb="7" eb="9">
      <t>カンナイ</t>
    </rPh>
    <rPh sb="9" eb="11">
      <t>イガイ</t>
    </rPh>
    <rPh sb="13" eb="15">
      <t>ジッセキ</t>
    </rPh>
    <rPh sb="18" eb="19">
      <t>モト</t>
    </rPh>
    <rPh sb="19" eb="20">
      <t>ウ</t>
    </rPh>
    <phoneticPr fontId="3"/>
  </si>
  <si>
    <t>美濃土木事務所管内での実績あり（協力要請により下請けとして協力）</t>
    <rPh sb="0" eb="2">
      <t>ミノ</t>
    </rPh>
    <rPh sb="2" eb="4">
      <t>ドボク</t>
    </rPh>
    <rPh sb="4" eb="6">
      <t>ジム</t>
    </rPh>
    <rPh sb="6" eb="7">
      <t>ショ</t>
    </rPh>
    <rPh sb="7" eb="9">
      <t>カンナイ</t>
    </rPh>
    <rPh sb="11" eb="13">
      <t>ジッセキ</t>
    </rPh>
    <rPh sb="16" eb="18">
      <t>キョウリョク</t>
    </rPh>
    <rPh sb="18" eb="20">
      <t>ヨウセイ</t>
    </rPh>
    <rPh sb="23" eb="25">
      <t>シタウ</t>
    </rPh>
    <rPh sb="29" eb="31">
      <t>キョウリョク</t>
    </rPh>
    <phoneticPr fontId="3"/>
  </si>
  <si>
    <t>美濃土木事務所管内以外での実績あり（協力要請により下請けとして協力）</t>
    <rPh sb="0" eb="2">
      <t>ミノ</t>
    </rPh>
    <rPh sb="2" eb="4">
      <t>ドボク</t>
    </rPh>
    <rPh sb="4" eb="6">
      <t>ジム</t>
    </rPh>
    <rPh sb="6" eb="7">
      <t>ショ</t>
    </rPh>
    <rPh sb="7" eb="9">
      <t>カンナイ</t>
    </rPh>
    <rPh sb="9" eb="11">
      <t>イガイ</t>
    </rPh>
    <rPh sb="13" eb="15">
      <t>ジッセキ</t>
    </rPh>
    <rPh sb="18" eb="20">
      <t>キョウリョク</t>
    </rPh>
    <rPh sb="20" eb="22">
      <t>ヨウセイ</t>
    </rPh>
    <rPh sb="25" eb="27">
      <t>シタウ</t>
    </rPh>
    <rPh sb="31" eb="33">
      <t>キョウリョク</t>
    </rPh>
    <phoneticPr fontId="3"/>
  </si>
  <si>
    <t>美濃土木事務所管内で、岐阜県管理道路の除排雪委託契約実績あり</t>
    <rPh sb="0" eb="2">
      <t>ミノ</t>
    </rPh>
    <rPh sb="2" eb="4">
      <t>ドボク</t>
    </rPh>
    <rPh sb="4" eb="6">
      <t>ジム</t>
    </rPh>
    <rPh sb="6" eb="7">
      <t>ショ</t>
    </rPh>
    <rPh sb="7" eb="9">
      <t>カンナイ</t>
    </rPh>
    <rPh sb="11" eb="14">
      <t>ギフケン</t>
    </rPh>
    <rPh sb="14" eb="16">
      <t>カンリ</t>
    </rPh>
    <rPh sb="16" eb="18">
      <t>ドウロ</t>
    </rPh>
    <rPh sb="19" eb="20">
      <t>ジョ</t>
    </rPh>
    <rPh sb="20" eb="21">
      <t>ハイ</t>
    </rPh>
    <rPh sb="21" eb="22">
      <t>セツ</t>
    </rPh>
    <rPh sb="22" eb="24">
      <t>イタク</t>
    </rPh>
    <rPh sb="24" eb="26">
      <t>ケイヤク</t>
    </rPh>
    <rPh sb="26" eb="28">
      <t>ジッセキ</t>
    </rPh>
    <phoneticPr fontId="3"/>
  </si>
  <si>
    <t>美濃土木事務所管内以外で、岐阜県管理道路の除排雪委託契約実績あり</t>
    <rPh sb="0" eb="2">
      <t>ミノ</t>
    </rPh>
    <rPh sb="2" eb="4">
      <t>ドボク</t>
    </rPh>
    <rPh sb="4" eb="6">
      <t>ジム</t>
    </rPh>
    <rPh sb="6" eb="7">
      <t>ショ</t>
    </rPh>
    <rPh sb="7" eb="9">
      <t>カンナイ</t>
    </rPh>
    <rPh sb="9" eb="11">
      <t>イガイ</t>
    </rPh>
    <rPh sb="13" eb="16">
      <t>ギフケン</t>
    </rPh>
    <rPh sb="16" eb="18">
      <t>カンリ</t>
    </rPh>
    <rPh sb="18" eb="20">
      <t>ドウロ</t>
    </rPh>
    <rPh sb="21" eb="22">
      <t>ジョ</t>
    </rPh>
    <rPh sb="22" eb="23">
      <t>ハイ</t>
    </rPh>
    <rPh sb="23" eb="24">
      <t>セツ</t>
    </rPh>
    <rPh sb="24" eb="26">
      <t>イタク</t>
    </rPh>
    <rPh sb="26" eb="28">
      <t>ケイヤク</t>
    </rPh>
    <rPh sb="28" eb="30">
      <t>ジッセキ</t>
    </rPh>
    <phoneticPr fontId="3"/>
  </si>
  <si>
    <t>美濃土木事務所管内で、岐阜県管理以外の国道又は市町村道の除排雪委託契約実績あり</t>
    <rPh sb="0" eb="2">
      <t>ミノ</t>
    </rPh>
    <rPh sb="2" eb="4">
      <t>ドボク</t>
    </rPh>
    <rPh sb="4" eb="6">
      <t>ジム</t>
    </rPh>
    <rPh sb="6" eb="7">
      <t>ショ</t>
    </rPh>
    <rPh sb="7" eb="9">
      <t>カンナイ</t>
    </rPh>
    <rPh sb="11" eb="14">
      <t>ギフケン</t>
    </rPh>
    <rPh sb="14" eb="16">
      <t>カンリ</t>
    </rPh>
    <rPh sb="16" eb="18">
      <t>イガイ</t>
    </rPh>
    <rPh sb="19" eb="21">
      <t>コクドウ</t>
    </rPh>
    <rPh sb="21" eb="22">
      <t>マタ</t>
    </rPh>
    <rPh sb="23" eb="26">
      <t>シチョウソン</t>
    </rPh>
    <rPh sb="26" eb="27">
      <t>ドウ</t>
    </rPh>
    <rPh sb="28" eb="29">
      <t>ジョ</t>
    </rPh>
    <rPh sb="29" eb="30">
      <t>ハイ</t>
    </rPh>
    <rPh sb="30" eb="31">
      <t>セツ</t>
    </rPh>
    <rPh sb="31" eb="33">
      <t>イタク</t>
    </rPh>
    <rPh sb="33" eb="35">
      <t>ケイヤク</t>
    </rPh>
    <rPh sb="35" eb="37">
      <t>ジッセキ</t>
    </rPh>
    <phoneticPr fontId="3"/>
  </si>
  <si>
    <t>美濃土木事務所管内での実績あり（元請け）</t>
    <rPh sb="0" eb="2">
      <t>ミノ</t>
    </rPh>
    <rPh sb="2" eb="4">
      <t>ドボク</t>
    </rPh>
    <rPh sb="4" eb="6">
      <t>ジム</t>
    </rPh>
    <rPh sb="6" eb="7">
      <t>ショ</t>
    </rPh>
    <rPh sb="7" eb="9">
      <t>カンナイ</t>
    </rPh>
    <rPh sb="11" eb="13">
      <t>ジッセキ</t>
    </rPh>
    <rPh sb="16" eb="18">
      <t>モトウ</t>
    </rPh>
    <phoneticPr fontId="3"/>
  </si>
  <si>
    <t>標準設定に同じ</t>
    <rPh sb="0" eb="4">
      <t>ヒョウジュンセッテイ</t>
    </rPh>
    <rPh sb="5" eb="6">
      <t>オナ</t>
    </rPh>
    <phoneticPr fontId="3"/>
  </si>
  <si>
    <t>※　技術確認書類については、技術審査基準を確認してください。
※ 申請期限日に「取り消し」処分を受けていないかを岐阜県ＨＰで確認
https://www.pref.gifu.lg.jp/page/16208.html</t>
    <rPh sb="2" eb="4">
      <t>ギジュツ</t>
    </rPh>
    <rPh sb="4" eb="6">
      <t>カクニン</t>
    </rPh>
    <rPh sb="6" eb="8">
      <t>ショルイ</t>
    </rPh>
    <rPh sb="14" eb="16">
      <t>ギジュツ</t>
    </rPh>
    <rPh sb="16" eb="18">
      <t>シンサ</t>
    </rPh>
    <rPh sb="18" eb="20">
      <t>キジュン</t>
    </rPh>
    <rPh sb="21" eb="23">
      <t>カクニン</t>
    </rPh>
    <phoneticPr fontId="3"/>
  </si>
  <si>
    <t>継続教育（ＣＰＤ）の取組状況</t>
    <phoneticPr fontId="3"/>
  </si>
  <si>
    <t>除雪等業務の受託実績</t>
    <rPh sb="0" eb="2">
      <t>ジョセツ</t>
    </rPh>
    <rPh sb="2" eb="3">
      <t>トウ</t>
    </rPh>
    <rPh sb="3" eb="5">
      <t>ギョウム</t>
    </rPh>
    <rPh sb="6" eb="8">
      <t>ジュタク</t>
    </rPh>
    <rPh sb="8" eb="10">
      <t>ジッセキ</t>
    </rPh>
    <phoneticPr fontId="3"/>
  </si>
  <si>
    <t>休日及び夜間の道路維持作業の実績</t>
    <rPh sb="0" eb="2">
      <t>キュウジツ</t>
    </rPh>
    <rPh sb="2" eb="3">
      <t>オヨ</t>
    </rPh>
    <rPh sb="4" eb="6">
      <t>ヤカン</t>
    </rPh>
    <rPh sb="7" eb="9">
      <t>ドウロ</t>
    </rPh>
    <rPh sb="9" eb="11">
      <t>イジ</t>
    </rPh>
    <rPh sb="11" eb="13">
      <t>サギョウ</t>
    </rPh>
    <rPh sb="14" eb="16">
      <t>ジッセキ</t>
    </rPh>
    <phoneticPr fontId="3"/>
  </si>
  <si>
    <t>美濃土木事務所管内で、岐阜県管理道路の除排雪委託契約実績あり（※）</t>
    <rPh sb="0" eb="2">
      <t>ミノ</t>
    </rPh>
    <rPh sb="2" eb="4">
      <t>ドボク</t>
    </rPh>
    <phoneticPr fontId="3"/>
  </si>
  <si>
    <t>美濃土木事務所管内以外で、岐阜県管理道路の除排雪委託契約実績あり（※）</t>
    <rPh sb="0" eb="2">
      <t>ミノ</t>
    </rPh>
    <rPh sb="2" eb="4">
      <t>ドボク</t>
    </rPh>
    <phoneticPr fontId="3"/>
  </si>
  <si>
    <t>美濃土木事務所管内で、岐阜県管理以外の国道又は市町村道の除排雪委託契約実績あり（※）</t>
    <rPh sb="0" eb="2">
      <t>ミノ</t>
    </rPh>
    <rPh sb="2" eb="4">
      <t>ドボク</t>
    </rPh>
    <phoneticPr fontId="3"/>
  </si>
  <si>
    <t>美濃土木事務所管内での実績あり（元請け）（※）</t>
    <rPh sb="0" eb="2">
      <t>ミノ</t>
    </rPh>
    <rPh sb="2" eb="4">
      <t>ドボク</t>
    </rPh>
    <phoneticPr fontId="3"/>
  </si>
  <si>
    <t>美濃土木事務所管内以外での実績あり（元請け）（※）</t>
    <rPh sb="0" eb="2">
      <t>ミノ</t>
    </rPh>
    <rPh sb="2" eb="4">
      <t>ドボク</t>
    </rPh>
    <phoneticPr fontId="3"/>
  </si>
  <si>
    <t>美濃土木事務所管内での実績あり（協力要請により下請けとして協力）（※）</t>
    <rPh sb="0" eb="2">
      <t>ミノ</t>
    </rPh>
    <rPh sb="2" eb="4">
      <t>ドボク</t>
    </rPh>
    <phoneticPr fontId="3"/>
  </si>
  <si>
    <t>美濃土木事務所管内以外での実績あり（協力要請により下請けとして協力）（※）</t>
    <rPh sb="0" eb="2">
      <t>ミノ</t>
    </rPh>
    <rPh sb="2" eb="4">
      <t>ドボク</t>
    </rPh>
    <phoneticPr fontId="3"/>
  </si>
  <si>
    <t>※「県内企業」とは、岐阜県内に本店（建設業法上の主たる営業所）を有する企業とします。
※「登録企業」とは、「岐阜県建設人材育成企業」として登録がある企業とします。
※ 受注者が入札時に「県内企業活用金額率９０％以上かつ登録企業活用金額率が５０％以上」、「県内企業活用金額率９０％以上かつ登録企業活用金額率が５０％未満」、「県内企業活用金額率５０％以上かつ登録企業活用金額率が５０％以上」、又は「県内企業活用金額率５０％以上かつ登録企業活用金額率が５０％未満」と申告している場合、完成時に、発注者及び受注者の両者で履行状況を確認します。不履行の場合は、入札参加資格停止・工事成績評定点の減点を行います。</t>
    <phoneticPr fontId="3"/>
  </si>
  <si>
    <t>美濃土木事務所管内以外で、岐阜県管理以外の国道又は市町村道の除排雪委託契約実績あり（岐阜県内に限る）</t>
    <rPh sb="0" eb="2">
      <t>ミノ</t>
    </rPh>
    <rPh sb="2" eb="4">
      <t>ドボク</t>
    </rPh>
    <rPh sb="4" eb="6">
      <t>ジム</t>
    </rPh>
    <rPh sb="6" eb="7">
      <t>ショ</t>
    </rPh>
    <rPh sb="7" eb="9">
      <t>カンナイ</t>
    </rPh>
    <rPh sb="9" eb="11">
      <t>イガイ</t>
    </rPh>
    <rPh sb="13" eb="16">
      <t>ギフケン</t>
    </rPh>
    <rPh sb="16" eb="18">
      <t>カンリ</t>
    </rPh>
    <rPh sb="18" eb="20">
      <t>イガイ</t>
    </rPh>
    <rPh sb="21" eb="23">
      <t>コクドウ</t>
    </rPh>
    <rPh sb="23" eb="24">
      <t>マタ</t>
    </rPh>
    <rPh sb="25" eb="28">
      <t>シチョウソン</t>
    </rPh>
    <rPh sb="28" eb="29">
      <t>ドウ</t>
    </rPh>
    <rPh sb="30" eb="31">
      <t>ジョ</t>
    </rPh>
    <rPh sb="31" eb="32">
      <t>ハイ</t>
    </rPh>
    <rPh sb="32" eb="33">
      <t>セツ</t>
    </rPh>
    <rPh sb="33" eb="35">
      <t>イタク</t>
    </rPh>
    <rPh sb="35" eb="37">
      <t>ケイヤク</t>
    </rPh>
    <rPh sb="37" eb="39">
      <t>ジッセキ</t>
    </rPh>
    <rPh sb="42" eb="46">
      <t>ギフケンナイ</t>
    </rPh>
    <rPh sb="47" eb="48">
      <t>カギ</t>
    </rPh>
    <phoneticPr fontId="3"/>
  </si>
  <si>
    <t>上記以外</t>
    <rPh sb="0" eb="4">
      <t>ジョウキイガイ</t>
    </rPh>
    <phoneticPr fontId="3"/>
  </si>
  <si>
    <t>※　ＩＳＯ（9001、14001）の登録証付属書等、登録者名、住所、適用規格、認証範囲、有効期限の記載がある資料の写し　　　　　　　　　　　　　　　</t>
    <phoneticPr fontId="3"/>
  </si>
  <si>
    <t>※　工事成績対象一覧</t>
    <phoneticPr fontId="3"/>
  </si>
  <si>
    <t>１級土木施工管理技士又は技術士又はＭＥ(※)、かつ自然工法管理士(※)</t>
    <rPh sb="25" eb="27">
      <t>シゼン</t>
    </rPh>
    <rPh sb="27" eb="29">
      <t>コウホウ</t>
    </rPh>
    <rPh sb="29" eb="32">
      <t>カンリシ</t>
    </rPh>
    <phoneticPr fontId="3"/>
  </si>
  <si>
    <t xml:space="preserve">※  技術確認書類については、技術審査基準を確認してください 
※ 営業拠点の所在地は、岐阜県建設工事入札参加資格者名簿に記載された所在地が基本となりますが、それ以外に建設業法第３条第１項に規定する営業所を岐阜県内に設置している場合は、 これも対象とし、その所在地としま す。 </t>
    <phoneticPr fontId="3"/>
  </si>
  <si>
    <t>※　次の２つの書類により確認します。
①道路維持補修業務の契約書又は通行規制管理業務委託契約書の写し
②休日又は夜間の道路維持業務委託完了報告書の写し又は通行規制モニター業務報告書の写し（作業指示書を含む、作業写真は２枚程度、下請け又はＪＶ構成員としての作業の場合は、元請人又は代表構成員による証明）</t>
    <phoneticPr fontId="3"/>
  </si>
  <si>
    <t>１級土木施工管理技士又は技術士又はＭＥ（※）、かつ自然工法管理士</t>
    <phoneticPr fontId="3"/>
  </si>
  <si>
    <t>１級土木施工管理技士又は技術士又はＭＥ（※）</t>
    <rPh sb="10" eb="11">
      <t>マタ</t>
    </rPh>
    <phoneticPr fontId="3"/>
  </si>
  <si>
    <t>※　原則として納品書の写し
※　受注者が入札時に「主要工事材料は岐阜県産調達が可能」と申告している場合、施工中及び完成時に、発注者及び受注者の両者で履行状況を確認します。不履行の場合は、入札参加資格停止・工事成績評定点の減点を行います。</t>
    <phoneticPr fontId="3"/>
  </si>
  <si>
    <t xml:space="preserve">※　技術確認書類については、技術審査基準を確認してください
※新型コロナウイルス感染拡大防止対策等による受講機会の減少のため、継続教育（ＣＰＤ）の対象期間を当面の間「２か年度以内」を「３か年度以内」とします
</t>
    <rPh sb="2" eb="8">
      <t>ギジュツカクニンショルイ</t>
    </rPh>
    <rPh sb="14" eb="16">
      <t>ギジュツ</t>
    </rPh>
    <rPh sb="16" eb="18">
      <t>シンサ</t>
    </rPh>
    <rPh sb="18" eb="20">
      <t>キジュン</t>
    </rPh>
    <rPh sb="21" eb="23">
      <t>カクニン</t>
    </rPh>
    <phoneticPr fontId="3"/>
  </si>
  <si>
    <t>（国及び岐阜県発注工事のみ対象）（主任技術者、監理技術者、特例監理技術者、監理技術者補佐又は現場代理人として従事した実績）※工事成績評定点が６５点未満のものは、実績として認めない。</t>
    <phoneticPr fontId="3"/>
  </si>
  <si>
    <t>上記実績なし</t>
    <rPh sb="0" eb="2">
      <t>ジョウキ</t>
    </rPh>
    <rPh sb="2" eb="4">
      <t>ジッセキ</t>
    </rPh>
    <phoneticPr fontId="3"/>
  </si>
  <si>
    <t>部長表彰歴あり（※）</t>
    <rPh sb="0" eb="2">
      <t>ブチョウ</t>
    </rPh>
    <phoneticPr fontId="3"/>
  </si>
  <si>
    <t>現地機関の長（公共建築課長、住宅課長、畜産振興課長、家畜防疫対策課長、里川振興課長、恵みの森づくり推進課長を含む）による表彰歴あり（※）</t>
    <rPh sb="0" eb="2">
      <t>ゲンチ</t>
    </rPh>
    <phoneticPr fontId="3"/>
  </si>
  <si>
    <t xml:space="preserve">県内企業の活用状況(元請及び1次下請）及び岐阜県建設人材育成企業登録制度への登録企業活用状況 (元請及び１次下請） </t>
    <phoneticPr fontId="3"/>
  </si>
  <si>
    <t>※　国家資格については、資格認定証明書（資格者証）、合格証明書の写し
※　ＭＥについては、社会基盤メンテナンスエキスパートの認定書又は証明証の写し
※　「ＭＥ」とは、岐阜大学工学部付属インフラマネジメント技術研究センターが運営する、社会基盤メンテナンスエキスパート養成ユニットの短期集中カリキュラムの講義を受講し、ＭＥ認定試験に合格した者をいう 
※　自然工法管理士については、岐阜県自然工法管理士認定証の写し</t>
    <phoneticPr fontId="3"/>
  </si>
  <si>
    <t>バックホウ山積0.8m3、ダンプトラック10ｔ積</t>
    <phoneticPr fontId="3"/>
  </si>
  <si>
    <t>土木工事業</t>
    <rPh sb="0" eb="2">
      <t>ドボク</t>
    </rPh>
    <rPh sb="2" eb="4">
      <t>コウジ</t>
    </rPh>
    <rPh sb="4" eb="5">
      <t>ギョウ</t>
    </rPh>
    <phoneticPr fontId="3"/>
  </si>
  <si>
    <t>事故防止の喚起と客観的指標で安全対策の実施の可能性を評価</t>
    <rPh sb="0" eb="2">
      <t>ジコ</t>
    </rPh>
    <rPh sb="2" eb="4">
      <t>ボウシ</t>
    </rPh>
    <rPh sb="5" eb="7">
      <t>カンキ</t>
    </rPh>
    <rPh sb="8" eb="10">
      <t>キャッカン</t>
    </rPh>
    <rPh sb="10" eb="11">
      <t>テキ</t>
    </rPh>
    <rPh sb="11" eb="13">
      <t>シヒョウ</t>
    </rPh>
    <rPh sb="14" eb="16">
      <t>アンゼン</t>
    </rPh>
    <rPh sb="16" eb="18">
      <t>タイサク</t>
    </rPh>
    <rPh sb="19" eb="21">
      <t>ジッシ</t>
    </rPh>
    <rPh sb="22" eb="25">
      <t>カノウセイ</t>
    </rPh>
    <rPh sb="26" eb="28">
      <t>ヒョウカ</t>
    </rPh>
    <phoneticPr fontId="3"/>
  </si>
  <si>
    <t>主要工事材料の岐阜県産調達に努力</t>
    <rPh sb="0" eb="2">
      <t>シュヨウ</t>
    </rPh>
    <rPh sb="2" eb="4">
      <t>コウジ</t>
    </rPh>
    <rPh sb="4" eb="6">
      <t>ザイリョウ</t>
    </rPh>
    <rPh sb="7" eb="9">
      <t>ギフ</t>
    </rPh>
    <rPh sb="9" eb="11">
      <t>ケンサン</t>
    </rPh>
    <rPh sb="11" eb="13">
      <t>チョウタツ</t>
    </rPh>
    <rPh sb="14" eb="16">
      <t>ドリョク</t>
    </rPh>
    <phoneticPr fontId="3"/>
  </si>
  <si>
    <t>平成１９年度（入札公告日の属する年度を除き、遡って１５か年度）以降申請期限日までに完成引き渡しの済んだ工事の施工実績の有無（国及び岐阜県発注工事のみ対象）
※工事成績評定点が６５点未満のものは、実績として認めない。</t>
    <phoneticPr fontId="3"/>
  </si>
  <si>
    <t>１級土木施工管理技士又は技術士又はＭＥ</t>
    <rPh sb="10" eb="11">
      <t>マタ</t>
    </rPh>
    <phoneticPr fontId="3"/>
  </si>
  <si>
    <t>平成２９年度（入札公告日の属する年度を除き、遡って５か年度）以降申請期限日までに完成引き渡しの済んだ近隣地域での施工実績（国及び岐阜県発注工事のみ対象）</t>
    <phoneticPr fontId="3"/>
  </si>
  <si>
    <t>実績なし</t>
    <phoneticPr fontId="1"/>
  </si>
  <si>
    <t>土木一式工事（PC橋上部工工事を除く）、舗装工事及び、とび・土木・コンクリート工事については直近3か年度(H31.4.1～R4.3.31)以内、その他については直近5か年度(H29.4.1～R4.3.31)以内に完成引き渡しの済んだ工事の工事成績評定点の平均点
（岐阜県発注工事のみ対象）（工種限定あり）</t>
    <phoneticPr fontId="3"/>
  </si>
  <si>
    <t>直近５か年度(H29.4.1～R4.3.31)以内の岐阜県優良工事施工者表彰歴の有無(工種限定あり)</t>
  </si>
  <si>
    <t>建築、電気、管、プラント電気設備及びプラント機械設備工事を除く土木工事</t>
  </si>
  <si>
    <t xml:space="preserve">主任技術者、監理技術者又は特例監理技術者の直近３か年度(H31.4.1～R4.3.31)以内（※）の各団体が発行するＣＰＤの単位取得合計数（単位＝ユニット）
</t>
    <rPh sb="11" eb="12">
      <t>マタ</t>
    </rPh>
    <phoneticPr fontId="3"/>
  </si>
  <si>
    <t>平成２９年度（入札公告日の属する年度を除き、遡って５か年度）以降申請期限日までに完成引き渡しの済んだ近隣地域での施工実績
（国及び岐阜県発注工事のみ対象）</t>
  </si>
  <si>
    <t>直近２か年度(R2.4.1～R4.3.31)以内の除排雪又は凍結防止剤散布業務受託実績の有無
協同組合との契約の際には、協同組合に対する加点とは別に、実業務を行う構成員にも加点することとする。</t>
  </si>
  <si>
    <t>直近３か年度(H31.4.1～R4.3.31)以内の県管理道路の道路維持業務（除排雪又は凍結防止剤散布業務を除く）、異常気象時の通行規制業務において、県からの作業指示を受け、休日または夜間に維持作業等を実施した実績の有無</t>
    <phoneticPr fontId="3"/>
  </si>
  <si>
    <t>直近３か年度(H31.4.1～R4.3.31)以内の県管理の河川・砂防の維持管理業務において、県からの作業指示を受け、休日又は夜間に維持作業を実施した実績の有無</t>
  </si>
  <si>
    <r>
      <rPr>
        <u/>
        <sz val="7"/>
        <rFont val="ＭＳ Ｐゴシック"/>
        <family val="3"/>
        <charset val="128"/>
      </rPr>
      <t>土木一式工事(ＰＣ橋上部工工事を除く）、舗装工事及び、とび・土工・コンクリート工事については</t>
    </r>
    <r>
      <rPr>
        <sz val="7"/>
        <rFont val="ＭＳ Ｐゴシック"/>
        <family val="3"/>
        <charset val="128"/>
      </rPr>
      <t>直近３か年度以内</t>
    </r>
    <r>
      <rPr>
        <u/>
        <sz val="7"/>
        <rFont val="ＭＳ Ｐゴシック"/>
        <family val="3"/>
        <charset val="128"/>
      </rPr>
      <t>、その他については</t>
    </r>
    <r>
      <rPr>
        <sz val="7"/>
        <rFont val="ＭＳ Ｐゴシック"/>
        <family val="3"/>
        <charset val="128"/>
      </rPr>
      <t>直近５か年度以内に完成引き渡しの済んだ工事の工事成績評定点の平均点　（岐阜県発注工事のみ対象）　（工種限定あり）</t>
    </r>
    <phoneticPr fontId="3"/>
  </si>
  <si>
    <t>平成１９年度（入札公告日の属する年度を除き、遡って１５か年度）以降申請期限日までに完成引き渡しの済んだ工事の施工実績の有無（国及び岐阜県発注工事のみ対象）（現場代理人としての実績を含む）※工事成績評定点が６５点未満のものは、実績として認めない。</t>
    <phoneticPr fontId="3"/>
  </si>
  <si>
    <t>主任技術者、監理技術者又は特例監理技術者の保有する資格</t>
    <rPh sb="0" eb="2">
      <t>シュニン</t>
    </rPh>
    <rPh sb="2" eb="5">
      <t>ギジュツシャ</t>
    </rPh>
    <rPh sb="6" eb="8">
      <t>カンリ</t>
    </rPh>
    <rPh sb="8" eb="11">
      <t>ギジュツシャ</t>
    </rPh>
    <rPh sb="11" eb="12">
      <t>マタ</t>
    </rPh>
    <rPh sb="13" eb="15">
      <t>トクレイ</t>
    </rPh>
    <rPh sb="15" eb="17">
      <t>カンリ</t>
    </rPh>
    <rPh sb="17" eb="20">
      <t>ギジュツシャ</t>
    </rPh>
    <rPh sb="21" eb="23">
      <t>ホユウ</t>
    </rPh>
    <rPh sb="25" eb="27">
      <t>シカク</t>
    </rPh>
    <phoneticPr fontId="3"/>
  </si>
  <si>
    <t>主任技術者、監理技術者又は特例監理技術者の直近３か年度以内（※）の各団体が発行するＣＰＤの単位取得合計数（単位＝ユニット）</t>
    <rPh sb="0" eb="2">
      <t>シュニン</t>
    </rPh>
    <rPh sb="2" eb="5">
      <t>ギジュツシャ</t>
    </rPh>
    <rPh sb="6" eb="8">
      <t>カンリ</t>
    </rPh>
    <rPh sb="8" eb="11">
      <t>ギジュツシャ</t>
    </rPh>
    <rPh sb="11" eb="12">
      <t>マタ</t>
    </rPh>
    <rPh sb="13" eb="15">
      <t>トクレイ</t>
    </rPh>
    <rPh sb="15" eb="17">
      <t>カンリ</t>
    </rPh>
    <rPh sb="17" eb="20">
      <t>ギジュツシャ</t>
    </rPh>
    <rPh sb="21" eb="23">
      <t>チョッキン</t>
    </rPh>
    <rPh sb="25" eb="26">
      <t>ネン</t>
    </rPh>
    <rPh sb="26" eb="27">
      <t>ド</t>
    </rPh>
    <rPh sb="27" eb="29">
      <t>イナイ</t>
    </rPh>
    <rPh sb="33" eb="34">
      <t>カク</t>
    </rPh>
    <rPh sb="34" eb="36">
      <t>ダンタイ</t>
    </rPh>
    <rPh sb="37" eb="39">
      <t>ハッコウ</t>
    </rPh>
    <rPh sb="45" eb="47">
      <t>タンイ</t>
    </rPh>
    <rPh sb="47" eb="49">
      <t>シュトク</t>
    </rPh>
    <rPh sb="49" eb="52">
      <t>ゴウケイスウ</t>
    </rPh>
    <rPh sb="53" eb="55">
      <t>タンイ</t>
    </rPh>
    <phoneticPr fontId="3"/>
  </si>
  <si>
    <t>上記以外</t>
    <rPh sb="0" eb="4">
      <t>ジョウキイガイ</t>
    </rPh>
    <phoneticPr fontId="3"/>
  </si>
  <si>
    <r>
      <t>平成</t>
    </r>
    <r>
      <rPr>
        <sz val="10"/>
        <color rgb="FFFF0000"/>
        <rFont val="ＭＳ Ｐ明朝"/>
        <family val="1"/>
        <charset val="128"/>
      </rPr>
      <t>２９</t>
    </r>
    <r>
      <rPr>
        <sz val="10"/>
        <rFont val="ＭＳ Ｐ明朝"/>
        <family val="1"/>
        <charset val="128"/>
      </rPr>
      <t>年度（入札公告日の属する年度を除き、遡って５か年度）以降申請期限日までに完成引き渡しの済んだ近隣地域での施工実績（岐阜県発注工事のみ対象）</t>
    </r>
    <phoneticPr fontId="3"/>
  </si>
  <si>
    <r>
      <t>直近</t>
    </r>
    <r>
      <rPr>
        <sz val="12"/>
        <color rgb="FFFF0000"/>
        <rFont val="ＭＳ Ｐ明朝"/>
        <family val="1"/>
        <charset val="128"/>
      </rPr>
      <t>３</t>
    </r>
    <r>
      <rPr>
        <sz val="12"/>
        <rFont val="ＭＳ Ｐ明朝"/>
        <family val="1"/>
        <charset val="128"/>
      </rPr>
      <t>か年度以内の活動の有無</t>
    </r>
    <rPh sb="0" eb="1">
      <t>チョク</t>
    </rPh>
    <rPh sb="1" eb="2">
      <t>キン</t>
    </rPh>
    <rPh sb="4" eb="6">
      <t>ネンド</t>
    </rPh>
    <rPh sb="6" eb="8">
      <t>イナイ</t>
    </rPh>
    <rPh sb="9" eb="11">
      <t>カツドウ</t>
    </rPh>
    <rPh sb="12" eb="14">
      <t>ウム</t>
    </rPh>
    <phoneticPr fontId="3"/>
  </si>
  <si>
    <t>平成１9年度（入札公告日の属する年度を除き、遡って１５か年度）以降申請期限日までに完成引き渡しの済んだ工事の施工実績の有無（国及び岐阜県発注工事のみ対象）
（主任技術者、監理技術者、特例監理技術者、監理技術者補佐又は現場代理人として従事した実績）
※工事成績評定点が６５点未満のものは、実績として認めない。</t>
    <phoneticPr fontId="3"/>
  </si>
  <si>
    <t>平成１９年度（入札公告日の属する年度を除き、遡って１５か年度）以降申請期限日までに完成引き渡しの済んだ工事の施工実績の有無
（国及び岐阜県発注工事のみ対象）</t>
    <phoneticPr fontId="3"/>
  </si>
  <si>
    <t>※　技術確認書類については、技術審査基準を確認してください。
※　新型コロナウィルス感染拡大防止対策等のため、ボランティア活動の対象期間を当面の間「１か年度以内」を「３か年度以内」とする　　　</t>
    <phoneticPr fontId="3"/>
  </si>
  <si>
    <r>
      <t>（３名まで記載可</t>
    </r>
    <r>
      <rPr>
        <sz val="11"/>
        <rFont val="ＭＳ Ｐゴシック"/>
        <family val="3"/>
        <charset val="128"/>
      </rPr>
      <t>、ただし２名以上記載の場合は加算点の一番低い配置予定技術者で評価します。</t>
    </r>
    <r>
      <rPr>
        <sz val="14"/>
        <rFont val="ＭＳ Ｐゴシック"/>
        <family val="3"/>
        <charset val="128"/>
      </rPr>
      <t>）</t>
    </r>
    <rPh sb="2" eb="3">
      <t>メイ</t>
    </rPh>
    <rPh sb="5" eb="7">
      <t>キサイ</t>
    </rPh>
    <rPh sb="7" eb="8">
      <t>カ</t>
    </rPh>
    <rPh sb="13" eb="14">
      <t>メイ</t>
    </rPh>
    <rPh sb="14" eb="16">
      <t>イジョウ</t>
    </rPh>
    <rPh sb="16" eb="18">
      <t>キサイ</t>
    </rPh>
    <rPh sb="19" eb="21">
      <t>バアイ</t>
    </rPh>
    <rPh sb="22" eb="24">
      <t>カサン</t>
    </rPh>
    <rPh sb="24" eb="25">
      <t>テン</t>
    </rPh>
    <rPh sb="26" eb="28">
      <t>イチバン</t>
    </rPh>
    <rPh sb="28" eb="29">
      <t>ヒク</t>
    </rPh>
    <rPh sb="30" eb="32">
      <t>ハイチ</t>
    </rPh>
    <rPh sb="32" eb="34">
      <t>ヨテイ</t>
    </rPh>
    <rPh sb="34" eb="36">
      <t>ギジュツ</t>
    </rPh>
    <rPh sb="36" eb="37">
      <t>シャ</t>
    </rPh>
    <rPh sb="38" eb="40">
      <t>ヒョウカ</t>
    </rPh>
    <phoneticPr fontId="3"/>
  </si>
  <si>
    <t>直近３か年度(H31.4.1～R4.3.31)以内（※）の活動の有無</t>
    <rPh sb="23" eb="25">
      <t>イナイ</t>
    </rPh>
    <phoneticPr fontId="3"/>
  </si>
  <si>
    <t>美濃土木事務所管内以外で、岐阜県管理以外の国道又は市町村道の除排雪委託契約実績あり(岐阜県内に限る)（※）</t>
    <rPh sb="0" eb="2">
      <t>ミノ</t>
    </rPh>
    <rPh sb="42" eb="46">
      <t>ギフケンナイ</t>
    </rPh>
    <rPh sb="47" eb="48">
      <t>カギ</t>
    </rPh>
    <phoneticPr fontId="3"/>
  </si>
  <si>
    <t>建工第</t>
    <rPh sb="0" eb="2">
      <t>ケンコウ</t>
    </rPh>
    <rPh sb="2" eb="3">
      <t>ダイ</t>
    </rPh>
    <phoneticPr fontId="3"/>
  </si>
  <si>
    <t>道改1-A01-083-1他</t>
    <rPh sb="0" eb="1">
      <t>ミチ</t>
    </rPh>
    <rPh sb="1" eb="2">
      <t>カイ</t>
    </rPh>
    <rPh sb="13" eb="14">
      <t>ホカ</t>
    </rPh>
    <phoneticPr fontId="3"/>
  </si>
  <si>
    <t>公共</t>
  </si>
  <si>
    <t>社会資本整備総合交付金(改築)(債務)他　道路改良</t>
    <rPh sb="0" eb="2">
      <t>シャカイ</t>
    </rPh>
    <rPh sb="2" eb="4">
      <t>シホン</t>
    </rPh>
    <rPh sb="4" eb="6">
      <t>セイビ</t>
    </rPh>
    <rPh sb="6" eb="8">
      <t>ソウゴウ</t>
    </rPh>
    <rPh sb="8" eb="11">
      <t>コウフキン</t>
    </rPh>
    <rPh sb="12" eb="14">
      <t>カイチク</t>
    </rPh>
    <rPh sb="16" eb="18">
      <t>サイム</t>
    </rPh>
    <rPh sb="19" eb="20">
      <t>ホカ</t>
    </rPh>
    <rPh sb="21" eb="23">
      <t>ドウロ</t>
    </rPh>
    <rPh sb="23" eb="25">
      <t>カイリョウ</t>
    </rPh>
    <phoneticPr fontId="3"/>
  </si>
  <si>
    <t>一般国道256号</t>
    <rPh sb="0" eb="2">
      <t>イッパン</t>
    </rPh>
    <rPh sb="2" eb="4">
      <t>コクドウ</t>
    </rPh>
    <rPh sb="7" eb="8">
      <t>ゴウ</t>
    </rPh>
    <phoneticPr fontId="3"/>
  </si>
  <si>
    <t>関市　洞戸尾倉</t>
    <rPh sb="0" eb="2">
      <t>セキシ</t>
    </rPh>
    <rPh sb="3" eb="5">
      <t>ホラド</t>
    </rPh>
    <rPh sb="5" eb="7">
      <t>オグラ</t>
    </rPh>
    <phoneticPr fontId="3"/>
  </si>
  <si>
    <t>（株）ユニオン</t>
    <rPh sb="0" eb="3">
      <t>カブ</t>
    </rPh>
    <phoneticPr fontId="3"/>
  </si>
  <si>
    <t>300日間</t>
    <rPh sb="3" eb="5">
      <t>ニチカン</t>
    </rPh>
    <phoneticPr fontId="3"/>
  </si>
  <si>
    <t>施工延長L=307.7m　W=6.0(8.5)m</t>
    <rPh sb="0" eb="4">
      <t>セコウエンチョウ</t>
    </rPh>
    <phoneticPr fontId="3"/>
  </si>
  <si>
    <t>排水構造物工</t>
    <rPh sb="0" eb="2">
      <t>ハイスイ</t>
    </rPh>
    <rPh sb="2" eb="5">
      <t>コウゾウブツ</t>
    </rPh>
    <rPh sb="5" eb="6">
      <t>コウ</t>
    </rPh>
    <phoneticPr fontId="3"/>
  </si>
  <si>
    <t>　　護岸工A=72m2</t>
    <rPh sb="2" eb="5">
      <t>ゴガンコウ</t>
    </rPh>
    <phoneticPr fontId="3"/>
  </si>
  <si>
    <t>　樋管工(φ1000mm)L=13.3m　護岸工A=47m2</t>
    <rPh sb="1" eb="3">
      <t>ヒカン</t>
    </rPh>
    <rPh sb="3" eb="4">
      <t>コウ</t>
    </rPh>
    <phoneticPr fontId="3"/>
  </si>
  <si>
    <t>土木一式工事で工事費6,800万円以上の施工実績</t>
    <phoneticPr fontId="3"/>
  </si>
  <si>
    <t>土木一式工事で工事費5,100万円以上の施工実績</t>
    <phoneticPr fontId="3"/>
  </si>
  <si>
    <t>土木一式工事で工事費4,500万円以上の施工実績</t>
    <phoneticPr fontId="3"/>
  </si>
  <si>
    <t>関市内（旧洞戸村内）に本店あり</t>
    <rPh sb="0" eb="3">
      <t>セキシナイ</t>
    </rPh>
    <rPh sb="4" eb="5">
      <t>キュウ</t>
    </rPh>
    <rPh sb="5" eb="7">
      <t>ホラド</t>
    </rPh>
    <rPh sb="7" eb="8">
      <t>ムラ</t>
    </rPh>
    <rPh sb="8" eb="9">
      <t>ナイ</t>
    </rPh>
    <rPh sb="11" eb="13">
      <t>ホンテン</t>
    </rPh>
    <phoneticPr fontId="2"/>
  </si>
  <si>
    <t>関市内（旧洞戸村内）での実績あり</t>
    <rPh sb="0" eb="3">
      <t>セキシナイ</t>
    </rPh>
    <rPh sb="4" eb="5">
      <t>キュウ</t>
    </rPh>
    <rPh sb="5" eb="7">
      <t>ホラド</t>
    </rPh>
    <rPh sb="7" eb="8">
      <t>ムラ</t>
    </rPh>
    <rPh sb="8" eb="9">
      <t>ナイ</t>
    </rPh>
    <rPh sb="9" eb="10">
      <t>シナイ</t>
    </rPh>
    <rPh sb="12" eb="14">
      <t>ジッセキ</t>
    </rPh>
    <phoneticPr fontId="2"/>
  </si>
  <si>
    <t>美濃土木事務所管内（旧洞戸村内を除く）での実績あり</t>
    <rPh sb="0" eb="2">
      <t>ミノ</t>
    </rPh>
    <rPh sb="2" eb="4">
      <t>ドボク</t>
    </rPh>
    <rPh sb="4" eb="6">
      <t>ジム</t>
    </rPh>
    <rPh sb="6" eb="7">
      <t>ショ</t>
    </rPh>
    <rPh sb="7" eb="9">
      <t>カンナイ</t>
    </rPh>
    <rPh sb="10" eb="11">
      <t>キュウ</t>
    </rPh>
    <rPh sb="11" eb="13">
      <t>ホラド</t>
    </rPh>
    <rPh sb="13" eb="14">
      <t>ムラ</t>
    </rPh>
    <rPh sb="14" eb="15">
      <t>ナイ</t>
    </rPh>
    <rPh sb="15" eb="16">
      <t>シナイ</t>
    </rPh>
    <rPh sb="16" eb="17">
      <t>ノゾ</t>
    </rPh>
    <rPh sb="21" eb="23">
      <t>ジッセキ</t>
    </rPh>
    <phoneticPr fontId="2"/>
  </si>
  <si>
    <t>1.00点→関市内（旧洞戸村内）に本店あり</t>
    <rPh sb="4" eb="5">
      <t>テン</t>
    </rPh>
    <rPh sb="6" eb="7">
      <t>セキ</t>
    </rPh>
    <rPh sb="7" eb="8">
      <t>シ</t>
    </rPh>
    <rPh sb="8" eb="9">
      <t>ナイ</t>
    </rPh>
    <rPh sb="10" eb="11">
      <t>キュウ</t>
    </rPh>
    <rPh sb="11" eb="13">
      <t>ホラド</t>
    </rPh>
    <rPh sb="13" eb="14">
      <t>ムラ</t>
    </rPh>
    <rPh sb="14" eb="15">
      <t>ナイ</t>
    </rPh>
    <rPh sb="15" eb="16">
      <t>シナイ</t>
    </rPh>
    <rPh sb="17" eb="19">
      <t>ホンテン</t>
    </rPh>
    <phoneticPr fontId="2"/>
  </si>
  <si>
    <t>1.00点→関市内（旧洞戸村内）での実績あり</t>
    <rPh sb="4" eb="5">
      <t>テン</t>
    </rPh>
    <rPh sb="6" eb="7">
      <t>セキ</t>
    </rPh>
    <rPh sb="7" eb="8">
      <t>シ</t>
    </rPh>
    <rPh sb="8" eb="9">
      <t>ナイ</t>
    </rPh>
    <rPh sb="10" eb="11">
      <t>キュウ</t>
    </rPh>
    <rPh sb="11" eb="13">
      <t>ホラド</t>
    </rPh>
    <rPh sb="13" eb="14">
      <t>ムラ</t>
    </rPh>
    <rPh sb="14" eb="15">
      <t>ナイ</t>
    </rPh>
    <rPh sb="15" eb="16">
      <t>シナイ</t>
    </rPh>
    <rPh sb="18" eb="20">
      <t>ジッセキ</t>
    </rPh>
    <phoneticPr fontId="2"/>
  </si>
  <si>
    <t>0.50点→美濃土木事務所管内（旧洞戸村内を除く）での実績あり</t>
    <rPh sb="4" eb="5">
      <t>テン</t>
    </rPh>
    <rPh sb="6" eb="8">
      <t>ミノ</t>
    </rPh>
    <rPh sb="16" eb="17">
      <t>キュウ</t>
    </rPh>
    <rPh sb="17" eb="19">
      <t>ホラド</t>
    </rPh>
    <rPh sb="19" eb="20">
      <t>ムラ</t>
    </rPh>
    <rPh sb="20" eb="21">
      <t>ナイ</t>
    </rPh>
    <rPh sb="21" eb="22">
      <t>シナイ</t>
    </rPh>
    <phoneticPr fontId="2"/>
  </si>
  <si>
    <r>
      <t xml:space="preserve">総合評価様式2－2
</t>
    </r>
    <r>
      <rPr>
        <b/>
        <sz val="18"/>
        <rFont val="ＭＳ ゴシック"/>
        <family val="3"/>
        <charset val="128"/>
      </rPr>
      <t>（土木工事等）</t>
    </r>
    <rPh sb="0" eb="2">
      <t>ソウゴウ</t>
    </rPh>
    <rPh sb="2" eb="4">
      <t>ヒョウカ</t>
    </rPh>
    <rPh sb="4" eb="6">
      <t>ヨウシキ</t>
    </rPh>
    <rPh sb="11" eb="13">
      <t>ドボク</t>
    </rPh>
    <rPh sb="13" eb="15">
      <t>コウジ</t>
    </rPh>
    <rPh sb="15" eb="16">
      <t>トウ</t>
    </rPh>
    <phoneticPr fontId="3"/>
  </si>
  <si>
    <t>０４－ｍ２９－D１５</t>
    <phoneticPr fontId="3"/>
  </si>
  <si>
    <t>美濃土木事務所</t>
    <rPh sb="0" eb="2">
      <t>ミノ</t>
    </rPh>
    <rPh sb="2" eb="4">
      <t>ドボク</t>
    </rPh>
    <rPh sb="4" eb="6">
      <t>ジム</t>
    </rPh>
    <rPh sb="6" eb="7">
      <t>ショ</t>
    </rPh>
    <phoneticPr fontId="3"/>
  </si>
  <si>
    <t>一般国道256号　関市洞戸尾倉 地内</t>
    <rPh sb="0" eb="2">
      <t>イッパン</t>
    </rPh>
    <rPh sb="2" eb="4">
      <t>コクドウ</t>
    </rPh>
    <rPh sb="7" eb="8">
      <t>ゴウ</t>
    </rPh>
    <rPh sb="9" eb="11">
      <t>セキシ</t>
    </rPh>
    <rPh sb="11" eb="13">
      <t>ホラド</t>
    </rPh>
    <rPh sb="13" eb="15">
      <t>オグラ</t>
    </rPh>
    <phoneticPr fontId="3"/>
  </si>
  <si>
    <t>約３００日間</t>
    <rPh sb="0" eb="1">
      <t>ヤク</t>
    </rPh>
    <phoneticPr fontId="3"/>
  </si>
  <si>
    <t>予定価格           (税込・円)</t>
    <rPh sb="0" eb="2">
      <t>ヨテイ</t>
    </rPh>
    <rPh sb="2" eb="4">
      <t>カカク</t>
    </rPh>
    <rPh sb="16" eb="18">
      <t>ゼイコ</t>
    </rPh>
    <rPh sb="19" eb="20">
      <t>エン</t>
    </rPh>
    <phoneticPr fontId="3"/>
  </si>
  <si>
    <t>施工延長L=307.7　W=6.0(8.5)m</t>
  </si>
  <si>
    <t>排水構造物工</t>
    <rPh sb="0" eb="2">
      <t>ハイスイ</t>
    </rPh>
    <rPh sb="2" eb="5">
      <t>コウゾウブツ</t>
    </rPh>
    <rPh sb="5" eb="6">
      <t>コウ</t>
    </rPh>
    <phoneticPr fontId="57"/>
  </si>
  <si>
    <t>　函渠工（B2800mm×H2100mm）L=9.9m　</t>
    <rPh sb="1" eb="3">
      <t>カンキョ</t>
    </rPh>
    <rPh sb="3" eb="4">
      <t>コウ</t>
    </rPh>
    <phoneticPr fontId="57"/>
  </si>
  <si>
    <t>　　川表翼壁工N=1式　川裏翼壁工N=1式　護岸工A=72m2</t>
    <rPh sb="2" eb="3">
      <t>カワ</t>
    </rPh>
    <rPh sb="3" eb="4">
      <t>オモテ</t>
    </rPh>
    <rPh sb="4" eb="6">
      <t>ヨクヘキ</t>
    </rPh>
    <rPh sb="6" eb="7">
      <t>コウ</t>
    </rPh>
    <rPh sb="10" eb="11">
      <t>シキ</t>
    </rPh>
    <rPh sb="12" eb="13">
      <t>カワ</t>
    </rPh>
    <rPh sb="13" eb="14">
      <t>ウラ</t>
    </rPh>
    <rPh sb="14" eb="16">
      <t>ヨクヘキ</t>
    </rPh>
    <rPh sb="16" eb="17">
      <t>コウ</t>
    </rPh>
    <rPh sb="20" eb="21">
      <t>シキ</t>
    </rPh>
    <rPh sb="22" eb="25">
      <t>ゴガンコウ</t>
    </rPh>
    <phoneticPr fontId="57"/>
  </si>
  <si>
    <t>　樋管工（φ1000mm）L=13.3m　護岸工A=47m2</t>
    <rPh sb="1" eb="3">
      <t>ヒカン</t>
    </rPh>
    <rPh sb="3" eb="4">
      <t>コウ</t>
    </rPh>
    <phoneticPr fontId="57"/>
  </si>
  <si>
    <t>土木工事業</t>
    <rPh sb="0" eb="2">
      <t>ドボク</t>
    </rPh>
    <rPh sb="2" eb="4">
      <t>コウジ</t>
    </rPh>
    <rPh sb="4" eb="5">
      <t>ジギョウ</t>
    </rPh>
    <phoneticPr fontId="3"/>
  </si>
  <si>
    <t>総合点数930点以上</t>
    <phoneticPr fontId="3"/>
  </si>
  <si>
    <t>土木一式工事で、工事費が2,100万円以上の実績（３割）</t>
    <rPh sb="0" eb="2">
      <t>ドボク</t>
    </rPh>
    <rPh sb="2" eb="4">
      <t>イッシキ</t>
    </rPh>
    <rPh sb="4" eb="6">
      <t>コウジ</t>
    </rPh>
    <rPh sb="8" eb="10">
      <t>コウジ</t>
    </rPh>
    <rPh sb="10" eb="11">
      <t>ヒ</t>
    </rPh>
    <rPh sb="17" eb="21">
      <t>マンエンイジョウ</t>
    </rPh>
    <rPh sb="22" eb="24">
      <t>ジッセキ</t>
    </rPh>
    <rPh sb="26" eb="27">
      <t>ワリ</t>
    </rPh>
    <phoneticPr fontId="3"/>
  </si>
  <si>
    <t>美濃土木事務所管内に本店を有すること</t>
    <rPh sb="0" eb="2">
      <t>ミノ</t>
    </rPh>
    <rPh sb="2" eb="4">
      <t>ドボク</t>
    </rPh>
    <rPh sb="4" eb="6">
      <t>ジム</t>
    </rPh>
    <rPh sb="6" eb="7">
      <t>ショ</t>
    </rPh>
    <rPh sb="7" eb="9">
      <t>カンナイ</t>
    </rPh>
    <rPh sb="10" eb="12">
      <t>ホンテン</t>
    </rPh>
    <rPh sb="13" eb="14">
      <t>ユウ</t>
    </rPh>
    <phoneticPr fontId="3"/>
  </si>
  <si>
    <t>過去に労働安全衛生分野表彰歴があり、かつ直近１か年度以内に県からの工事事故等による入札参加資格停止措置なし</t>
    <phoneticPr fontId="3"/>
  </si>
  <si>
    <t>過去に労働安全衛生分野表彰歴なし、かつ直近１か年度以内に県からの工事事故等による入札参加資格停止措置なし、若しくは過去に労働安全衛生分野表彰歴があり、かつ直近１か年度以内に県からの工事事故等による入札参加資格停止措置あり</t>
    <phoneticPr fontId="3"/>
  </si>
  <si>
    <t>過去に労働安全衛生分野表彰歴なし、かつ直近１か年度以内に県からの工事事故等による入札参加資格停止措置あり</t>
    <phoneticPr fontId="3"/>
  </si>
  <si>
    <t>土木一式工事（PC橋上部工工事を除く）、舗装工事及び、とび・土木・コンクリート工事については直近3か年度以内、その他については直近5か年度以内に完成引き渡しの済んだ工事の工事成績評定点の平均点
（岐阜県発注工事のみ対象）（工種限定あり）</t>
    <phoneticPr fontId="3"/>
  </si>
  <si>
    <t>平成１９年度（入札公告日の属する年度を除き、遡って１５か年度）以降申請期限日までに完成引き渡しの済んだ工事の施工実績の有無（国及び岐阜県発注工事のみ対象）※工事成績評定点が６５点未満のものは、実績として認めない。</t>
    <phoneticPr fontId="3"/>
  </si>
  <si>
    <t>常勤雇用の従業員数15名以上並びに国家資格を有する技術者数5名以上</t>
    <rPh sb="0" eb="2">
      <t>ジョウキン</t>
    </rPh>
    <rPh sb="2" eb="4">
      <t>コヨウ</t>
    </rPh>
    <rPh sb="5" eb="8">
      <t>ジュウギョウイン</t>
    </rPh>
    <rPh sb="8" eb="9">
      <t>スウ</t>
    </rPh>
    <rPh sb="11" eb="12">
      <t>メイ</t>
    </rPh>
    <rPh sb="12" eb="14">
      <t>イジョウ</t>
    </rPh>
    <rPh sb="14" eb="15">
      <t>ナラ</t>
    </rPh>
    <rPh sb="17" eb="19">
      <t>コッカ</t>
    </rPh>
    <rPh sb="19" eb="21">
      <t>シカク</t>
    </rPh>
    <rPh sb="22" eb="23">
      <t>ユウ</t>
    </rPh>
    <rPh sb="25" eb="27">
      <t>ギジュツ</t>
    </rPh>
    <rPh sb="27" eb="28">
      <t>シャ</t>
    </rPh>
    <rPh sb="28" eb="29">
      <t>スウ</t>
    </rPh>
    <rPh sb="30" eb="31">
      <t>メイ</t>
    </rPh>
    <rPh sb="31" eb="33">
      <t>イジョウ</t>
    </rPh>
    <phoneticPr fontId="1"/>
  </si>
  <si>
    <t>常勤雇用の従業員数10名以上並びに国家資格を有する技術者数5名以上</t>
    <rPh sb="5" eb="8">
      <t>ジュウギョウイン</t>
    </rPh>
    <rPh sb="8" eb="9">
      <t>スウ</t>
    </rPh>
    <rPh sb="11" eb="12">
      <t>メイ</t>
    </rPh>
    <rPh sb="12" eb="14">
      <t>イジョウ</t>
    </rPh>
    <rPh sb="14" eb="15">
      <t>ナラ</t>
    </rPh>
    <rPh sb="17" eb="19">
      <t>コッカ</t>
    </rPh>
    <rPh sb="19" eb="21">
      <t>シカク</t>
    </rPh>
    <rPh sb="22" eb="23">
      <t>ユウ</t>
    </rPh>
    <rPh sb="25" eb="27">
      <t>ギジュツ</t>
    </rPh>
    <rPh sb="27" eb="28">
      <t>シャ</t>
    </rPh>
    <rPh sb="28" eb="29">
      <t>スウ</t>
    </rPh>
    <rPh sb="30" eb="31">
      <t>メイ</t>
    </rPh>
    <rPh sb="31" eb="33">
      <t>イジョウ</t>
    </rPh>
    <phoneticPr fontId="3"/>
  </si>
  <si>
    <t>常勤雇用の従業員数10名以上又は国家資格を有する技術者数5名以上</t>
    <rPh sb="5" eb="8">
      <t>ジュウギョウイン</t>
    </rPh>
    <rPh sb="8" eb="9">
      <t>スウ</t>
    </rPh>
    <rPh sb="11" eb="12">
      <t>メイ</t>
    </rPh>
    <rPh sb="12" eb="14">
      <t>イジョウ</t>
    </rPh>
    <rPh sb="14" eb="15">
      <t>マタ</t>
    </rPh>
    <rPh sb="16" eb="18">
      <t>コッカ</t>
    </rPh>
    <rPh sb="18" eb="20">
      <t>シカク</t>
    </rPh>
    <rPh sb="21" eb="22">
      <t>ユウ</t>
    </rPh>
    <rPh sb="24" eb="26">
      <t>ギジュツ</t>
    </rPh>
    <rPh sb="26" eb="27">
      <t>シャ</t>
    </rPh>
    <rPh sb="27" eb="28">
      <t>スウ</t>
    </rPh>
    <rPh sb="29" eb="30">
      <t>メイ</t>
    </rPh>
    <rPh sb="30" eb="32">
      <t>イジョウ</t>
    </rPh>
    <phoneticPr fontId="3"/>
  </si>
  <si>
    <t>常勤雇用の従業員数10名未満並びに国家資格を有する技術者数5名未満</t>
    <rPh sb="5" eb="8">
      <t>ジュウギョウイン</t>
    </rPh>
    <rPh sb="8" eb="9">
      <t>スウ</t>
    </rPh>
    <rPh sb="11" eb="12">
      <t>メイ</t>
    </rPh>
    <rPh sb="12" eb="14">
      <t>ミマン</t>
    </rPh>
    <rPh sb="14" eb="15">
      <t>ナラ</t>
    </rPh>
    <rPh sb="17" eb="19">
      <t>コッカ</t>
    </rPh>
    <rPh sb="19" eb="21">
      <t>シカク</t>
    </rPh>
    <rPh sb="22" eb="23">
      <t>ユウ</t>
    </rPh>
    <rPh sb="25" eb="27">
      <t>ギジュツ</t>
    </rPh>
    <rPh sb="27" eb="28">
      <t>シャ</t>
    </rPh>
    <rPh sb="28" eb="29">
      <t>スウ</t>
    </rPh>
    <rPh sb="30" eb="31">
      <t>メイ</t>
    </rPh>
    <rPh sb="31" eb="33">
      <t>ミマン</t>
    </rPh>
    <phoneticPr fontId="3"/>
  </si>
  <si>
    <t>直近５か年度以内の岐阜県優良工事施工者表彰歴の有無
（工種限定あり）</t>
    <phoneticPr fontId="3"/>
  </si>
  <si>
    <t>現地機関の長（公共建築課長、住宅課長、畜産振興課長、家畜防疫対策課長、里川振興課長、恵みの森づくり推進課長を含む）による表彰歴あり</t>
    <rPh sb="21" eb="23">
      <t>シンコウ</t>
    </rPh>
    <rPh sb="23" eb="25">
      <t>カチョウ</t>
    </rPh>
    <rPh sb="26" eb="28">
      <t>カチク</t>
    </rPh>
    <rPh sb="28" eb="30">
      <t>ボウエキ</t>
    </rPh>
    <rPh sb="30" eb="32">
      <t>タイサク</t>
    </rPh>
    <phoneticPr fontId="3"/>
  </si>
  <si>
    <t>シルバー認定あり</t>
    <rPh sb="4" eb="6">
      <t>ニンテイ</t>
    </rPh>
    <phoneticPr fontId="1"/>
  </si>
  <si>
    <t>ブロンズ認定あり</t>
    <rPh sb="4" eb="6">
      <t>ニンテイ</t>
    </rPh>
    <phoneticPr fontId="1"/>
  </si>
  <si>
    <t>上記以外</t>
    <phoneticPr fontId="1"/>
  </si>
  <si>
    <t>5.50～9.00</t>
    <phoneticPr fontId="3"/>
  </si>
  <si>
    <t>平成１９年度（入札公告日の属する年度を除き、遡って１５か年度）以降申請期限日までに完成引き渡しの済んだ工事の施工実績の有無（国及び岐阜県発注工事のみ対象）
（主任技術者、監理技術者、特例管理技術者、管理技術補佐又は現場代理人として従事した実績）
※工事成績評定点が６５点未満のものは、実績として認めない。</t>
    <phoneticPr fontId="3"/>
  </si>
  <si>
    <t>１級土木施工管理技士又は技術士又はＭＥ、かつ自然工法管理士</t>
    <rPh sb="1" eb="2">
      <t>キュウ</t>
    </rPh>
    <rPh sb="2" eb="4">
      <t>ドボク</t>
    </rPh>
    <rPh sb="4" eb="6">
      <t>セコウ</t>
    </rPh>
    <rPh sb="6" eb="8">
      <t>カンリ</t>
    </rPh>
    <rPh sb="8" eb="10">
      <t>ギシ</t>
    </rPh>
    <rPh sb="10" eb="11">
      <t>マタ</t>
    </rPh>
    <rPh sb="12" eb="15">
      <t>ギジュツシ</t>
    </rPh>
    <rPh sb="15" eb="16">
      <t>マタ</t>
    </rPh>
    <rPh sb="22" eb="24">
      <t>シゼン</t>
    </rPh>
    <rPh sb="24" eb="26">
      <t>コウホウ</t>
    </rPh>
    <rPh sb="26" eb="29">
      <t>カンリシ</t>
    </rPh>
    <phoneticPr fontId="3"/>
  </si>
  <si>
    <t>２級土木施工管理技士かつ自然工法管理士</t>
    <rPh sb="1" eb="2">
      <t>キュウ</t>
    </rPh>
    <rPh sb="2" eb="4">
      <t>ドボク</t>
    </rPh>
    <rPh sb="4" eb="6">
      <t>セコウ</t>
    </rPh>
    <rPh sb="6" eb="8">
      <t>カンリ</t>
    </rPh>
    <rPh sb="8" eb="10">
      <t>ギシ</t>
    </rPh>
    <rPh sb="12" eb="14">
      <t>シゼン</t>
    </rPh>
    <rPh sb="14" eb="16">
      <t>コウホウ</t>
    </rPh>
    <rPh sb="16" eb="19">
      <t>カンリシ</t>
    </rPh>
    <phoneticPr fontId="1"/>
  </si>
  <si>
    <t>主任技術者、監理技術者、特例監理技術者の直近３か年度以内の各団体が発行するＣＰＤの単位取得合計数（単位＝ユニット）</t>
    <phoneticPr fontId="3"/>
  </si>
  <si>
    <r>
      <rPr>
        <sz val="12"/>
        <color indexed="8"/>
        <rFont val="ＭＳ ゴシック"/>
        <family val="3"/>
        <charset val="128"/>
      </rPr>
      <t>20単位以上の取得あり</t>
    </r>
    <rPh sb="2" eb="4">
      <t>タンイ</t>
    </rPh>
    <rPh sb="4" eb="6">
      <t>イジョウ</t>
    </rPh>
    <rPh sb="7" eb="9">
      <t>シュトク</t>
    </rPh>
    <phoneticPr fontId="3"/>
  </si>
  <si>
    <r>
      <rPr>
        <sz val="12"/>
        <color indexed="8"/>
        <rFont val="ＭＳ ゴシック"/>
        <family val="3"/>
        <charset val="128"/>
      </rPr>
      <t>10単位未満の取得あり、又は取得なし</t>
    </r>
    <rPh sb="4" eb="6">
      <t>ミマン</t>
    </rPh>
    <rPh sb="7" eb="9">
      <t>シュトク</t>
    </rPh>
    <rPh sb="12" eb="13">
      <t>マタ</t>
    </rPh>
    <rPh sb="14" eb="16">
      <t>シュトク</t>
    </rPh>
    <phoneticPr fontId="3"/>
  </si>
  <si>
    <t>関市内（旧洞戸村）に本店あり</t>
    <rPh sb="0" eb="2">
      <t>セキシ</t>
    </rPh>
    <rPh sb="2" eb="3">
      <t>ナイ</t>
    </rPh>
    <rPh sb="4" eb="5">
      <t>キュウ</t>
    </rPh>
    <rPh sb="5" eb="7">
      <t>ホラド</t>
    </rPh>
    <rPh sb="7" eb="8">
      <t>ムラ</t>
    </rPh>
    <rPh sb="8" eb="9">
      <t>シナイ</t>
    </rPh>
    <phoneticPr fontId="3"/>
  </si>
  <si>
    <t>岐阜県との協定(農政部､林政部､県土整備部､都市建築部との協定に限る)に参加あり又は直近5か年度のうちで同等の活動実績あり</t>
  </si>
  <si>
    <t>岐阜県との協定(農政部､林政部､県土整備部､都市建築部との協定を除く)又は岐阜県内市町村との協定に参加あり又は直近5か年度のうちで同等の活動実績あり</t>
  </si>
  <si>
    <t>直近３か年度以内の活動の有無</t>
    <phoneticPr fontId="3"/>
  </si>
  <si>
    <t>関市内（旧洞戸村内）での実績あり</t>
    <rPh sb="0" eb="2">
      <t>セキシ</t>
    </rPh>
    <rPh sb="2" eb="3">
      <t>ナイ</t>
    </rPh>
    <rPh sb="4" eb="5">
      <t>キュウ</t>
    </rPh>
    <rPh sb="5" eb="7">
      <t>ホラド</t>
    </rPh>
    <rPh sb="7" eb="8">
      <t>ムラ</t>
    </rPh>
    <rPh sb="8" eb="9">
      <t>ナイ</t>
    </rPh>
    <rPh sb="9" eb="10">
      <t>シナイ</t>
    </rPh>
    <rPh sb="12" eb="14">
      <t>ジッセキ</t>
    </rPh>
    <phoneticPr fontId="3"/>
  </si>
  <si>
    <t>美濃土木事務所管内（旧洞戸村内を除く）での実績あり</t>
    <rPh sb="10" eb="11">
      <t>キュウ</t>
    </rPh>
    <rPh sb="11" eb="13">
      <t>ホラド</t>
    </rPh>
    <rPh sb="13" eb="14">
      <t>ムラ</t>
    </rPh>
    <rPh sb="14" eb="15">
      <t>ナイ</t>
    </rPh>
    <rPh sb="15" eb="16">
      <t>シナイ</t>
    </rPh>
    <rPh sb="21" eb="23">
      <t>ジッセキ</t>
    </rPh>
    <phoneticPr fontId="3"/>
  </si>
  <si>
    <t>岐阜県内での実績なし</t>
    <rPh sb="0" eb="3">
      <t>ギフケン</t>
    </rPh>
    <rPh sb="3" eb="4">
      <t>ナイ</t>
    </rPh>
    <rPh sb="6" eb="8">
      <t>ジッセキ</t>
    </rPh>
    <phoneticPr fontId="3"/>
  </si>
  <si>
    <t>直近２か年度以内の除排雪又は凍結防止剤散布業務受託実績の有無
協同組合との契約の際には、協同組合に対する加点とは別に、実業務を行う構成員にも加点することとする。</t>
    <phoneticPr fontId="3"/>
  </si>
  <si>
    <t>美濃土木事務所管内で、岐阜県管理道路の除排雪委託契約実績あり</t>
  </si>
  <si>
    <t>美濃土木事務所管内以外で、岐阜県管理道路の除排雪委託契約実績あり</t>
  </si>
  <si>
    <t>美濃土木事務所管内で、岐阜県管理以外の国道又は市町村道の除排雪委託契約実績あり</t>
  </si>
  <si>
    <t>美濃土木事務所管内以外で、岐阜県管理以外の国道又は市町村道の除排雪委託契約実績あり</t>
  </si>
  <si>
    <r>
      <t>直近３か年度以内の岐阜県管理道路の道路維持業務（除排雪又は凍結防止剤散布業務を除く）、</t>
    </r>
    <r>
      <rPr>
        <sz val="12"/>
        <color indexed="8"/>
        <rFont val="ＭＳ ゴシック"/>
        <family val="3"/>
        <charset val="128"/>
      </rPr>
      <t>異常気象時の通行規制業務において、県からの作業指示を受け、休日または夜間に維持作業等を実施した実績の有無</t>
    </r>
    <rPh sb="0" eb="1">
      <t>チョク</t>
    </rPh>
    <rPh sb="1" eb="2">
      <t>キン</t>
    </rPh>
    <rPh sb="5" eb="6">
      <t>ド</t>
    </rPh>
    <rPh sb="9" eb="11">
      <t>ギフ</t>
    </rPh>
    <rPh sb="11" eb="12">
      <t>ケン</t>
    </rPh>
    <rPh sb="12" eb="14">
      <t>カンリ</t>
    </rPh>
    <rPh sb="14" eb="16">
      <t>ドウロ</t>
    </rPh>
    <rPh sb="17" eb="19">
      <t>ドウロ</t>
    </rPh>
    <rPh sb="19" eb="21">
      <t>イジ</t>
    </rPh>
    <rPh sb="21" eb="23">
      <t>ギョウム</t>
    </rPh>
    <rPh sb="24" eb="25">
      <t>ジョ</t>
    </rPh>
    <rPh sb="25" eb="27">
      <t>ハイセツ</t>
    </rPh>
    <rPh sb="27" eb="28">
      <t>マタ</t>
    </rPh>
    <rPh sb="29" eb="31">
      <t>トウケツ</t>
    </rPh>
    <rPh sb="31" eb="34">
      <t>ボウシザイ</t>
    </rPh>
    <rPh sb="34" eb="36">
      <t>サンプ</t>
    </rPh>
    <rPh sb="36" eb="38">
      <t>ギョウム</t>
    </rPh>
    <rPh sb="39" eb="40">
      <t>ノゾ</t>
    </rPh>
    <rPh sb="43" eb="45">
      <t>イジョウ</t>
    </rPh>
    <rPh sb="45" eb="47">
      <t>キショウ</t>
    </rPh>
    <rPh sb="47" eb="48">
      <t>ジ</t>
    </rPh>
    <rPh sb="49" eb="51">
      <t>ツウコウ</t>
    </rPh>
    <rPh sb="51" eb="53">
      <t>キセイ</t>
    </rPh>
    <rPh sb="53" eb="55">
      <t>ギョウム</t>
    </rPh>
    <rPh sb="60" eb="61">
      <t>ケン</t>
    </rPh>
    <rPh sb="64" eb="66">
      <t>サギョウ</t>
    </rPh>
    <rPh sb="66" eb="68">
      <t>シジ</t>
    </rPh>
    <rPh sb="69" eb="70">
      <t>ウ</t>
    </rPh>
    <rPh sb="72" eb="74">
      <t>キュウジツ</t>
    </rPh>
    <rPh sb="77" eb="79">
      <t>ヤカン</t>
    </rPh>
    <rPh sb="80" eb="82">
      <t>イジ</t>
    </rPh>
    <rPh sb="82" eb="84">
      <t>サギョウ</t>
    </rPh>
    <rPh sb="84" eb="85">
      <t>トウ</t>
    </rPh>
    <rPh sb="86" eb="88">
      <t>ジッシ</t>
    </rPh>
    <rPh sb="90" eb="92">
      <t>ジッセキ</t>
    </rPh>
    <rPh sb="93" eb="95">
      <t>ウム</t>
    </rPh>
    <phoneticPr fontId="12"/>
  </si>
  <si>
    <t>美濃土木事務所管内での実績あり（元請け）</t>
  </si>
  <si>
    <t>美濃土木事務所管内以外での実績あり（元請け）</t>
  </si>
  <si>
    <t>美濃土木事務所管内での実績あり（協力要請により下請けとして協力）</t>
  </si>
  <si>
    <t>美濃土木事務所管内以外での実績あり（協力要請により下請けとして協力）</t>
  </si>
  <si>
    <t>直近３か年度以内の県管理の河川・砂防の維持管理業務において、県からの作業指示を受け、休日又は夜間に維持作業を実施した実績の有無</t>
    <phoneticPr fontId="3"/>
  </si>
  <si>
    <t>直近２か年度以内の新分野活動実績の有無（岐阜県内での活動に限る）</t>
    <phoneticPr fontId="3"/>
  </si>
  <si>
    <t>当該工事の県内企業の活用状況（元請及び１次下請）</t>
    <rPh sb="0" eb="2">
      <t>トウガイ</t>
    </rPh>
    <rPh sb="2" eb="4">
      <t>コウジ</t>
    </rPh>
    <rPh sb="5" eb="7">
      <t>ケンナイ</t>
    </rPh>
    <rPh sb="7" eb="9">
      <t>キギョウ</t>
    </rPh>
    <rPh sb="10" eb="12">
      <t>カツヨウ</t>
    </rPh>
    <rPh sb="12" eb="14">
      <t>ジョウキョウ</t>
    </rPh>
    <rPh sb="15" eb="17">
      <t>モトウ</t>
    </rPh>
    <rPh sb="17" eb="18">
      <t>オヨ</t>
    </rPh>
    <rPh sb="20" eb="21">
      <t>ジ</t>
    </rPh>
    <rPh sb="21" eb="23">
      <t>シタウ</t>
    </rPh>
    <phoneticPr fontId="3"/>
  </si>
  <si>
    <t>県内企業の活用状況(元請及び1次下請）及び岐阜県建設人材育成企業登録制度への登録企業活用状況(元請及び1次下請)</t>
    <phoneticPr fontId="3"/>
  </si>
  <si>
    <t>県内企業活用金額率90%以上かつ登録企業活用金額率が50%以上</t>
    <phoneticPr fontId="3"/>
  </si>
  <si>
    <t>県内企業活用金額率90%以上かつ登録企業活用金額率が50%未満</t>
    <phoneticPr fontId="3"/>
  </si>
  <si>
    <t>県内企業活用金額率50%以上かつ登録企業活用金額率が50%以上</t>
    <phoneticPr fontId="3"/>
  </si>
  <si>
    <t>県内企業活用金額率50%以上かつ登録企業活用金額率が50%未満</t>
    <phoneticPr fontId="3"/>
  </si>
  <si>
    <t>県内企業活用金額率50%未満</t>
    <phoneticPr fontId="3"/>
  </si>
  <si>
    <t>バックホウ山積0.8m3、ダンプトラック10t積</t>
    <rPh sb="5" eb="7">
      <t>ヤマヅ</t>
    </rPh>
    <rPh sb="23" eb="24">
      <t>ツミ</t>
    </rPh>
    <phoneticPr fontId="3"/>
  </si>
  <si>
    <t>建設業における人材の確保・育成や職場環境改善等の支援を目的とする人材育成型工事であり、「人材育成の取組」の認定時に安全対策について評価しているため、「施工能力」の「安全対策」は評価しない。また、「人材育成の取組」を「地域要件」の「新分野活動」に代わる項目と位置付けているため、「新分野活動」は評価しない。</t>
    <phoneticPr fontId="3"/>
  </si>
  <si>
    <t>標準設定に同じ</t>
  </si>
  <si>
    <t>建設業における人材の確保・育成や職場環境改善等の支援を目的とする人材育成型工事のため、「企業能力」に「人材育成の取組」に関する評価項目を追加するとともに、「地域要件」の「県内企業の活用率」の評価項目について、「岐阜県建設人材育成企業登録制度」への登録企業活用の評価を追加する。</t>
    <phoneticPr fontId="3"/>
  </si>
  <si>
    <t>内田委員</t>
    <rPh sb="0" eb="2">
      <t>ウチダ</t>
    </rPh>
    <rPh sb="2" eb="4">
      <t>イイン</t>
    </rPh>
    <phoneticPr fontId="3"/>
  </si>
  <si>
    <t>意見なし</t>
    <phoneticPr fontId="3"/>
  </si>
  <si>
    <t>永井委員</t>
    <rPh sb="0" eb="2">
      <t>ナガイ</t>
    </rPh>
    <rPh sb="2" eb="4">
      <t>イイン</t>
    </rPh>
    <phoneticPr fontId="3"/>
  </si>
  <si>
    <t>各評価基準、評価点など問題ないと考えます</t>
    <phoneticPr fontId="3"/>
  </si>
  <si>
    <t>67,746,800円</t>
    <rPh sb="10" eb="11">
      <t>エン</t>
    </rPh>
    <phoneticPr fontId="3"/>
  </si>
  <si>
    <t>土木一式工事で、工事費が3,400万円以上の実績（５割）</t>
    <rPh sb="0" eb="2">
      <t>ドボク</t>
    </rPh>
    <rPh sb="2" eb="4">
      <t>イッシキ</t>
    </rPh>
    <rPh sb="4" eb="6">
      <t>コウジ</t>
    </rPh>
    <rPh sb="8" eb="10">
      <t>コウジ</t>
    </rPh>
    <rPh sb="10" eb="11">
      <t>ヒ</t>
    </rPh>
    <rPh sb="17" eb="21">
      <t>マンエンイジョウ</t>
    </rPh>
    <rPh sb="22" eb="24">
      <t>ジッセキ</t>
    </rPh>
    <rPh sb="26" eb="27">
      <t>ワリ</t>
    </rPh>
    <phoneticPr fontId="3"/>
  </si>
  <si>
    <t>同種：土木一式工事で工事費が6,800万円以上の施工実績（10割）</t>
    <rPh sb="3" eb="5">
      <t>ドボク</t>
    </rPh>
    <rPh sb="5" eb="7">
      <t>イッシキ</t>
    </rPh>
    <rPh sb="7" eb="9">
      <t>コウジ</t>
    </rPh>
    <rPh sb="10" eb="13">
      <t>コウジヒ</t>
    </rPh>
    <rPh sb="19" eb="21">
      <t>マンエン</t>
    </rPh>
    <phoneticPr fontId="3"/>
  </si>
  <si>
    <t>類似：土木一式工事の工事費が4,500万円以上の施工実績（6.5割）</t>
    <rPh sb="0" eb="2">
      <t>ルイジ</t>
    </rPh>
    <rPh sb="3" eb="5">
      <t>ドボク</t>
    </rPh>
    <rPh sb="5" eb="7">
      <t>イッシキ</t>
    </rPh>
    <rPh sb="7" eb="9">
      <t>コウジ</t>
    </rPh>
    <rPh sb="10" eb="13">
      <t>コウジヒ</t>
    </rPh>
    <phoneticPr fontId="3"/>
  </si>
  <si>
    <t>類似：土木一式工事の工事費が5,100万円以上の施工実績（7.5割）</t>
    <rPh sb="0" eb="2">
      <t>ルイジ</t>
    </rPh>
    <rPh sb="3" eb="5">
      <t>ドボク</t>
    </rPh>
    <rPh sb="5" eb="7">
      <t>イッシキ</t>
    </rPh>
    <rPh sb="7" eb="9">
      <t>コウジ</t>
    </rPh>
    <phoneticPr fontId="3"/>
  </si>
  <si>
    <t>ヒューム管（φ1000）</t>
    <rPh sb="4" eb="5">
      <t>カン</t>
    </rPh>
    <phoneticPr fontId="3"/>
  </si>
  <si>
    <t>　函渠工(B2800mm×H2100mm)L=9.9m　川表翼壁工N=1式　川裏翼壁工N=1式　</t>
    <rPh sb="1" eb="3">
      <t>カンキョ</t>
    </rPh>
    <rPh sb="3" eb="4">
      <t>コウ</t>
    </rPh>
    <phoneticPr fontId="3"/>
  </si>
  <si>
    <t>令和４年度　美濃土木事務所　建工第道改1-A01-083-1他号　公共  社会資本整備総合交付金(改築)(債務)他　道路改良 工事</t>
  </si>
  <si>
    <t>ヒューム管（φ1000）</t>
  </si>
  <si>
    <t>岐阜県発注の土木一式工事</t>
  </si>
  <si>
    <t>土木一式工事で工事費6,800万円以上の施工実績</t>
  </si>
  <si>
    <t>土木一式工事で工事費5,100万円以上の施工実績</t>
  </si>
  <si>
    <t>(株)○○建設</t>
  </si>
  <si>
    <t>バックホウ山積0.8m3、ダンプトラック10ｔ積</t>
  </si>
  <si>
    <t>土木一式工事で工事費4,500万円以上の施工実績</t>
  </si>
  <si>
    <t>平成１9年度（入札公告日の属する年度を除き、遡って１５か年度）以降申請期限日までに完成引き渡しの済んだ工事の施工実績の有無（国及び岐阜県発注工事のみ対象）
（主任技術者、監理技術者、特例監理技術者、監理技術者補佐又は現場代理人として従事した実績）
※工事成績評定点が６５点未満のものは、実績として認めない。</t>
  </si>
  <si>
    <t>同種工事の実績あり（※）</t>
  </si>
  <si>
    <t>※　同種（類似）工事の実績は、工事実　績情報システム（ＣＯＲＩＮＳ）の工事カルテの写し又は該当工事を証明する書類（契約書等）
※　工事成績評定点は、発注機関の工事成績評定結果通知書等の写し
※　同種（類似）工事の工事成績評定点が不明な場合は、当該工事に係る検査結果通知等の検査に合格したことを証明できる書類の写し
※　受注形態がＪＶの場合のみ、出資比率を記載すること　　　　　　　　　　　　　　　　　　</t>
  </si>
  <si>
    <t>類似工事の実績あり（※）</t>
  </si>
  <si>
    <t>上記実績なし</t>
  </si>
  <si>
    <t>主任技術者、監理技術者又は特例監理技術者の保有する資格</t>
  </si>
  <si>
    <t>１級土木施工管理技士又は技術士又はＭＥ(※)、かつ自然工法管理士(※)</t>
  </si>
  <si>
    <t>※　国家資格については、資格認定証明書（資格者証）、合格証明書の写し
※　ＭＥについては、社会基盤メンテナンスエキスパートの認定書又は証明証の写し
※　「ＭＥ」とは、岐阜大学工学部付属インフラマネジメント技術研究センターが運営する、社会基盤メンテナンスエキスパート養成ユニットの短期集中カリキュラムの講義を受講し、ＭＥ認定試験に合格した者をいう 
※　自然工法管理士については、岐阜県自然工法管理士認定証の写し</t>
  </si>
  <si>
    <t>2級土木施工管理技士かつ自然工法管理士(※)</t>
  </si>
  <si>
    <t>上記以外</t>
  </si>
  <si>
    <t xml:space="preserve">主任技術者、監理技術者又は特例監理技術者の直近３か年度(H31.4.1～R4.3.31)以内（※）の各団体が発行するＣＰＤの単位取得合計数（単位＝ユニット）
</t>
  </si>
  <si>
    <t>２０単位以上の取得あり(※)</t>
  </si>
  <si>
    <t xml:space="preserve">※　技術確認書類については、技術審査基準を確認してください
※新型コロナウイルス感染拡大防止対策等による受講機会の減少のため、継続教育（ＣＰＤ）の対象期間を当面の間「２か年度以内」を「３か年度以内」とします
</t>
  </si>
  <si>
    <t>１０単位以上の取得あり(※)</t>
  </si>
  <si>
    <t>１０単位未満の取得あり、又は取得なし</t>
  </si>
  <si>
    <t>関市内（旧洞戸村内）に本店あり（※）</t>
  </si>
  <si>
    <t>関市内（旧洞戸村内）での実績あり（※）</t>
  </si>
  <si>
    <t>美濃土木事務所管内（旧洞戸村内を除く）での実績あり（※）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</si>
</sst>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178" formatCode="[$-411]ggge&quot;年&quot;m&quot;月&quot;d&quot;日&quot;;@"/>
    <numFmt numFmtId="179" formatCode="#,##0_ "/>
    <numFmt numFmtId="182" formatCode="0.00;&quot;▲ &quot;0.00"/>
    <numFmt numFmtId="183" formatCode="0.0;&quot;▲ &quot;0.0"/>
    <numFmt numFmtId="184" formatCode="0.00_);[Red]\(0.00\)"/>
    <numFmt numFmtId="185" formatCode="0.00_ "/>
    <numFmt numFmtId="186" formatCode="0.0%"/>
  </numFmts>
  <fonts count="6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4"/>
      <name val="ＭＳ Ｐゴシック"/>
      <family val="3"/>
      <charset val="128"/>
    </font>
    <font>
      <sz val="10"/>
      <name val="ＭＳ Ｐ明朝"/>
      <family val="1"/>
      <charset val="128"/>
    </font>
    <font>
      <sz val="10"/>
      <name val="ＭＳ 明朝"/>
      <family val="1"/>
      <charset val="128"/>
    </font>
    <font>
      <b/>
      <sz val="12"/>
      <name val="ＭＳ Ｐゴシック"/>
      <family val="3"/>
      <charset val="128"/>
    </font>
    <font>
      <sz val="11"/>
      <name val="ＭＳ Ｐゴシック"/>
      <family val="3"/>
      <charset val="128"/>
    </font>
    <font>
      <sz val="10"/>
      <color indexed="12"/>
      <name val="ＭＳ Ｐゴシック"/>
      <family val="3"/>
      <charset val="128"/>
    </font>
    <font>
      <sz val="11"/>
      <color indexed="9"/>
      <name val="ＭＳ Ｐゴシック"/>
      <family val="3"/>
      <charset val="128"/>
    </font>
    <font>
      <sz val="8"/>
      <name val="ＭＳ Ｐゴシック"/>
      <family val="3"/>
      <charset val="128"/>
    </font>
    <font>
      <b/>
      <sz val="10"/>
      <name val="ＭＳ Ｐゴシック"/>
      <family val="3"/>
      <charset val="128"/>
    </font>
    <font>
      <b/>
      <sz val="11"/>
      <color indexed="9"/>
      <name val="ＭＳ Ｐゴシック"/>
      <family val="3"/>
      <charset val="128"/>
    </font>
    <font>
      <sz val="18"/>
      <name val="ＭＳ Ｐゴシック"/>
      <family val="3"/>
      <charset val="128"/>
    </font>
    <font>
      <sz val="16"/>
      <name val="ＭＳ Ｐゴシック"/>
      <family val="3"/>
      <charset val="128"/>
    </font>
    <font>
      <b/>
      <sz val="14"/>
      <name val="ＭＳ Ｐゴシック"/>
      <family val="3"/>
      <charset val="128"/>
    </font>
    <font>
      <u/>
      <sz val="9"/>
      <name val="ＭＳ Ｐゴシック"/>
      <family val="3"/>
      <charset val="128"/>
    </font>
    <font>
      <sz val="9"/>
      <name val="ＭＳ Ｐ明朝"/>
      <family val="1"/>
      <charset val="128"/>
    </font>
    <font>
      <sz val="8"/>
      <name val="ＭＳ Ｐ明朝"/>
      <family val="1"/>
      <charset val="128"/>
    </font>
    <font>
      <sz val="12"/>
      <name val="ＭＳ Ｐ明朝"/>
      <family val="1"/>
      <charset val="128"/>
    </font>
    <font>
      <sz val="7"/>
      <name val="ＭＳ Ｐゴシック"/>
      <family val="3"/>
      <charset val="128"/>
    </font>
    <font>
      <sz val="12"/>
      <color indexed="8"/>
      <name val="ＭＳ Ｐゴシック"/>
      <family val="3"/>
      <charset val="128"/>
    </font>
    <font>
      <i/>
      <sz val="12"/>
      <name val="ＭＳ Ｐゴシック"/>
      <family val="3"/>
      <charset val="128"/>
    </font>
    <font>
      <i/>
      <sz val="11"/>
      <color indexed="8"/>
      <name val="ＭＳ Ｐゴシック"/>
      <family val="3"/>
      <charset val="128"/>
    </font>
    <font>
      <sz val="11"/>
      <color indexed="8"/>
      <name val="ＭＳ Ｐ明朝"/>
      <family val="1"/>
      <charset val="128"/>
    </font>
    <font>
      <sz val="10"/>
      <color indexed="10"/>
      <name val="ＭＳ Ｐゴシック"/>
      <family val="3"/>
      <charset val="128"/>
    </font>
    <font>
      <sz val="14"/>
      <color indexed="9"/>
      <name val="ＭＳ Ｐゴシック"/>
      <family val="3"/>
      <charset val="128"/>
    </font>
    <font>
      <sz val="12"/>
      <color indexed="9"/>
      <name val="ＭＳ Ｐゴシック"/>
      <family val="3"/>
      <charset val="128"/>
    </font>
    <font>
      <b/>
      <sz val="11"/>
      <color indexed="12"/>
      <name val="ＭＳ Ｐゴシック"/>
      <family val="3"/>
      <charset val="128"/>
    </font>
    <font>
      <b/>
      <sz val="12"/>
      <color indexed="9"/>
      <name val="ＭＳ Ｐゴシック"/>
      <family val="3"/>
      <charset val="128"/>
    </font>
    <font>
      <sz val="12"/>
      <color indexed="9"/>
      <name val="ＭＳ Ｐ明朝"/>
      <family val="1"/>
      <charset val="128"/>
    </font>
    <font>
      <b/>
      <sz val="14"/>
      <color indexed="9"/>
      <name val="ＭＳ Ｐゴシック"/>
      <family val="3"/>
      <charset val="128"/>
    </font>
    <font>
      <sz val="7.5"/>
      <name val="ＭＳ Ｐゴシック"/>
      <family val="3"/>
      <charset val="128"/>
    </font>
    <font>
      <sz val="11"/>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
      <sz val="11"/>
      <color theme="1"/>
      <name val="ＭＳ Ｐ明朝"/>
      <family val="1"/>
      <charset val="128"/>
    </font>
    <font>
      <sz val="11"/>
      <color rgb="FFFF0000"/>
      <name val="ＭＳ Ｐゴシック"/>
      <family val="3"/>
      <charset val="128"/>
    </font>
    <font>
      <sz val="12"/>
      <color theme="1"/>
      <name val="ＭＳ Ｐ明朝"/>
      <family val="1"/>
      <charset val="128"/>
    </font>
    <font>
      <u/>
      <sz val="7"/>
      <name val="ＭＳ Ｐゴシック"/>
      <family val="3"/>
      <charset val="128"/>
    </font>
    <font>
      <sz val="10"/>
      <color rgb="FFFF0000"/>
      <name val="ＭＳ Ｐ明朝"/>
      <family val="1"/>
      <charset val="128"/>
    </font>
    <font>
      <sz val="12"/>
      <color rgb="FFFF0000"/>
      <name val="ＭＳ Ｐ明朝"/>
      <family val="1"/>
      <charset val="128"/>
    </font>
    <font>
      <sz val="18"/>
      <name val="ＭＳ ゴシック"/>
      <family val="3"/>
      <charset val="128"/>
    </font>
    <font>
      <b/>
      <sz val="18"/>
      <name val="ＭＳ ゴシック"/>
      <family val="3"/>
      <charset val="128"/>
    </font>
    <font>
      <sz val="12"/>
      <name val="ＭＳ ゴシック"/>
      <family val="3"/>
      <charset val="128"/>
    </font>
    <font>
      <sz val="11"/>
      <name val="ＭＳ ゴシック"/>
      <family val="3"/>
      <charset val="128"/>
    </font>
    <font>
      <sz val="11"/>
      <color theme="1"/>
      <name val="ＭＳ ゴシック"/>
      <family val="3"/>
      <charset val="128"/>
    </font>
    <font>
      <sz val="14"/>
      <name val="ＭＳ ゴシック"/>
      <family val="3"/>
      <charset val="128"/>
    </font>
    <font>
      <sz val="72"/>
      <name val="ＭＳ ゴシック"/>
      <family val="3"/>
      <charset val="128"/>
    </font>
    <font>
      <sz val="72"/>
      <color theme="1"/>
      <name val="ＭＳ Ｐゴシック"/>
      <family val="3"/>
      <charset val="128"/>
      <scheme val="minor"/>
    </font>
    <font>
      <sz val="11"/>
      <color theme="1"/>
      <name val="ＭＳ 明朝"/>
      <family val="1"/>
      <charset val="128"/>
    </font>
    <font>
      <sz val="6"/>
      <name val="ＭＳ Ｐゴシック"/>
      <family val="2"/>
      <charset val="128"/>
      <scheme val="minor"/>
    </font>
    <font>
      <sz val="16"/>
      <name val="ＭＳ ゴシック"/>
      <family val="3"/>
      <charset val="128"/>
    </font>
    <font>
      <b/>
      <sz val="14"/>
      <name val="ＭＳ ゴシック"/>
      <family val="3"/>
      <charset val="128"/>
    </font>
    <font>
      <b/>
      <sz val="12"/>
      <name val="ＭＳ ゴシック"/>
      <family val="3"/>
      <charset val="128"/>
    </font>
    <font>
      <sz val="12"/>
      <color theme="1"/>
      <name val="ＭＳ ゴシック"/>
      <family val="3"/>
      <charset val="128"/>
    </font>
    <font>
      <b/>
      <sz val="14"/>
      <color theme="1"/>
      <name val="ＭＳ ゴシック"/>
      <family val="3"/>
      <charset val="128"/>
    </font>
    <font>
      <b/>
      <sz val="12"/>
      <color theme="1"/>
      <name val="ＭＳ ゴシック"/>
      <family val="3"/>
      <charset val="128"/>
    </font>
    <font>
      <sz val="12"/>
      <color indexed="8"/>
      <name val="ＭＳ ゴシック"/>
      <family val="3"/>
      <charset val="128"/>
    </font>
    <font>
      <sz val="12"/>
      <color theme="1"/>
      <name val="ＭＳ Ｐゴシック"/>
      <family val="3"/>
      <charset val="128"/>
      <scheme val="minor"/>
    </font>
    <font>
      <i/>
      <sz val="12"/>
      <name val="ＭＳ ゴシック"/>
      <family val="3"/>
      <charset val="128"/>
    </font>
  </fonts>
  <fills count="28">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7"/>
        <bgColor indexed="64"/>
      </patternFill>
    </fill>
    <fill>
      <patternFill patternType="solid">
        <fgColor indexed="12"/>
        <bgColor indexed="64"/>
      </patternFill>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49"/>
        <bgColor indexed="64"/>
      </patternFill>
    </fill>
    <fill>
      <patternFill patternType="solid">
        <fgColor indexed="45"/>
        <bgColor indexed="64"/>
      </patternFill>
    </fill>
    <fill>
      <patternFill patternType="solid">
        <fgColor indexed="8"/>
        <bgColor indexed="64"/>
      </patternFill>
    </fill>
    <fill>
      <patternFill patternType="solid">
        <fgColor theme="8" tint="0.39994506668294322"/>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2" tint="-9.9948118533890809E-2"/>
        <bgColor indexed="64"/>
      </patternFill>
    </fill>
    <fill>
      <patternFill patternType="solid">
        <fgColor rgb="FFFFFF9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66FF"/>
        <bgColor indexed="64"/>
      </patternFill>
    </fill>
    <fill>
      <patternFill patternType="solid">
        <fgColor theme="0"/>
        <bgColor indexed="64"/>
      </patternFill>
    </fill>
    <fill>
      <patternFill patternType="solid">
        <fgColor rgb="FFFF99CC"/>
        <bgColor indexed="64"/>
      </patternFill>
    </fill>
    <fill>
      <patternFill patternType="solid">
        <fgColor rgb="FFFF66CC"/>
        <bgColor indexed="64"/>
      </patternFill>
    </fill>
  </fills>
  <borders count="156">
    <border>
      <left/>
      <right/>
      <top/>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10"/>
      </left>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hair">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right style="hair">
        <color indexed="64"/>
      </right>
      <top style="thin">
        <color indexed="64"/>
      </top>
      <bottom/>
      <diagonal/>
    </border>
    <border>
      <left style="thin">
        <color indexed="64"/>
      </left>
      <right style="medium">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style="hair">
        <color indexed="64"/>
      </top>
      <bottom/>
      <diagonal/>
    </border>
    <border>
      <left/>
      <right style="medium">
        <color indexed="64"/>
      </right>
      <top style="medium">
        <color indexed="64"/>
      </top>
      <bottom style="medium">
        <color indexed="64"/>
      </bottom>
      <diagonal/>
    </border>
    <border>
      <left style="hair">
        <color indexed="64"/>
      </left>
      <right/>
      <top/>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9"/>
      </left>
      <right style="thin">
        <color indexed="9"/>
      </right>
      <top style="thin">
        <color indexed="64"/>
      </top>
      <bottom style="thin">
        <color indexed="64"/>
      </bottom>
      <diagonal/>
    </border>
    <border>
      <left style="thin">
        <color indexed="9"/>
      </left>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thin">
        <color indexed="9"/>
      </left>
      <right style="thin">
        <color indexed="9"/>
      </right>
      <top style="thin">
        <color indexed="64"/>
      </top>
      <bottom/>
      <diagonal/>
    </border>
    <border>
      <left style="thin">
        <color indexed="9"/>
      </left>
      <right/>
      <top style="thin">
        <color indexed="64"/>
      </top>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9"/>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s>
  <cellStyleXfs count="14">
    <xf numFmtId="0" fontId="0" fillId="0" borderId="0">
      <alignment vertical="center"/>
    </xf>
    <xf numFmtId="0" fontId="5"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39" fillId="0" borderId="0">
      <alignment vertical="center"/>
    </xf>
    <xf numFmtId="0" fontId="1" fillId="0" borderId="0"/>
    <xf numFmtId="0" fontId="1" fillId="0" borderId="0"/>
    <xf numFmtId="0" fontId="1" fillId="0" borderId="0"/>
    <xf numFmtId="0" fontId="1" fillId="0" borderId="0"/>
    <xf numFmtId="0" fontId="1" fillId="0" borderId="0"/>
    <xf numFmtId="38" fontId="1" fillId="0" borderId="0" applyFont="0" applyFill="0" applyBorder="0" applyAlignment="0" applyProtection="0"/>
    <xf numFmtId="0" fontId="1" fillId="0" borderId="0"/>
  </cellStyleXfs>
  <cellXfs count="1155">
    <xf numFmtId="0" fontId="0" fillId="0" borderId="0" xfId="0">
      <alignment vertical="center"/>
    </xf>
    <xf numFmtId="0" fontId="0" fillId="0" borderId="0" xfId="0" applyBorder="1" applyAlignment="1">
      <alignment vertical="center"/>
    </xf>
    <xf numFmtId="0" fontId="0" fillId="0" borderId="0" xfId="0" applyAlignment="1">
      <alignment vertical="center"/>
    </xf>
    <xf numFmtId="0" fontId="0" fillId="0" borderId="4" xfId="0" applyBorder="1" applyAlignment="1">
      <alignment vertical="center"/>
    </xf>
    <xf numFmtId="0" fontId="0" fillId="0" borderId="5" xfId="0" applyBorder="1" applyAlignment="1">
      <alignment vertical="center"/>
    </xf>
    <xf numFmtId="0" fontId="0" fillId="2" borderId="2" xfId="0" applyFill="1"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4" xfId="0" applyFill="1" applyBorder="1" applyAlignment="1">
      <alignment vertical="center"/>
    </xf>
    <xf numFmtId="0" fontId="0" fillId="2" borderId="3" xfId="0" applyFill="1"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3" borderId="10" xfId="0" applyFill="1" applyBorder="1" applyAlignment="1">
      <alignment horizontal="right" vertical="center"/>
    </xf>
    <xf numFmtId="0" fontId="0" fillId="3" borderId="10" xfId="0" applyFill="1" applyBorder="1" applyAlignment="1">
      <alignment vertical="center"/>
    </xf>
    <xf numFmtId="0" fontId="0" fillId="0" borderId="4" xfId="0" applyFill="1" applyBorder="1" applyAlignment="1">
      <alignment horizontal="right" vertical="center"/>
    </xf>
    <xf numFmtId="0" fontId="0" fillId="0" borderId="11" xfId="0" applyBorder="1" applyAlignment="1">
      <alignment vertical="center"/>
    </xf>
    <xf numFmtId="0" fontId="0" fillId="3" borderId="10" xfId="0" applyFill="1" applyBorder="1" applyAlignment="1">
      <alignment horizontal="center" vertical="center"/>
    </xf>
    <xf numFmtId="0" fontId="0" fillId="0" borderId="12" xfId="0" applyBorder="1" applyAlignment="1">
      <alignment vertical="center"/>
    </xf>
    <xf numFmtId="0" fontId="0" fillId="0" borderId="0" xfId="0" applyBorder="1" applyAlignment="1">
      <alignment horizontal="center" vertical="center"/>
    </xf>
    <xf numFmtId="0" fontId="0" fillId="0" borderId="10" xfId="0" applyBorder="1" applyAlignment="1">
      <alignment vertical="center"/>
    </xf>
    <xf numFmtId="0" fontId="6" fillId="0" borderId="0" xfId="0" applyFont="1" applyAlignment="1">
      <alignment horizontal="center" vertical="center"/>
    </xf>
    <xf numFmtId="0" fontId="6" fillId="0" borderId="0" xfId="0" applyFont="1">
      <alignment vertical="center"/>
    </xf>
    <xf numFmtId="178" fontId="6" fillId="0" borderId="0" xfId="0" applyNumberFormat="1" applyFont="1">
      <alignment vertical="center"/>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Fill="1" applyBorder="1" applyAlignment="1">
      <alignment horizontal="center" vertical="center"/>
    </xf>
    <xf numFmtId="0" fontId="6" fillId="0" borderId="12" xfId="0" applyFont="1" applyBorder="1">
      <alignment vertical="center"/>
    </xf>
    <xf numFmtId="0" fontId="6" fillId="0" borderId="12" xfId="0" applyFont="1" applyBorder="1" applyAlignment="1">
      <alignment vertical="center"/>
    </xf>
    <xf numFmtId="178" fontId="6" fillId="0" borderId="12" xfId="0" applyNumberFormat="1" applyFont="1" applyBorder="1" applyAlignment="1">
      <alignment vertical="center"/>
    </xf>
    <xf numFmtId="178" fontId="6" fillId="0" borderId="12" xfId="0" applyNumberFormat="1" applyFont="1" applyFill="1" applyBorder="1">
      <alignment vertical="center"/>
    </xf>
    <xf numFmtId="0" fontId="0" fillId="0" borderId="2" xfId="0" applyFill="1" applyBorder="1" applyAlignment="1">
      <alignment vertical="center"/>
    </xf>
    <xf numFmtId="0" fontId="6" fillId="4" borderId="0" xfId="0" applyFont="1" applyFill="1" applyBorder="1" applyAlignment="1">
      <alignment horizontal="center" vertical="center"/>
    </xf>
    <xf numFmtId="0" fontId="6" fillId="0" borderId="0" xfId="0" applyFont="1" applyBorder="1" applyAlignment="1">
      <alignment horizontal="left" vertical="center"/>
    </xf>
    <xf numFmtId="0" fontId="0" fillId="0" borderId="14" xfId="0" applyBorder="1" applyAlignment="1">
      <alignment vertical="center"/>
    </xf>
    <xf numFmtId="0" fontId="6" fillId="0" borderId="0" xfId="0" applyFont="1" applyBorder="1" applyAlignment="1">
      <alignment vertical="center"/>
    </xf>
    <xf numFmtId="0" fontId="6" fillId="0" borderId="0" xfId="0" applyFont="1" applyBorder="1">
      <alignment vertical="center"/>
    </xf>
    <xf numFmtId="178" fontId="14" fillId="0" borderId="0" xfId="0" applyNumberFormat="1" applyFont="1">
      <alignment vertical="center"/>
    </xf>
    <xf numFmtId="0" fontId="0" fillId="0" borderId="0" xfId="0" applyFill="1" applyBorder="1" applyAlignment="1">
      <alignment horizontal="center" vertical="center"/>
    </xf>
    <xf numFmtId="0" fontId="6" fillId="0" borderId="0" xfId="0" applyFont="1" applyFill="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0" fillId="2" borderId="0" xfId="0" applyFill="1" applyBorder="1" applyAlignment="1">
      <alignment horizontal="center" vertical="center"/>
    </xf>
    <xf numFmtId="0" fontId="0" fillId="3" borderId="0" xfId="0" applyFill="1" applyBorder="1" applyAlignment="1">
      <alignment horizontal="center" vertical="center"/>
    </xf>
    <xf numFmtId="0" fontId="0" fillId="4" borderId="0" xfId="0" applyFill="1" applyBorder="1" applyAlignment="1">
      <alignment horizontal="center" vertical="center"/>
    </xf>
    <xf numFmtId="0" fontId="18" fillId="5" borderId="35" xfId="0" applyFont="1" applyFill="1" applyBorder="1" applyAlignment="1">
      <alignment vertical="center"/>
    </xf>
    <xf numFmtId="0" fontId="18" fillId="5" borderId="0" xfId="0" applyFont="1" applyFill="1" applyAlignment="1">
      <alignment vertical="center"/>
    </xf>
    <xf numFmtId="0" fontId="0" fillId="0" borderId="16" xfId="0" applyBorder="1" applyAlignment="1">
      <alignment vertical="center" wrapText="1"/>
    </xf>
    <xf numFmtId="0" fontId="6" fillId="0" borderId="18" xfId="0" applyFont="1" applyBorder="1" applyAlignment="1">
      <alignment horizontal="center" vertical="center"/>
    </xf>
    <xf numFmtId="0" fontId="7" fillId="0" borderId="0" xfId="0" applyFont="1" applyAlignment="1">
      <alignment horizontal="justify" vertical="center"/>
    </xf>
    <xf numFmtId="0" fontId="5" fillId="0" borderId="0" xfId="1" applyBorder="1" applyAlignment="1" applyProtection="1">
      <alignment vertical="center" wrapText="1"/>
    </xf>
    <xf numFmtId="0" fontId="0" fillId="0" borderId="0" xfId="0" applyBorder="1" applyAlignment="1">
      <alignment vertical="center" wrapText="1"/>
    </xf>
    <xf numFmtId="0" fontId="7" fillId="0" borderId="0" xfId="0" applyFont="1" applyAlignment="1">
      <alignment vertical="center"/>
    </xf>
    <xf numFmtId="0" fontId="7" fillId="0" borderId="34" xfId="0" applyFont="1" applyBorder="1" applyAlignment="1">
      <alignment vertical="center"/>
    </xf>
    <xf numFmtId="0" fontId="7" fillId="0" borderId="12" xfId="0" applyFont="1" applyBorder="1" applyAlignment="1">
      <alignment vertical="center"/>
    </xf>
    <xf numFmtId="0" fontId="5" fillId="0" borderId="16" xfId="1" applyFill="1" applyBorder="1" applyAlignment="1" applyProtection="1">
      <alignment vertical="center" wrapText="1"/>
    </xf>
    <xf numFmtId="0" fontId="0" fillId="0" borderId="16" xfId="0" applyFill="1" applyBorder="1" applyAlignment="1">
      <alignment vertical="center" wrapText="1"/>
    </xf>
    <xf numFmtId="0" fontId="7" fillId="0" borderId="34" xfId="0" applyFont="1" applyBorder="1" applyAlignment="1">
      <alignment vertical="center" wrapText="1"/>
    </xf>
    <xf numFmtId="0" fontId="5" fillId="0" borderId="16" xfId="1" applyBorder="1" applyAlignment="1" applyProtection="1">
      <alignment vertical="center" wrapText="1"/>
    </xf>
    <xf numFmtId="0" fontId="7" fillId="0" borderId="0" xfId="0" applyFont="1" applyFill="1" applyBorder="1" applyAlignment="1">
      <alignment horizontal="right" vertical="center" wrapText="1"/>
    </xf>
    <xf numFmtId="0" fontId="6" fillId="0" borderId="21" xfId="0" applyFont="1" applyBorder="1" applyAlignment="1">
      <alignment vertical="center"/>
    </xf>
    <xf numFmtId="0" fontId="6" fillId="0" borderId="1" xfId="0" applyFont="1" applyBorder="1" applyAlignment="1">
      <alignment vertical="center"/>
    </xf>
    <xf numFmtId="0" fontId="0" fillId="0" borderId="0" xfId="0" applyFill="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30" xfId="0" applyFont="1" applyBorder="1" applyAlignment="1">
      <alignment vertical="center"/>
    </xf>
    <xf numFmtId="0" fontId="6" fillId="0" borderId="10" xfId="0" applyFont="1" applyBorder="1" applyAlignment="1">
      <alignment vertical="center"/>
    </xf>
    <xf numFmtId="0" fontId="6" fillId="0" borderId="36" xfId="0" applyFont="1" applyBorder="1" applyAlignment="1">
      <alignment vertical="center"/>
    </xf>
    <xf numFmtId="0" fontId="6" fillId="0" borderId="29" xfId="0" applyFont="1" applyBorder="1" applyAlignment="1">
      <alignment vertical="center"/>
    </xf>
    <xf numFmtId="0" fontId="6" fillId="0" borderId="37" xfId="0" applyFont="1" applyBorder="1" applyAlignment="1">
      <alignment vertical="center"/>
    </xf>
    <xf numFmtId="0" fontId="0" fillId="0" borderId="23" xfId="0" applyBorder="1" applyAlignment="1">
      <alignment vertical="center"/>
    </xf>
    <xf numFmtId="0" fontId="7" fillId="0" borderId="0" xfId="0" applyFont="1" applyBorder="1" applyAlignment="1">
      <alignment vertical="center"/>
    </xf>
    <xf numFmtId="0" fontId="0" fillId="0" borderId="0" xfId="0" applyAlignment="1"/>
    <xf numFmtId="0" fontId="6" fillId="0" borderId="27" xfId="0" applyFont="1" applyBorder="1" applyAlignment="1">
      <alignment horizontal="center" vertical="center"/>
    </xf>
    <xf numFmtId="0" fontId="18" fillId="5" borderId="0" xfId="0" applyFont="1" applyFill="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vertical="center"/>
    </xf>
    <xf numFmtId="0" fontId="6" fillId="0" borderId="13" xfId="0" applyFont="1" applyBorder="1" applyAlignment="1">
      <alignment vertical="center"/>
    </xf>
    <xf numFmtId="0" fontId="0" fillId="0" borderId="0" xfId="0" applyBorder="1" applyAlignment="1">
      <alignment horizontal="left" vertical="center"/>
    </xf>
    <xf numFmtId="0" fontId="0" fillId="0" borderId="4" xfId="0" applyBorder="1" applyAlignment="1">
      <alignment horizontal="left" vertical="center"/>
    </xf>
    <xf numFmtId="0" fontId="6" fillId="6" borderId="34" xfId="0" applyFont="1" applyFill="1" applyBorder="1" applyAlignment="1">
      <alignment horizontal="center" vertical="center"/>
    </xf>
    <xf numFmtId="0" fontId="0" fillId="0" borderId="0" xfId="0" applyFill="1" applyAlignment="1">
      <alignment vertical="center"/>
    </xf>
    <xf numFmtId="0" fontId="0" fillId="0" borderId="31" xfId="0" applyBorder="1" applyAlignment="1">
      <alignment horizontal="right" vertical="center"/>
    </xf>
    <xf numFmtId="0" fontId="0" fillId="0" borderId="5" xfId="0" applyBorder="1" applyAlignment="1">
      <alignment horizontal="right" vertical="center"/>
    </xf>
    <xf numFmtId="0" fontId="0" fillId="0" borderId="16" xfId="0" applyFill="1" applyBorder="1" applyAlignment="1">
      <alignment horizontal="center" vertical="center"/>
    </xf>
    <xf numFmtId="0" fontId="1" fillId="0" borderId="0" xfId="5"/>
    <xf numFmtId="0" fontId="8" fillId="0" borderId="0" xfId="5" applyFont="1"/>
    <xf numFmtId="0" fontId="20" fillId="0" borderId="0" xfId="5" applyFont="1" applyAlignment="1">
      <alignment shrinkToFit="1"/>
    </xf>
    <xf numFmtId="0" fontId="21" fillId="0" borderId="0" xfId="5" applyFont="1" applyFill="1" applyBorder="1" applyAlignment="1"/>
    <xf numFmtId="0" fontId="12" fillId="0" borderId="21" xfId="5" applyFont="1" applyFill="1" applyBorder="1" applyAlignment="1">
      <alignment horizontal="center" vertical="center"/>
    </xf>
    <xf numFmtId="0" fontId="8" fillId="0" borderId="21" xfId="5" applyFont="1" applyBorder="1" applyAlignment="1">
      <alignment vertical="center"/>
    </xf>
    <xf numFmtId="0" fontId="12" fillId="0" borderId="22" xfId="5" applyFont="1" applyFill="1" applyBorder="1" applyAlignment="1">
      <alignment horizontal="center" vertical="center"/>
    </xf>
    <xf numFmtId="182" fontId="8" fillId="0" borderId="45" xfId="5" applyNumberFormat="1" applyFont="1" applyFill="1" applyBorder="1" applyAlignment="1">
      <alignment horizontal="center" vertical="center"/>
    </xf>
    <xf numFmtId="0" fontId="8" fillId="0" borderId="46" xfId="5" applyFont="1" applyFill="1" applyBorder="1" applyAlignment="1">
      <alignment vertical="center" shrinkToFit="1"/>
    </xf>
    <xf numFmtId="182" fontId="8" fillId="0" borderId="24" xfId="5" applyNumberFormat="1" applyFont="1" applyFill="1" applyBorder="1" applyAlignment="1">
      <alignment horizontal="center" vertical="center"/>
    </xf>
    <xf numFmtId="0" fontId="8" fillId="0" borderId="47" xfId="5" applyFont="1" applyFill="1" applyBorder="1" applyAlignment="1">
      <alignment vertical="center" shrinkToFit="1"/>
    </xf>
    <xf numFmtId="182" fontId="8" fillId="0" borderId="48" xfId="5" applyNumberFormat="1" applyFont="1" applyFill="1" applyBorder="1" applyAlignment="1">
      <alignment horizontal="center" vertical="center"/>
    </xf>
    <xf numFmtId="182" fontId="8" fillId="0" borderId="50" xfId="5" applyNumberFormat="1" applyFont="1" applyFill="1" applyBorder="1" applyAlignment="1">
      <alignment horizontal="center" vertical="center"/>
    </xf>
    <xf numFmtId="0" fontId="8" fillId="0" borderId="52" xfId="5" applyFont="1" applyFill="1" applyBorder="1" applyAlignment="1">
      <alignment vertical="center" shrinkToFit="1"/>
    </xf>
    <xf numFmtId="0" fontId="8" fillId="0" borderId="54" xfId="5" applyFont="1" applyFill="1" applyBorder="1" applyAlignment="1">
      <alignment vertical="center" shrinkToFit="1"/>
    </xf>
    <xf numFmtId="0" fontId="8" fillId="0" borderId="55" xfId="5" applyFont="1" applyFill="1" applyBorder="1" applyAlignment="1">
      <alignment vertical="center" shrinkToFit="1"/>
    </xf>
    <xf numFmtId="0" fontId="25" fillId="0" borderId="47" xfId="0" applyFont="1" applyFill="1" applyBorder="1" applyAlignment="1">
      <alignment vertical="center" wrapText="1"/>
    </xf>
    <xf numFmtId="182" fontId="27" fillId="0" borderId="48" xfId="0" applyNumberFormat="1" applyFont="1" applyFill="1" applyBorder="1" applyAlignment="1">
      <alignment horizontal="center" vertical="center"/>
    </xf>
    <xf numFmtId="0" fontId="25" fillId="0" borderId="56" xfId="0" applyFont="1" applyFill="1" applyBorder="1" applyAlignment="1">
      <alignment vertical="center" wrapText="1"/>
    </xf>
    <xf numFmtId="182" fontId="27" fillId="0" borderId="50" xfId="0" applyNumberFormat="1" applyFont="1" applyFill="1" applyBorder="1" applyAlignment="1">
      <alignment horizontal="center" vertical="center"/>
    </xf>
    <xf numFmtId="0" fontId="25" fillId="0" borderId="57" xfId="0" applyFont="1" applyFill="1" applyBorder="1" applyAlignment="1">
      <alignment vertical="center" wrapText="1"/>
    </xf>
    <xf numFmtId="182" fontId="27" fillId="0" borderId="24" xfId="0" applyNumberFormat="1" applyFont="1" applyFill="1" applyBorder="1" applyAlignment="1">
      <alignment horizontal="center" vertical="center"/>
    </xf>
    <xf numFmtId="182" fontId="12" fillId="7" borderId="33" xfId="5" applyNumberFormat="1" applyFont="1" applyFill="1" applyBorder="1" applyAlignment="1">
      <alignment horizontal="center" vertical="center" shrinkToFit="1"/>
    </xf>
    <xf numFmtId="0" fontId="12" fillId="7" borderId="33" xfId="5" applyFont="1" applyFill="1" applyBorder="1" applyAlignment="1">
      <alignment horizontal="center" vertical="center" shrinkToFit="1"/>
    </xf>
    <xf numFmtId="182" fontId="12" fillId="7" borderId="58" xfId="5" applyNumberFormat="1" applyFont="1" applyFill="1" applyBorder="1" applyAlignment="1">
      <alignment horizontal="center" vertical="center" shrinkToFit="1"/>
    </xf>
    <xf numFmtId="184" fontId="8" fillId="0" borderId="45" xfId="5" applyNumberFormat="1" applyFont="1" applyFill="1" applyBorder="1" applyAlignment="1">
      <alignment horizontal="center" vertical="center"/>
    </xf>
    <xf numFmtId="184" fontId="8" fillId="0" borderId="50" xfId="5" applyNumberFormat="1" applyFont="1" applyFill="1" applyBorder="1" applyAlignment="1">
      <alignment horizontal="center" vertical="center"/>
    </xf>
    <xf numFmtId="184" fontId="8" fillId="0" borderId="24" xfId="5" applyNumberFormat="1" applyFont="1" applyFill="1" applyBorder="1" applyAlignment="1">
      <alignment horizontal="center" vertical="center"/>
    </xf>
    <xf numFmtId="184" fontId="8" fillId="0" borderId="48" xfId="5" applyNumberFormat="1" applyFont="1" applyFill="1" applyBorder="1" applyAlignment="1">
      <alignment horizontal="center" vertical="center"/>
    </xf>
    <xf numFmtId="0" fontId="8" fillId="0" borderId="0" xfId="5" applyFont="1" applyFill="1" applyBorder="1" applyAlignment="1">
      <alignment vertical="center" wrapText="1"/>
    </xf>
    <xf numFmtId="0" fontId="12" fillId="0" borderId="33" xfId="5" applyFont="1" applyFill="1" applyBorder="1" applyAlignment="1">
      <alignment horizontal="center" vertical="center" shrinkToFit="1"/>
    </xf>
    <xf numFmtId="184" fontId="8" fillId="0" borderId="60" xfId="5" applyNumberFormat="1" applyFont="1" applyFill="1" applyBorder="1" applyAlignment="1">
      <alignment horizontal="center" vertical="center"/>
    </xf>
    <xf numFmtId="0" fontId="8" fillId="0" borderId="0" xfId="5" applyFont="1" applyBorder="1" applyAlignment="1"/>
    <xf numFmtId="184" fontId="8" fillId="0" borderId="22" xfId="5" applyNumberFormat="1" applyFont="1" applyFill="1" applyBorder="1" applyAlignment="1">
      <alignment horizontal="center" vertical="center"/>
    </xf>
    <xf numFmtId="0" fontId="25" fillId="0" borderId="0" xfId="5" applyFont="1" applyBorder="1" applyAlignment="1">
      <alignment horizontal="center" vertical="center" wrapText="1"/>
    </xf>
    <xf numFmtId="0" fontId="8" fillId="0" borderId="0" xfId="5" applyFont="1" applyFill="1"/>
    <xf numFmtId="0" fontId="12" fillId="7" borderId="37" xfId="5" applyFont="1" applyFill="1" applyBorder="1" applyAlignment="1">
      <alignment horizontal="right" vertical="center" wrapText="1"/>
    </xf>
    <xf numFmtId="182" fontId="12" fillId="7" borderId="63" xfId="5" applyNumberFormat="1" applyFont="1" applyFill="1" applyBorder="1" applyAlignment="1">
      <alignment horizontal="center" vertical="center" shrinkToFit="1"/>
    </xf>
    <xf numFmtId="0" fontId="12" fillId="0" borderId="0" xfId="5" applyFont="1" applyFill="1" applyBorder="1" applyAlignment="1">
      <alignment horizontal="right" vertical="center" wrapText="1"/>
    </xf>
    <xf numFmtId="186" fontId="28" fillId="8" borderId="64" xfId="5" applyNumberFormat="1" applyFont="1" applyFill="1" applyBorder="1" applyAlignment="1">
      <alignment horizontal="center" vertical="center" shrinkToFit="1"/>
    </xf>
    <xf numFmtId="0" fontId="12" fillId="9" borderId="65" xfId="5" applyFont="1" applyFill="1" applyBorder="1" applyAlignment="1">
      <alignment horizontal="right" vertical="center" wrapText="1"/>
    </xf>
    <xf numFmtId="182" fontId="12" fillId="9" borderId="66" xfId="5" applyNumberFormat="1" applyFont="1" applyFill="1" applyBorder="1" applyAlignment="1">
      <alignment horizontal="center" vertical="center" shrinkToFit="1"/>
    </xf>
    <xf numFmtId="0" fontId="12" fillId="9" borderId="67" xfId="5" applyFont="1" applyFill="1" applyBorder="1" applyAlignment="1">
      <alignment horizontal="center" vertical="center" shrinkToFit="1"/>
    </xf>
    <xf numFmtId="0" fontId="8" fillId="0" borderId="0" xfId="5" applyFont="1" applyBorder="1"/>
    <xf numFmtId="0" fontId="25" fillId="0" borderId="0" xfId="5" applyFont="1" applyBorder="1" applyAlignment="1">
      <alignment horizontal="center" vertical="center" shrinkToFit="1"/>
    </xf>
    <xf numFmtId="0" fontId="4" fillId="0" borderId="0" xfId="5" applyFont="1" applyBorder="1" applyAlignment="1">
      <alignment horizontal="center" vertical="center" wrapText="1"/>
    </xf>
    <xf numFmtId="0" fontId="12" fillId="0" borderId="0" xfId="5"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0" xfId="0" applyFont="1" applyBorder="1" applyAlignment="1">
      <alignment horizontal="center" vertical="center"/>
    </xf>
    <xf numFmtId="0" fontId="12" fillId="7" borderId="0" xfId="5" applyFont="1" applyFill="1" applyBorder="1" applyAlignment="1">
      <alignment horizontal="center" vertical="center" shrinkToFit="1"/>
    </xf>
    <xf numFmtId="0" fontId="12" fillId="0" borderId="17" xfId="5" applyFont="1" applyFill="1" applyBorder="1" applyAlignment="1">
      <alignment horizontal="center" vertical="center" shrinkToFit="1"/>
    </xf>
    <xf numFmtId="0" fontId="29" fillId="0" borderId="17" xfId="0" applyFont="1" applyFill="1" applyBorder="1" applyAlignment="1">
      <alignment horizontal="center" vertical="center" wrapText="1"/>
    </xf>
    <xf numFmtId="0" fontId="6" fillId="6" borderId="34" xfId="0" applyFont="1" applyFill="1" applyBorder="1" applyAlignment="1">
      <alignment horizontal="left" vertical="center"/>
    </xf>
    <xf numFmtId="0" fontId="6" fillId="0" borderId="18" xfId="0" applyFont="1" applyBorder="1" applyAlignment="1">
      <alignment horizontal="left" vertical="center"/>
    </xf>
    <xf numFmtId="0" fontId="7" fillId="0" borderId="18" xfId="0" applyFont="1" applyBorder="1" applyAlignment="1">
      <alignment horizontal="left" vertical="center"/>
    </xf>
    <xf numFmtId="0" fontId="6" fillId="0" borderId="24" xfId="0" applyFont="1" applyBorder="1" applyAlignment="1">
      <alignment horizontal="center" vertical="center"/>
    </xf>
    <xf numFmtId="0" fontId="6" fillId="6" borderId="16" xfId="0" applyFont="1" applyFill="1" applyBorder="1" applyAlignment="1">
      <alignment horizontal="center" vertical="center"/>
    </xf>
    <xf numFmtId="0" fontId="6" fillId="2" borderId="0" xfId="0" applyFont="1" applyFill="1" applyBorder="1" applyAlignment="1">
      <alignment horizontal="center" vertical="center"/>
    </xf>
    <xf numFmtId="0" fontId="7" fillId="0" borderId="24" xfId="0" applyFont="1" applyBorder="1" applyAlignment="1">
      <alignment horizontal="center" vertical="center"/>
    </xf>
    <xf numFmtId="0" fontId="16" fillId="0" borderId="18" xfId="0" applyFont="1" applyBorder="1" applyAlignment="1">
      <alignment horizontal="left" vertical="center"/>
    </xf>
    <xf numFmtId="0" fontId="26" fillId="0" borderId="18" xfId="0" applyFont="1" applyBorder="1" applyAlignment="1">
      <alignment horizontal="left" vertical="center"/>
    </xf>
    <xf numFmtId="0" fontId="31" fillId="0" borderId="0" xfId="0" applyFont="1" applyAlignment="1">
      <alignment vertical="center"/>
    </xf>
    <xf numFmtId="0" fontId="7" fillId="0" borderId="0" xfId="0" applyFont="1" applyBorder="1" applyAlignment="1">
      <alignment horizontal="left" vertical="center"/>
    </xf>
    <xf numFmtId="0" fontId="6" fillId="10" borderId="16" xfId="0" applyFont="1" applyFill="1" applyBorder="1" applyAlignment="1">
      <alignment horizontal="center" vertical="center"/>
    </xf>
    <xf numFmtId="178" fontId="6" fillId="10" borderId="12" xfId="0" applyNumberFormat="1" applyFont="1" applyFill="1" applyBorder="1">
      <alignment vertical="center"/>
    </xf>
    <xf numFmtId="0" fontId="8" fillId="0" borderId="47" xfId="5" applyFont="1" applyFill="1" applyBorder="1" applyAlignment="1">
      <alignment vertical="center" wrapText="1"/>
    </xf>
    <xf numFmtId="0" fontId="8" fillId="0" borderId="56" xfId="5" applyFont="1" applyFill="1" applyBorder="1" applyAlignment="1"/>
    <xf numFmtId="0" fontId="8" fillId="0" borderId="46" xfId="5" applyFont="1" applyFill="1" applyBorder="1" applyAlignment="1"/>
    <xf numFmtId="0" fontId="6" fillId="10" borderId="34" xfId="0" applyFont="1" applyFill="1" applyBorder="1" applyAlignment="1">
      <alignment horizontal="center" vertical="center"/>
    </xf>
    <xf numFmtId="178" fontId="31" fillId="0" borderId="0" xfId="0" applyNumberFormat="1" applyFont="1">
      <alignment vertical="center"/>
    </xf>
    <xf numFmtId="0" fontId="17" fillId="0" borderId="0" xfId="0" applyFont="1" applyBorder="1" applyAlignment="1">
      <alignment horizontal="left" vertical="center"/>
    </xf>
    <xf numFmtId="0" fontId="17" fillId="0" borderId="0" xfId="0" applyFont="1" applyBorder="1" applyAlignment="1">
      <alignment vertical="center"/>
    </xf>
    <xf numFmtId="0" fontId="8" fillId="0" borderId="56" xfId="5" applyFont="1" applyFill="1" applyBorder="1" applyAlignment="1">
      <alignment vertical="center" wrapText="1"/>
    </xf>
    <xf numFmtId="0" fontId="8" fillId="0" borderId="57" xfId="5" applyFont="1" applyFill="1" applyBorder="1" applyAlignment="1"/>
    <xf numFmtId="0" fontId="8" fillId="0" borderId="56" xfId="5" applyFont="1" applyBorder="1" applyAlignment="1"/>
    <xf numFmtId="0" fontId="8" fillId="0" borderId="68" xfId="5" applyFont="1" applyFill="1" applyBorder="1" applyAlignment="1">
      <alignment vertical="center" wrapText="1"/>
    </xf>
    <xf numFmtId="0" fontId="8" fillId="0" borderId="46" xfId="5" applyFont="1" applyBorder="1" applyAlignment="1"/>
    <xf numFmtId="0" fontId="8" fillId="0" borderId="68" xfId="5" applyFont="1" applyFill="1" applyBorder="1" applyAlignment="1">
      <alignment vertical="center" shrinkToFit="1"/>
    </xf>
    <xf numFmtId="0" fontId="1" fillId="0" borderId="47" xfId="5" applyFont="1" applyFill="1" applyBorder="1" applyAlignment="1">
      <alignment vertical="center" wrapText="1"/>
    </xf>
    <xf numFmtId="0" fontId="1" fillId="0" borderId="57" xfId="5" applyFont="1" applyFill="1" applyBorder="1" applyAlignment="1"/>
    <xf numFmtId="0" fontId="25" fillId="0" borderId="47" xfId="5" applyFont="1" applyFill="1" applyBorder="1" applyAlignment="1">
      <alignment vertical="center" wrapText="1"/>
    </xf>
    <xf numFmtId="0" fontId="27" fillId="0" borderId="0" xfId="0" applyFont="1" applyFill="1" applyBorder="1" applyAlignment="1"/>
    <xf numFmtId="0" fontId="27" fillId="0" borderId="4" xfId="0" applyFont="1" applyFill="1" applyBorder="1" applyAlignment="1"/>
    <xf numFmtId="0" fontId="0" fillId="0" borderId="33" xfId="0" applyBorder="1" applyAlignment="1">
      <alignment horizontal="center" vertical="center"/>
    </xf>
    <xf numFmtId="185" fontId="8" fillId="0" borderId="69" xfId="5" applyNumberFormat="1" applyFont="1" applyFill="1" applyBorder="1" applyAlignment="1">
      <alignment horizontal="center" vertical="center" shrinkToFit="1"/>
    </xf>
    <xf numFmtId="185" fontId="8" fillId="0" borderId="23" xfId="5" applyNumberFormat="1" applyFont="1" applyFill="1" applyBorder="1" applyAlignment="1">
      <alignment horizontal="center" vertical="center" shrinkToFit="1"/>
    </xf>
    <xf numFmtId="185" fontId="27" fillId="0" borderId="23" xfId="0" applyNumberFormat="1" applyFont="1" applyBorder="1" applyAlignment="1">
      <alignment horizontal="center" vertical="center" shrinkToFit="1"/>
    </xf>
    <xf numFmtId="185" fontId="8" fillId="0" borderId="33" xfId="5" applyNumberFormat="1" applyFont="1" applyFill="1" applyBorder="1" applyAlignment="1">
      <alignment horizontal="center" vertical="center" shrinkToFit="1"/>
    </xf>
    <xf numFmtId="185" fontId="27" fillId="0" borderId="32" xfId="0" applyNumberFormat="1" applyFont="1" applyBorder="1" applyAlignment="1">
      <alignment horizontal="center" vertical="center" shrinkToFit="1"/>
    </xf>
    <xf numFmtId="0" fontId="0" fillId="0" borderId="46" xfId="0" applyBorder="1" applyAlignment="1">
      <alignment vertical="center"/>
    </xf>
    <xf numFmtId="0" fontId="25" fillId="0" borderId="56" xfId="5" applyFont="1" applyFill="1" applyBorder="1" applyAlignment="1">
      <alignment vertical="center" wrapText="1"/>
    </xf>
    <xf numFmtId="0" fontId="6" fillId="0" borderId="12" xfId="0" applyFont="1" applyFill="1" applyBorder="1">
      <alignment vertical="center"/>
    </xf>
    <xf numFmtId="0" fontId="27" fillId="0" borderId="32" xfId="0" applyFont="1" applyBorder="1" applyAlignment="1">
      <alignment horizontal="center" vertical="center" shrinkToFit="1"/>
    </xf>
    <xf numFmtId="182" fontId="8" fillId="0" borderId="70" xfId="5" applyNumberFormat="1" applyFont="1" applyFill="1" applyBorder="1" applyAlignment="1">
      <alignment horizontal="center" vertical="center"/>
    </xf>
    <xf numFmtId="0" fontId="25" fillId="0" borderId="56" xfId="5" applyFont="1" applyFill="1" applyBorder="1" applyAlignment="1">
      <alignment vertical="center"/>
    </xf>
    <xf numFmtId="0" fontId="8" fillId="3" borderId="71" xfId="0" applyFont="1" applyFill="1" applyBorder="1" applyAlignment="1">
      <alignment horizontal="center" vertical="center"/>
    </xf>
    <xf numFmtId="0" fontId="25" fillId="0" borderId="72" xfId="5" applyFont="1" applyFill="1" applyBorder="1" applyAlignment="1">
      <alignment horizontal="center" vertical="center" wrapText="1"/>
    </xf>
    <xf numFmtId="0" fontId="25" fillId="0" borderId="71" xfId="5" applyFont="1" applyFill="1" applyBorder="1" applyAlignment="1">
      <alignment horizontal="center" vertical="center" wrapText="1"/>
    </xf>
    <xf numFmtId="0" fontId="8" fillId="0" borderId="71" xfId="0" applyFont="1" applyFill="1" applyBorder="1" applyAlignment="1">
      <alignment horizontal="center" vertical="center"/>
    </xf>
    <xf numFmtId="0" fontId="27" fillId="0" borderId="33" xfId="0" applyFont="1" applyBorder="1" applyAlignment="1">
      <alignment horizontal="center" vertical="center" shrinkToFit="1"/>
    </xf>
    <xf numFmtId="0" fontId="25" fillId="0" borderId="54" xfId="5" applyFont="1" applyFill="1" applyBorder="1" applyAlignment="1">
      <alignment horizontal="left" vertical="center"/>
    </xf>
    <xf numFmtId="0" fontId="8" fillId="0" borderId="71" xfId="5" applyFont="1" applyBorder="1" applyAlignment="1">
      <alignment horizontal="center" vertical="center"/>
    </xf>
    <xf numFmtId="184" fontId="8" fillId="0" borderId="20" xfId="5" applyNumberFormat="1" applyFont="1" applyFill="1" applyBorder="1" applyAlignment="1">
      <alignment horizontal="center" vertical="center"/>
    </xf>
    <xf numFmtId="184" fontId="8" fillId="0" borderId="74" xfId="5" applyNumberFormat="1" applyFont="1" applyFill="1" applyBorder="1" applyAlignment="1">
      <alignment horizontal="center" vertical="center"/>
    </xf>
    <xf numFmtId="0" fontId="8" fillId="0" borderId="75" xfId="5" applyFont="1" applyFill="1" applyBorder="1" applyAlignment="1">
      <alignment vertical="center" shrinkToFit="1"/>
    </xf>
    <xf numFmtId="0" fontId="8" fillId="0" borderId="76" xfId="5" applyFont="1" applyFill="1" applyBorder="1" applyAlignment="1">
      <alignment vertical="center" shrinkToFit="1"/>
    </xf>
    <xf numFmtId="0" fontId="8" fillId="0" borderId="77" xfId="5" applyFont="1" applyFill="1" applyBorder="1" applyAlignment="1">
      <alignment wrapText="1"/>
    </xf>
    <xf numFmtId="0" fontId="8" fillId="0" borderId="78" xfId="5" applyFont="1" applyFill="1" applyBorder="1" applyAlignment="1">
      <alignment vertical="center" shrinkToFit="1"/>
    </xf>
    <xf numFmtId="0" fontId="12" fillId="7" borderId="79" xfId="5" applyFont="1" applyFill="1" applyBorder="1" applyAlignment="1">
      <alignment horizontal="right" vertical="center" wrapText="1"/>
    </xf>
    <xf numFmtId="182" fontId="12" fillId="7" borderId="28" xfId="5" applyNumberFormat="1" applyFont="1" applyFill="1" applyBorder="1" applyAlignment="1">
      <alignment horizontal="center" vertical="center" shrinkToFit="1"/>
    </xf>
    <xf numFmtId="0" fontId="12" fillId="7" borderId="28" xfId="5" applyFont="1" applyFill="1" applyBorder="1" applyAlignment="1">
      <alignment horizontal="center" vertical="center" shrinkToFit="1"/>
    </xf>
    <xf numFmtId="0" fontId="8" fillId="0" borderId="4" xfId="5" applyFont="1" applyFill="1" applyBorder="1" applyAlignment="1"/>
    <xf numFmtId="184" fontId="8" fillId="0" borderId="70" xfId="5" applyNumberFormat="1" applyFont="1" applyFill="1" applyBorder="1" applyAlignment="1">
      <alignment horizontal="center" vertical="center"/>
    </xf>
    <xf numFmtId="0" fontId="0" fillId="0" borderId="17" xfId="0" applyBorder="1" applyAlignment="1">
      <alignment horizontal="center" vertical="center"/>
    </xf>
    <xf numFmtId="0" fontId="8" fillId="0" borderId="27" xfId="5" applyFont="1" applyBorder="1" applyAlignment="1">
      <alignment vertical="center"/>
    </xf>
    <xf numFmtId="0" fontId="32" fillId="11" borderId="27" xfId="5" applyFont="1" applyFill="1" applyBorder="1" applyAlignment="1">
      <alignment horizontal="center" vertical="center"/>
    </xf>
    <xf numFmtId="0" fontId="25" fillId="4" borderId="25" xfId="5" applyFont="1" applyFill="1" applyBorder="1" applyAlignment="1">
      <alignment horizontal="center" vertical="center" wrapText="1"/>
    </xf>
    <xf numFmtId="0" fontId="25" fillId="4" borderId="26" xfId="5" applyFont="1" applyFill="1" applyBorder="1" applyAlignment="1">
      <alignment horizontal="center" vertical="center" wrapText="1"/>
    </xf>
    <xf numFmtId="0" fontId="25" fillId="4" borderId="31" xfId="5" applyFont="1" applyFill="1" applyBorder="1" applyAlignment="1">
      <alignment horizontal="center" vertical="center" wrapText="1"/>
    </xf>
    <xf numFmtId="0" fontId="0" fillId="0" borderId="12" xfId="0" applyBorder="1" applyAlignment="1">
      <alignment horizontal="center" vertical="center" wrapText="1"/>
    </xf>
    <xf numFmtId="0" fontId="25" fillId="0" borderId="12" xfId="5" applyFont="1" applyBorder="1" applyAlignment="1">
      <alignment vertical="center" wrapText="1"/>
    </xf>
    <xf numFmtId="0" fontId="9" fillId="0" borderId="27" xfId="5" applyFont="1" applyBorder="1" applyAlignment="1">
      <alignment vertical="center"/>
    </xf>
    <xf numFmtId="0" fontId="8" fillId="0" borderId="27" xfId="5" applyFont="1" applyBorder="1"/>
    <xf numFmtId="0" fontId="8" fillId="0" borderId="27" xfId="5" applyFont="1" applyBorder="1" applyAlignment="1">
      <alignment horizontal="left" vertical="center" shrinkToFit="1"/>
    </xf>
    <xf numFmtId="0" fontId="34" fillId="0" borderId="0" xfId="0" applyFont="1" applyFill="1" applyBorder="1" applyAlignment="1">
      <alignment horizontal="right" vertical="center"/>
    </xf>
    <xf numFmtId="0" fontId="0" fillId="12" borderId="0" xfId="0" applyFill="1" applyBorder="1" applyAlignment="1">
      <alignment horizontal="center" vertical="center"/>
    </xf>
    <xf numFmtId="0" fontId="0" fillId="0" borderId="0" xfId="0" applyAlignment="1">
      <alignment horizontal="right" vertical="center"/>
    </xf>
    <xf numFmtId="38" fontId="9" fillId="0" borderId="0" xfId="5" applyNumberFormat="1" applyFont="1" applyBorder="1" applyAlignment="1">
      <alignment horizontal="right" vertical="center" wrapText="1"/>
    </xf>
    <xf numFmtId="0" fontId="1" fillId="0" borderId="0" xfId="5" applyFont="1" applyFill="1" applyBorder="1" applyAlignment="1"/>
    <xf numFmtId="0" fontId="10" fillId="0" borderId="0" xfId="5" applyFont="1" applyFill="1" applyBorder="1" applyAlignment="1">
      <alignment wrapText="1"/>
    </xf>
    <xf numFmtId="182" fontId="12" fillId="7" borderId="28" xfId="5" applyNumberFormat="1" applyFont="1" applyFill="1" applyBorder="1" applyAlignment="1">
      <alignment horizontal="center" vertical="center"/>
    </xf>
    <xf numFmtId="0" fontId="12" fillId="7" borderId="0" xfId="5" applyFont="1" applyFill="1" applyBorder="1" applyAlignment="1">
      <alignment horizontal="right" vertical="center" wrapText="1"/>
    </xf>
    <xf numFmtId="182" fontId="12" fillId="7" borderId="0" xfId="5" applyNumberFormat="1" applyFont="1" applyFill="1" applyBorder="1" applyAlignment="1">
      <alignment horizontal="center" vertical="center"/>
    </xf>
    <xf numFmtId="0" fontId="25" fillId="0" borderId="0" xfId="5" applyFont="1" applyFill="1" applyBorder="1" applyAlignment="1"/>
    <xf numFmtId="0" fontId="0" fillId="0" borderId="0" xfId="0" applyBorder="1" applyAlignment="1">
      <alignment horizontal="right" vertical="center"/>
    </xf>
    <xf numFmtId="0" fontId="16" fillId="0" borderId="0" xfId="0" applyFont="1" applyAlignment="1">
      <alignment vertical="center"/>
    </xf>
    <xf numFmtId="0" fontId="6" fillId="0" borderId="27" xfId="0" applyFont="1" applyBorder="1" applyAlignment="1">
      <alignment horizontal="right" vertical="center"/>
    </xf>
    <xf numFmtId="0" fontId="6" fillId="0" borderId="27" xfId="0" applyFont="1" applyBorder="1" applyAlignment="1">
      <alignment horizontal="left" vertical="center"/>
    </xf>
    <xf numFmtId="0" fontId="6" fillId="0" borderId="0" xfId="0" applyNumberFormat="1" applyFont="1" applyAlignment="1">
      <alignment vertical="center"/>
    </xf>
    <xf numFmtId="0" fontId="16" fillId="0" borderId="0" xfId="0" applyFont="1" applyBorder="1" applyAlignment="1">
      <alignment vertical="center"/>
    </xf>
    <xf numFmtId="0" fontId="8" fillId="0" borderId="54" xfId="0" applyFont="1" applyFill="1" applyBorder="1" applyAlignment="1">
      <alignment vertical="center" wrapText="1"/>
    </xf>
    <xf numFmtId="0" fontId="8" fillId="0" borderId="55" xfId="0" applyFont="1" applyFill="1" applyBorder="1" applyAlignment="1">
      <alignment vertical="center" wrapText="1"/>
    </xf>
    <xf numFmtId="0" fontId="8" fillId="0" borderId="80" xfId="5" applyFont="1" applyFill="1" applyBorder="1" applyAlignment="1">
      <alignment vertical="center" wrapText="1" shrinkToFit="1"/>
    </xf>
    <xf numFmtId="0" fontId="8" fillId="0" borderId="55" xfId="5" applyFont="1" applyFill="1" applyBorder="1" applyAlignment="1">
      <alignment vertical="center" wrapText="1"/>
    </xf>
    <xf numFmtId="0" fontId="8" fillId="0" borderId="54" xfId="5" applyFont="1" applyFill="1" applyBorder="1" applyAlignment="1">
      <alignment vertical="center" wrapText="1"/>
    </xf>
    <xf numFmtId="185" fontId="8" fillId="0" borderId="81" xfId="5" applyNumberFormat="1" applyFont="1" applyFill="1" applyBorder="1" applyAlignment="1">
      <alignment horizontal="center" vertical="center" shrinkToFit="1"/>
    </xf>
    <xf numFmtId="0" fontId="0" fillId="3" borderId="14" xfId="0" applyFill="1" applyBorder="1" applyAlignment="1">
      <alignment vertical="center"/>
    </xf>
    <xf numFmtId="0" fontId="0" fillId="3" borderId="2" xfId="0" applyFill="1" applyBorder="1" applyAlignment="1">
      <alignment vertical="center"/>
    </xf>
    <xf numFmtId="0" fontId="0" fillId="2" borderId="34" xfId="0" applyFill="1" applyBorder="1" applyAlignment="1">
      <alignment horizontal="center" vertical="center"/>
    </xf>
    <xf numFmtId="0" fontId="6" fillId="0" borderId="12" xfId="0" applyNumberFormat="1" applyFont="1" applyBorder="1" applyAlignment="1">
      <alignment horizontal="left" vertical="center"/>
    </xf>
    <xf numFmtId="185" fontId="8" fillId="0" borderId="82" xfId="5" applyNumberFormat="1" applyFont="1" applyFill="1" applyBorder="1" applyAlignment="1">
      <alignment horizontal="center" vertical="center" shrinkToFit="1"/>
    </xf>
    <xf numFmtId="185" fontId="8" fillId="0" borderId="83" xfId="5" applyNumberFormat="1" applyFont="1" applyFill="1" applyBorder="1" applyAlignment="1">
      <alignment horizontal="center" vertical="center" shrinkToFit="1"/>
    </xf>
    <xf numFmtId="185" fontId="8" fillId="0" borderId="84" xfId="5" applyNumberFormat="1" applyFont="1" applyFill="1" applyBorder="1" applyAlignment="1">
      <alignment horizontal="center" vertical="center" shrinkToFit="1"/>
    </xf>
    <xf numFmtId="185" fontId="27" fillId="0" borderId="83" xfId="0" applyNumberFormat="1" applyFont="1" applyBorder="1" applyAlignment="1">
      <alignment horizontal="center" vertical="center" shrinkToFit="1"/>
    </xf>
    <xf numFmtId="185" fontId="27" fillId="0" borderId="84" xfId="0" applyNumberFormat="1" applyFont="1" applyBorder="1" applyAlignment="1">
      <alignment horizontal="center" vertical="center" shrinkToFit="1"/>
    </xf>
    <xf numFmtId="0" fontId="33" fillId="5" borderId="85" xfId="5" applyFont="1" applyFill="1" applyBorder="1" applyAlignment="1">
      <alignment horizontal="center" vertical="center"/>
    </xf>
    <xf numFmtId="0" fontId="35" fillId="5" borderId="21" xfId="5" applyFont="1" applyFill="1" applyBorder="1" applyAlignment="1">
      <alignment horizontal="center" vertical="center"/>
    </xf>
    <xf numFmtId="0" fontId="35" fillId="5" borderId="85" xfId="5" applyFont="1" applyFill="1" applyBorder="1" applyAlignment="1">
      <alignment horizontal="center" vertical="center"/>
    </xf>
    <xf numFmtId="0" fontId="35" fillId="5" borderId="86" xfId="5" applyFont="1" applyFill="1" applyBorder="1" applyAlignment="1">
      <alignment horizontal="center" vertical="center"/>
    </xf>
    <xf numFmtId="0" fontId="36" fillId="5" borderId="86" xfId="5" applyFont="1" applyFill="1" applyBorder="1" applyAlignment="1">
      <alignment horizontal="center" vertical="center" wrapText="1"/>
    </xf>
    <xf numFmtId="0" fontId="35" fillId="5" borderId="87" xfId="0" applyFont="1" applyFill="1" applyBorder="1" applyAlignment="1">
      <alignment horizontal="center" vertical="center"/>
    </xf>
    <xf numFmtId="0" fontId="36" fillId="5" borderId="85" xfId="5" applyFont="1" applyFill="1" applyBorder="1" applyAlignment="1">
      <alignment horizontal="center" vertical="center" wrapText="1"/>
    </xf>
    <xf numFmtId="0" fontId="35" fillId="5" borderId="88" xfId="5" applyFont="1" applyFill="1" applyBorder="1" applyAlignment="1">
      <alignment horizontal="center" vertical="center"/>
    </xf>
    <xf numFmtId="0" fontId="33" fillId="5" borderId="88" xfId="5" applyFont="1" applyFill="1" applyBorder="1" applyAlignment="1">
      <alignment horizontal="center" vertical="center"/>
    </xf>
    <xf numFmtId="0" fontId="35" fillId="5" borderId="89" xfId="5" applyFont="1" applyFill="1" applyBorder="1" applyAlignment="1">
      <alignment horizontal="center" vertical="center"/>
    </xf>
    <xf numFmtId="0" fontId="25" fillId="0" borderId="23" xfId="5" applyFont="1" applyBorder="1" applyAlignment="1">
      <alignment horizontal="center" vertical="center" wrapText="1"/>
    </xf>
    <xf numFmtId="178" fontId="6" fillId="12" borderId="0" xfId="0" applyNumberFormat="1" applyFont="1" applyFill="1" applyBorder="1">
      <alignment vertical="center"/>
    </xf>
    <xf numFmtId="178" fontId="0" fillId="0" borderId="0" xfId="0" applyNumberFormat="1" applyAlignment="1">
      <alignment vertical="center"/>
    </xf>
    <xf numFmtId="185" fontId="8" fillId="0" borderId="90" xfId="5" applyNumberFormat="1" applyFont="1" applyFill="1" applyBorder="1" applyAlignment="1">
      <alignment horizontal="center" vertical="center" shrinkToFit="1"/>
    </xf>
    <xf numFmtId="0" fontId="0" fillId="0" borderId="10" xfId="0" applyFill="1" applyBorder="1" applyAlignment="1">
      <alignment horizontal="center" vertical="center"/>
    </xf>
    <xf numFmtId="0" fontId="8" fillId="0" borderId="68" xfId="5" applyFont="1" applyFill="1" applyBorder="1" applyAlignment="1">
      <alignment vertical="center" wrapText="1" shrinkToFit="1"/>
    </xf>
    <xf numFmtId="185" fontId="8" fillId="0" borderId="49" xfId="5" applyNumberFormat="1" applyFont="1" applyFill="1" applyBorder="1" applyAlignment="1">
      <alignment horizontal="center" vertical="center" shrinkToFit="1"/>
    </xf>
    <xf numFmtId="185" fontId="8" fillId="0" borderId="51" xfId="5" applyNumberFormat="1" applyFont="1" applyFill="1" applyBorder="1" applyAlignment="1">
      <alignment horizontal="center" vertical="center" shrinkToFit="1"/>
    </xf>
    <xf numFmtId="185" fontId="27" fillId="0" borderId="53" xfId="0" applyNumberFormat="1" applyFont="1" applyBorder="1" applyAlignment="1">
      <alignment horizontal="center" vertical="center" shrinkToFit="1"/>
    </xf>
    <xf numFmtId="185" fontId="27" fillId="0" borderId="73" xfId="0" applyNumberFormat="1" applyFont="1" applyBorder="1" applyAlignment="1">
      <alignment horizontal="center" vertical="center" shrinkToFit="1"/>
    </xf>
    <xf numFmtId="0" fontId="21" fillId="0" borderId="15" xfId="5" applyFont="1" applyFill="1" applyBorder="1" applyAlignment="1"/>
    <xf numFmtId="0" fontId="8" fillId="0" borderId="4" xfId="5" applyFont="1" applyBorder="1"/>
    <xf numFmtId="0" fontId="8" fillId="0" borderId="4" xfId="5" applyFont="1" applyFill="1" applyBorder="1" applyAlignment="1">
      <alignment vertical="center" shrinkToFit="1"/>
    </xf>
    <xf numFmtId="0" fontId="8" fillId="0" borderId="52" xfId="0" applyFont="1" applyFill="1" applyBorder="1" applyAlignment="1">
      <alignment vertical="center" wrapText="1"/>
    </xf>
    <xf numFmtId="182" fontId="27" fillId="0" borderId="6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6" fillId="16" borderId="34" xfId="0" applyFont="1" applyFill="1" applyBorder="1" applyAlignment="1">
      <alignment vertical="center"/>
    </xf>
    <xf numFmtId="0" fontId="6" fillId="16" borderId="16" xfId="0" applyFont="1" applyFill="1" applyBorder="1" applyAlignment="1">
      <alignment vertical="center"/>
    </xf>
    <xf numFmtId="0" fontId="8" fillId="0" borderId="92" xfId="0" applyFont="1" applyFill="1" applyBorder="1" applyAlignment="1">
      <alignment vertical="center" wrapText="1"/>
    </xf>
    <xf numFmtId="0" fontId="8" fillId="0" borderId="56" xfId="5" applyFont="1" applyFill="1" applyBorder="1" applyAlignment="1">
      <alignment vertical="center" shrinkToFit="1"/>
    </xf>
    <xf numFmtId="0" fontId="8" fillId="0" borderId="71" xfId="5" applyFont="1" applyFill="1" applyBorder="1" applyAlignment="1"/>
    <xf numFmtId="0" fontId="8" fillId="0" borderId="80" xfId="5" applyFont="1" applyFill="1" applyBorder="1" applyAlignment="1">
      <alignment vertical="center" shrinkToFit="1"/>
    </xf>
    <xf numFmtId="184" fontId="8" fillId="0" borderId="94" xfId="5" applyNumberFormat="1" applyFont="1" applyFill="1" applyBorder="1" applyAlignment="1">
      <alignment horizontal="center" vertical="center"/>
    </xf>
    <xf numFmtId="182" fontId="12" fillId="9" borderId="95" xfId="5" applyNumberFormat="1" applyFont="1" applyFill="1" applyBorder="1" applyAlignment="1">
      <alignment horizontal="center" vertical="center" shrinkToFit="1"/>
    </xf>
    <xf numFmtId="0" fontId="8" fillId="0" borderId="52" xfId="5" applyFont="1" applyFill="1" applyBorder="1" applyAlignment="1">
      <alignment vertical="center" wrapText="1"/>
    </xf>
    <xf numFmtId="0" fontId="7" fillId="0" borderId="103" xfId="9" applyFont="1" applyFill="1" applyBorder="1" applyAlignment="1">
      <alignment vertical="center"/>
    </xf>
    <xf numFmtId="0" fontId="7" fillId="0" borderId="105" xfId="9" applyFont="1" applyFill="1" applyBorder="1" applyAlignment="1">
      <alignment vertical="center"/>
    </xf>
    <xf numFmtId="0" fontId="7" fillId="0" borderId="106" xfId="9" applyFont="1" applyFill="1" applyBorder="1" applyAlignment="1">
      <alignment horizontal="center" vertical="center"/>
    </xf>
    <xf numFmtId="0" fontId="6" fillId="17" borderId="0" xfId="0" applyFont="1" applyFill="1" applyAlignment="1">
      <alignment horizontal="center" vertical="center"/>
    </xf>
    <xf numFmtId="0" fontId="8" fillId="17" borderId="55" xfId="5" applyFont="1" applyFill="1" applyBorder="1" applyAlignment="1">
      <alignment vertical="center" shrinkToFit="1"/>
    </xf>
    <xf numFmtId="0" fontId="1" fillId="0" borderId="56" xfId="5" applyFont="1" applyFill="1" applyBorder="1" applyAlignment="1">
      <alignment vertical="center" wrapText="1"/>
    </xf>
    <xf numFmtId="0" fontId="8" fillId="22" borderId="55" xfId="5" applyFont="1" applyFill="1" applyBorder="1" applyAlignment="1">
      <alignment vertical="center" shrinkToFit="1"/>
    </xf>
    <xf numFmtId="0" fontId="25" fillId="2" borderId="26" xfId="5" applyFont="1" applyFill="1" applyBorder="1" applyAlignment="1">
      <alignment horizontal="left" vertical="center" shrinkToFit="1"/>
    </xf>
    <xf numFmtId="0" fontId="25" fillId="2" borderId="31" xfId="5" applyFont="1" applyFill="1" applyBorder="1" applyAlignment="1">
      <alignment horizontal="left" vertical="center" shrinkToFit="1"/>
    </xf>
    <xf numFmtId="0" fontId="8" fillId="22" borderId="54" xfId="5" applyFont="1" applyFill="1" applyBorder="1" applyAlignment="1">
      <alignment vertical="center" wrapText="1" shrinkToFit="1"/>
    </xf>
    <xf numFmtId="0" fontId="23" fillId="2" borderId="31" xfId="5" applyFont="1" applyFill="1" applyBorder="1" applyAlignment="1">
      <alignment horizontal="left" vertical="center" wrapText="1" shrinkToFit="1"/>
    </xf>
    <xf numFmtId="0" fontId="24" fillId="2" borderId="112" xfId="5" applyFont="1" applyFill="1" applyBorder="1" applyAlignment="1">
      <alignment horizontal="left" vertical="top" wrapText="1" shrinkToFit="1"/>
    </xf>
    <xf numFmtId="0" fontId="4" fillId="2" borderId="26" xfId="5" applyFont="1" applyFill="1" applyBorder="1" applyAlignment="1">
      <alignment horizontal="left" vertical="center" shrinkToFit="1"/>
    </xf>
    <xf numFmtId="0" fontId="25" fillId="2" borderId="54" xfId="5" applyFont="1" applyFill="1" applyBorder="1" applyAlignment="1">
      <alignment horizontal="left" vertical="center" shrinkToFit="1"/>
    </xf>
    <xf numFmtId="0" fontId="25" fillId="2" borderId="55" xfId="5" applyFont="1" applyFill="1" applyBorder="1" applyAlignment="1">
      <alignment horizontal="left" vertical="center" shrinkToFit="1"/>
    </xf>
    <xf numFmtId="185" fontId="27" fillId="17" borderId="23" xfId="0" applyNumberFormat="1" applyFont="1" applyFill="1" applyBorder="1" applyAlignment="1">
      <alignment horizontal="center" vertical="center" shrinkToFit="1"/>
    </xf>
    <xf numFmtId="0" fontId="10" fillId="2" borderId="26" xfId="5" applyFont="1" applyFill="1" applyBorder="1" applyAlignment="1">
      <alignment horizontal="left" vertical="center" wrapText="1" shrinkToFit="1"/>
    </xf>
    <xf numFmtId="0" fontId="10" fillId="2" borderId="31" xfId="5" applyFont="1" applyFill="1" applyBorder="1" applyAlignment="1">
      <alignment horizontal="left" vertical="center" wrapText="1" shrinkToFit="1"/>
    </xf>
    <xf numFmtId="0" fontId="10" fillId="2" borderId="112" xfId="5" applyFont="1" applyFill="1" applyBorder="1" applyAlignment="1">
      <alignment horizontal="left" vertical="top" wrapText="1" shrinkToFit="1"/>
    </xf>
    <xf numFmtId="0" fontId="10" fillId="2" borderId="31" xfId="5" applyFont="1" applyFill="1" applyBorder="1" applyAlignment="1">
      <alignment vertical="center" wrapText="1" shrinkToFit="1"/>
    </xf>
    <xf numFmtId="0" fontId="10" fillId="2" borderId="7" xfId="5" applyFont="1" applyFill="1" applyBorder="1" applyAlignment="1">
      <alignment vertical="center" shrinkToFit="1"/>
    </xf>
    <xf numFmtId="0" fontId="10" fillId="2" borderId="31" xfId="5" applyFont="1" applyFill="1" applyBorder="1" applyAlignment="1">
      <alignment vertical="center" shrinkToFit="1"/>
    </xf>
    <xf numFmtId="0" fontId="10" fillId="2" borderId="25" xfId="5" applyFont="1" applyFill="1" applyBorder="1" applyAlignment="1">
      <alignment vertical="center" shrinkToFit="1"/>
    </xf>
    <xf numFmtId="0" fontId="10" fillId="4" borderId="31" xfId="5" applyFont="1" applyFill="1" applyBorder="1" applyAlignment="1">
      <alignment horizontal="left" vertical="center" shrinkToFit="1"/>
    </xf>
    <xf numFmtId="0" fontId="10" fillId="4" borderId="31" xfId="5" applyFont="1" applyFill="1" applyBorder="1" applyAlignment="1">
      <alignment horizontal="center" vertical="center" shrinkToFit="1"/>
    </xf>
    <xf numFmtId="178" fontId="6" fillId="0" borderId="12" xfId="0" applyNumberFormat="1" applyFont="1" applyFill="1" applyBorder="1" applyAlignment="1">
      <alignment vertical="center" shrinkToFit="1"/>
    </xf>
    <xf numFmtId="178" fontId="6" fillId="0" borderId="12" xfId="0" applyNumberFormat="1" applyFont="1" applyBorder="1" applyAlignment="1">
      <alignment vertical="center" shrinkToFit="1"/>
    </xf>
    <xf numFmtId="0" fontId="43" fillId="0" borderId="2" xfId="0" applyFont="1" applyBorder="1" applyAlignment="1">
      <alignment vertical="center"/>
    </xf>
    <xf numFmtId="0" fontId="43" fillId="0" borderId="11" xfId="0" applyFont="1" applyBorder="1" applyAlignment="1">
      <alignment vertical="center"/>
    </xf>
    <xf numFmtId="0" fontId="40" fillId="17" borderId="54" xfId="5" applyFont="1" applyFill="1" applyBorder="1" applyAlignment="1">
      <alignment vertical="center" shrinkToFit="1"/>
    </xf>
    <xf numFmtId="184" fontId="8" fillId="17" borderId="48" xfId="5" applyNumberFormat="1" applyFont="1" applyFill="1" applyBorder="1" applyAlignment="1">
      <alignment horizontal="center" vertical="center"/>
    </xf>
    <xf numFmtId="184" fontId="8" fillId="17" borderId="49" xfId="5" applyNumberFormat="1" applyFont="1" applyFill="1" applyBorder="1" applyAlignment="1">
      <alignment horizontal="center" vertical="center"/>
    </xf>
    <xf numFmtId="0" fontId="40" fillId="17" borderId="52" xfId="5" applyFont="1" applyFill="1" applyBorder="1" applyAlignment="1">
      <alignment vertical="center" shrinkToFit="1"/>
    </xf>
    <xf numFmtId="184" fontId="8" fillId="17" borderId="60" xfId="5" applyNumberFormat="1" applyFont="1" applyFill="1" applyBorder="1" applyAlignment="1">
      <alignment horizontal="center" vertical="center"/>
    </xf>
    <xf numFmtId="184" fontId="8" fillId="17" borderId="61" xfId="5" applyNumberFormat="1" applyFont="1" applyFill="1" applyBorder="1" applyAlignment="1">
      <alignment horizontal="center" vertical="center"/>
    </xf>
    <xf numFmtId="0" fontId="40" fillId="17" borderId="55" xfId="5" applyFont="1" applyFill="1" applyBorder="1" applyAlignment="1">
      <alignment vertical="center" shrinkToFit="1"/>
    </xf>
    <xf numFmtId="184" fontId="8" fillId="17" borderId="50" xfId="5" applyNumberFormat="1" applyFont="1" applyFill="1" applyBorder="1" applyAlignment="1">
      <alignment horizontal="center" vertical="center"/>
    </xf>
    <xf numFmtId="184" fontId="8" fillId="17" borderId="51" xfId="5" applyNumberFormat="1" applyFont="1" applyFill="1" applyBorder="1" applyAlignment="1">
      <alignment horizontal="center" vertical="center"/>
    </xf>
    <xf numFmtId="0" fontId="40" fillId="17" borderId="46" xfId="5" applyFont="1" applyFill="1" applyBorder="1" applyAlignment="1">
      <alignment vertical="center" shrinkToFit="1"/>
    </xf>
    <xf numFmtId="184" fontId="8" fillId="17" borderId="24" xfId="5" applyNumberFormat="1" applyFont="1" applyFill="1" applyBorder="1" applyAlignment="1">
      <alignment horizontal="center" vertical="center"/>
    </xf>
    <xf numFmtId="184" fontId="8" fillId="17" borderId="53" xfId="5" applyNumberFormat="1" applyFont="1" applyFill="1" applyBorder="1" applyAlignment="1">
      <alignment horizontal="center" vertical="center"/>
    </xf>
    <xf numFmtId="0" fontId="8" fillId="17" borderId="0" xfId="5" applyFont="1" applyFill="1" applyBorder="1" applyAlignment="1"/>
    <xf numFmtId="0" fontId="8" fillId="17" borderId="57" xfId="5" applyFont="1" applyFill="1" applyBorder="1" applyAlignment="1"/>
    <xf numFmtId="0" fontId="8" fillId="17" borderId="54" xfId="5" applyFont="1" applyFill="1" applyBorder="1" applyAlignment="1">
      <alignment vertical="center" shrinkToFit="1"/>
    </xf>
    <xf numFmtId="184" fontId="8" fillId="17" borderId="70" xfId="5" applyNumberFormat="1" applyFont="1" applyFill="1" applyBorder="1" applyAlignment="1">
      <alignment horizontal="center" vertical="center"/>
    </xf>
    <xf numFmtId="184" fontId="8" fillId="17" borderId="96" xfId="5" applyNumberFormat="1" applyFont="1" applyFill="1" applyBorder="1" applyAlignment="1">
      <alignment horizontal="center" vertical="center"/>
    </xf>
    <xf numFmtId="0" fontId="8" fillId="17" borderId="80" xfId="5" applyFont="1" applyFill="1" applyBorder="1" applyAlignment="1">
      <alignment vertical="center" shrinkToFit="1"/>
    </xf>
    <xf numFmtId="184" fontId="8" fillId="17" borderId="91" xfId="5" applyNumberFormat="1" applyFont="1" applyFill="1" applyBorder="1" applyAlignment="1">
      <alignment horizontal="center" vertical="center"/>
    </xf>
    <xf numFmtId="0" fontId="8" fillId="0" borderId="72" xfId="5" applyFont="1" applyFill="1" applyBorder="1" applyAlignment="1"/>
    <xf numFmtId="185" fontId="8" fillId="0" borderId="81" xfId="5" applyNumberFormat="1" applyFont="1" applyFill="1" applyBorder="1" applyAlignment="1">
      <alignment horizontal="center" vertical="center" shrinkToFit="1"/>
    </xf>
    <xf numFmtId="185" fontId="8" fillId="0" borderId="23" xfId="5" applyNumberFormat="1" applyFont="1" applyFill="1" applyBorder="1" applyAlignment="1">
      <alignment horizontal="center" vertical="center" shrinkToFit="1"/>
    </xf>
    <xf numFmtId="0" fontId="8" fillId="0" borderId="47" xfId="5" applyFont="1" applyFill="1" applyBorder="1" applyAlignment="1">
      <alignment vertical="center" wrapText="1"/>
    </xf>
    <xf numFmtId="0" fontId="8" fillId="0" borderId="56" xfId="5" applyFont="1" applyFill="1" applyBorder="1" applyAlignment="1"/>
    <xf numFmtId="0" fontId="8" fillId="0" borderId="46" xfId="5" applyFont="1" applyFill="1" applyBorder="1" applyAlignment="1"/>
    <xf numFmtId="0" fontId="8" fillId="0" borderId="56" xfId="5" applyFont="1" applyFill="1" applyBorder="1" applyAlignment="1">
      <alignment vertical="center" wrapText="1"/>
    </xf>
    <xf numFmtId="0" fontId="25" fillId="2" borderId="80" xfId="5" applyFont="1" applyFill="1" applyBorder="1" applyAlignment="1">
      <alignment horizontal="left" vertical="center" wrapText="1" shrinkToFit="1"/>
    </xf>
    <xf numFmtId="0" fontId="8" fillId="0" borderId="93" xfId="5" applyFont="1" applyFill="1" applyBorder="1" applyAlignment="1">
      <alignment vertical="center" wrapText="1" shrinkToFit="1"/>
    </xf>
    <xf numFmtId="0" fontId="6" fillId="17" borderId="44" xfId="5" applyFont="1" applyFill="1" applyBorder="1" applyAlignment="1">
      <alignment vertical="center" wrapText="1" shrinkToFit="1"/>
    </xf>
    <xf numFmtId="0" fontId="6" fillId="17" borderId="55" xfId="5" applyFont="1" applyFill="1" applyBorder="1" applyAlignment="1">
      <alignment vertical="center" wrapText="1" shrinkToFit="1"/>
    </xf>
    <xf numFmtId="0" fontId="6" fillId="17" borderId="46" xfId="5" applyFont="1" applyFill="1" applyBorder="1" applyAlignment="1">
      <alignment vertical="center" wrapText="1" shrinkToFit="1"/>
    </xf>
    <xf numFmtId="185" fontId="8" fillId="17" borderId="59" xfId="5" applyNumberFormat="1" applyFont="1" applyFill="1" applyBorder="1" applyAlignment="1">
      <alignment horizontal="center" vertical="center" shrinkToFit="1"/>
    </xf>
    <xf numFmtId="185" fontId="8" fillId="17" borderId="73" xfId="5" applyNumberFormat="1" applyFont="1" applyFill="1" applyBorder="1" applyAlignment="1">
      <alignment horizontal="center" vertical="center" shrinkToFit="1"/>
    </xf>
    <xf numFmtId="182" fontId="27" fillId="17" borderId="91" xfId="0" applyNumberFormat="1" applyFont="1" applyFill="1" applyBorder="1" applyAlignment="1">
      <alignment horizontal="center" vertical="center" shrinkToFit="1"/>
    </xf>
    <xf numFmtId="185" fontId="27" fillId="17" borderId="82" xfId="0" applyNumberFormat="1" applyFont="1" applyFill="1" applyBorder="1" applyAlignment="1">
      <alignment horizontal="center" vertical="center" shrinkToFit="1"/>
    </xf>
    <xf numFmtId="0" fontId="7" fillId="0" borderId="103" xfId="0" applyFont="1" applyFill="1" applyBorder="1" applyAlignment="1">
      <alignment vertical="center"/>
    </xf>
    <xf numFmtId="0" fontId="7" fillId="0" borderId="105" xfId="0" applyFont="1" applyFill="1" applyBorder="1" applyAlignment="1">
      <alignment vertical="center"/>
    </xf>
    <xf numFmtId="0" fontId="7" fillId="0" borderId="106" xfId="0" applyFont="1" applyFill="1" applyBorder="1" applyAlignment="1">
      <alignment horizontal="center" vertical="center"/>
    </xf>
    <xf numFmtId="14" fontId="43" fillId="0" borderId="0" xfId="0" applyNumberFormat="1" applyFont="1" applyAlignment="1">
      <alignment vertical="center"/>
    </xf>
    <xf numFmtId="0" fontId="43" fillId="0" borderId="0" xfId="0" applyFont="1" applyAlignment="1">
      <alignment vertical="center"/>
    </xf>
    <xf numFmtId="185" fontId="8" fillId="17" borderId="51" xfId="5" applyNumberFormat="1" applyFont="1" applyFill="1" applyBorder="1" applyAlignment="1">
      <alignment horizontal="center" vertical="center" shrinkToFit="1"/>
    </xf>
    <xf numFmtId="0" fontId="8" fillId="0" borderId="0" xfId="9" applyFont="1" applyFill="1" applyAlignment="1">
      <alignment vertical="center"/>
    </xf>
    <xf numFmtId="0" fontId="8" fillId="0" borderId="34" xfId="9" applyFont="1" applyFill="1" applyBorder="1" applyAlignment="1">
      <alignment horizontal="center" vertical="center"/>
    </xf>
    <xf numFmtId="0" fontId="7" fillId="0" borderId="1" xfId="9" applyFont="1" applyFill="1" applyBorder="1" applyAlignment="1">
      <alignment vertical="center"/>
    </xf>
    <xf numFmtId="0" fontId="7" fillId="0" borderId="16" xfId="9" applyFont="1" applyFill="1" applyBorder="1" applyAlignment="1">
      <alignment vertical="top" wrapText="1"/>
    </xf>
    <xf numFmtId="0" fontId="7" fillId="0" borderId="0" xfId="9" applyFont="1" applyFill="1"/>
    <xf numFmtId="0" fontId="7" fillId="0" borderId="0" xfId="9" applyFont="1" applyFill="1" applyAlignment="1">
      <alignment vertical="center"/>
    </xf>
    <xf numFmtId="0" fontId="7" fillId="0" borderId="23" xfId="9" applyFont="1" applyFill="1" applyBorder="1" applyAlignment="1">
      <alignment vertical="center"/>
    </xf>
    <xf numFmtId="0" fontId="12" fillId="0" borderId="104" xfId="9" applyFont="1" applyFill="1" applyBorder="1" applyAlignment="1">
      <alignment horizontal="center" vertical="center"/>
    </xf>
    <xf numFmtId="0" fontId="7" fillId="0" borderId="23" xfId="9" applyFont="1" applyFill="1" applyBorder="1" applyAlignment="1">
      <alignment vertical="center" shrinkToFit="1"/>
    </xf>
    <xf numFmtId="0" fontId="8" fillId="0" borderId="21" xfId="9" applyFont="1" applyFill="1" applyBorder="1" applyAlignment="1">
      <alignment horizontal="right" vertical="center"/>
    </xf>
    <xf numFmtId="0" fontId="8" fillId="0" borderId="0" xfId="9" applyFont="1" applyFill="1" applyAlignment="1">
      <alignment horizontal="center" vertical="center"/>
    </xf>
    <xf numFmtId="0" fontId="12" fillId="0" borderId="23" xfId="9" applyFont="1" applyFill="1" applyBorder="1" applyAlignment="1">
      <alignment horizontal="center" vertical="center"/>
    </xf>
    <xf numFmtId="0" fontId="7" fillId="0" borderId="23" xfId="9" applyFont="1" applyFill="1" applyBorder="1" applyAlignment="1">
      <alignment horizontal="left" vertical="center"/>
    </xf>
    <xf numFmtId="0" fontId="12" fillId="0" borderId="103" xfId="9" applyFont="1" applyFill="1" applyBorder="1" applyAlignment="1">
      <alignment horizontal="center" vertical="center"/>
    </xf>
    <xf numFmtId="0" fontId="22" fillId="0" borderId="0" xfId="9" applyFont="1" applyFill="1" applyBorder="1" applyAlignment="1">
      <alignment vertical="center"/>
    </xf>
    <xf numFmtId="0" fontId="0" fillId="2" borderId="13" xfId="0" applyFill="1" applyBorder="1" applyAlignment="1">
      <alignment vertical="center"/>
    </xf>
    <xf numFmtId="0" fontId="0" fillId="3" borderId="1" xfId="0" applyFill="1" applyBorder="1" applyAlignment="1">
      <alignment vertical="center"/>
    </xf>
    <xf numFmtId="0" fontId="0" fillId="0" borderId="1" xfId="0" applyBorder="1" applyAlignment="1">
      <alignment vertical="center"/>
    </xf>
    <xf numFmtId="0" fontId="0" fillId="2" borderId="1" xfId="0" applyFill="1" applyBorder="1" applyAlignment="1">
      <alignment vertical="center"/>
    </xf>
    <xf numFmtId="0" fontId="0" fillId="0" borderId="9" xfId="0" applyBorder="1" applyAlignment="1">
      <alignmen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2" borderId="30" xfId="0" applyFill="1" applyBorder="1" applyAlignment="1">
      <alignment horizontal="right" vertical="center"/>
    </xf>
    <xf numFmtId="0" fontId="6" fillId="0" borderId="12" xfId="0" applyFont="1" applyBorder="1" applyAlignment="1">
      <alignment vertical="center"/>
    </xf>
    <xf numFmtId="0" fontId="7" fillId="3" borderId="10" xfId="0" applyFont="1" applyFill="1" applyBorder="1" applyAlignment="1">
      <alignment vertical="center" wrapText="1"/>
    </xf>
    <xf numFmtId="178" fontId="7" fillId="0" borderId="0" xfId="0" applyNumberFormat="1" applyFont="1" applyFill="1" applyBorder="1">
      <alignment vertical="center"/>
    </xf>
    <xf numFmtId="0" fontId="7" fillId="0" borderId="0" xfId="0" applyFont="1" applyBorder="1">
      <alignment vertical="center"/>
    </xf>
    <xf numFmtId="0" fontId="0" fillId="0" borderId="26" xfId="0" applyFill="1" applyBorder="1" applyAlignment="1">
      <alignment horizontal="center" vertical="center"/>
    </xf>
    <xf numFmtId="185" fontId="8" fillId="0" borderId="91" xfId="5" applyNumberFormat="1" applyFont="1" applyFill="1" applyBorder="1" applyAlignment="1">
      <alignment horizontal="center" vertical="center" shrinkToFit="1"/>
    </xf>
    <xf numFmtId="185" fontId="8" fillId="17" borderId="49" xfId="5" applyNumberFormat="1" applyFont="1" applyFill="1" applyBorder="1" applyAlignment="1">
      <alignment horizontal="center" vertical="center" shrinkToFit="1"/>
    </xf>
    <xf numFmtId="185" fontId="27" fillId="17" borderId="51" xfId="0" applyNumberFormat="1" applyFont="1" applyFill="1" applyBorder="1" applyAlignment="1">
      <alignment horizontal="center" vertical="center" shrinkToFit="1"/>
    </xf>
    <xf numFmtId="185" fontId="27" fillId="17" borderId="53" xfId="0" applyNumberFormat="1" applyFont="1" applyFill="1" applyBorder="1" applyAlignment="1">
      <alignment horizontal="center" vertical="center"/>
    </xf>
    <xf numFmtId="0" fontId="8" fillId="17" borderId="52" xfId="5" applyFont="1" applyFill="1" applyBorder="1" applyAlignment="1">
      <alignment vertical="center" shrinkToFit="1"/>
    </xf>
    <xf numFmtId="185" fontId="8" fillId="17" borderId="111" xfId="5" applyNumberFormat="1" applyFont="1" applyFill="1" applyBorder="1" applyAlignment="1">
      <alignment horizontal="center" vertical="center" shrinkToFit="1"/>
    </xf>
    <xf numFmtId="185" fontId="8" fillId="17" borderId="23" xfId="5" applyNumberFormat="1" applyFont="1" applyFill="1" applyBorder="1" applyAlignment="1">
      <alignment horizontal="center" vertical="center" shrinkToFit="1"/>
    </xf>
    <xf numFmtId="185" fontId="27" fillId="17" borderId="84" xfId="0" applyNumberFormat="1" applyFont="1" applyFill="1" applyBorder="1" applyAlignment="1">
      <alignment horizontal="center" vertical="center" shrinkToFit="1"/>
    </xf>
    <xf numFmtId="185" fontId="27" fillId="17" borderId="83" xfId="0" applyNumberFormat="1" applyFont="1" applyFill="1" applyBorder="1" applyAlignment="1">
      <alignment horizontal="center" vertical="center" shrinkToFit="1"/>
    </xf>
    <xf numFmtId="185" fontId="8" fillId="17" borderId="33" xfId="5" applyNumberFormat="1" applyFont="1" applyFill="1" applyBorder="1" applyAlignment="1">
      <alignment horizontal="center" vertical="center" shrinkToFit="1"/>
    </xf>
    <xf numFmtId="185" fontId="8" fillId="17" borderId="81" xfId="5" applyNumberFormat="1" applyFont="1" applyFill="1" applyBorder="1" applyAlignment="1">
      <alignment horizontal="center" vertical="center" shrinkToFit="1"/>
    </xf>
    <xf numFmtId="185" fontId="27" fillId="17" borderId="32" xfId="0" applyNumberFormat="1" applyFont="1" applyFill="1" applyBorder="1" applyAlignment="1">
      <alignment horizontal="center" vertical="center" shrinkToFit="1"/>
    </xf>
    <xf numFmtId="185" fontId="8" fillId="17" borderId="82" xfId="5" applyNumberFormat="1" applyFont="1" applyFill="1" applyBorder="1" applyAlignment="1">
      <alignment horizontal="center" vertical="center" shrinkToFit="1"/>
    </xf>
    <xf numFmtId="185" fontId="27" fillId="17" borderId="81" xfId="0" applyNumberFormat="1" applyFont="1" applyFill="1" applyBorder="1" applyAlignment="1">
      <alignment horizontal="center" vertical="center" shrinkToFit="1"/>
    </xf>
    <xf numFmtId="0" fontId="8" fillId="22" borderId="100" xfId="5" applyFont="1" applyFill="1" applyBorder="1" applyAlignment="1">
      <alignment vertical="center" shrinkToFit="1"/>
    </xf>
    <xf numFmtId="0" fontId="8" fillId="22" borderId="53" xfId="5" applyFont="1" applyFill="1" applyBorder="1" applyAlignment="1">
      <alignment vertical="center" shrinkToFit="1"/>
    </xf>
    <xf numFmtId="0" fontId="10" fillId="4" borderId="7" xfId="5" applyFont="1" applyFill="1" applyBorder="1" applyAlignment="1">
      <alignment vertical="top" wrapText="1"/>
    </xf>
    <xf numFmtId="0" fontId="8" fillId="0" borderId="115" xfId="5" applyFont="1" applyFill="1" applyBorder="1" applyAlignment="1"/>
    <xf numFmtId="0" fontId="7" fillId="26" borderId="23" xfId="9" applyFont="1" applyFill="1" applyBorder="1" applyAlignment="1">
      <alignment horizontal="left" vertical="center" shrinkToFit="1"/>
    </xf>
    <xf numFmtId="0" fontId="7" fillId="26" borderId="23" xfId="9" applyFont="1" applyFill="1" applyBorder="1" applyAlignment="1">
      <alignment vertical="center" shrinkToFit="1"/>
    </xf>
    <xf numFmtId="0" fontId="7" fillId="26" borderId="32" xfId="9" applyFont="1" applyFill="1" applyBorder="1" applyAlignment="1">
      <alignment vertical="center" shrinkToFit="1"/>
    </xf>
    <xf numFmtId="0" fontId="10" fillId="2" borderId="152" xfId="5" applyFont="1" applyFill="1" applyBorder="1" applyAlignment="1">
      <alignment horizontal="left" vertical="top" wrapText="1" shrinkToFit="1"/>
    </xf>
    <xf numFmtId="0" fontId="19" fillId="0" borderId="0" xfId="9" applyFont="1" applyFill="1" applyAlignment="1">
      <alignment horizontal="center" vertical="center"/>
    </xf>
    <xf numFmtId="0" fontId="12" fillId="0" borderId="27" xfId="9" applyFont="1" applyFill="1" applyBorder="1" applyAlignment="1">
      <alignment horizontal="center" vertical="center"/>
    </xf>
    <xf numFmtId="0" fontId="7" fillId="0" borderId="33" xfId="9" applyFont="1" applyFill="1" applyBorder="1" applyAlignment="1">
      <alignment horizontal="left" vertical="center" wrapText="1"/>
    </xf>
    <xf numFmtId="0" fontId="7" fillId="0" borderId="0" xfId="9" applyFont="1" applyFill="1" applyBorder="1" applyAlignment="1">
      <alignment vertical="center"/>
    </xf>
    <xf numFmtId="0" fontId="12" fillId="0" borderId="105" xfId="9" applyFont="1" applyFill="1" applyBorder="1" applyAlignment="1">
      <alignment horizontal="center" vertical="center"/>
    </xf>
    <xf numFmtId="0" fontId="7" fillId="0" borderId="23" xfId="9" applyFont="1" applyFill="1" applyBorder="1" applyAlignment="1">
      <alignment horizontal="left" vertical="center" wrapText="1"/>
    </xf>
    <xf numFmtId="0" fontId="7" fillId="0" borderId="33" xfId="9" applyFont="1" applyFill="1" applyBorder="1" applyAlignment="1">
      <alignment vertical="center" wrapText="1"/>
    </xf>
    <xf numFmtId="0" fontId="7" fillId="0" borderId="23" xfId="9" applyFont="1" applyFill="1" applyBorder="1" applyAlignment="1">
      <alignment vertical="center" wrapText="1"/>
    </xf>
    <xf numFmtId="0" fontId="7" fillId="0" borderId="32" xfId="9" applyFont="1" applyFill="1" applyBorder="1" applyAlignment="1">
      <alignment vertical="center" wrapText="1"/>
    </xf>
    <xf numFmtId="0" fontId="7" fillId="0" borderId="32" xfId="9" applyFont="1" applyFill="1" applyBorder="1" applyAlignment="1">
      <alignment vertical="top" wrapText="1"/>
    </xf>
    <xf numFmtId="0" fontId="1" fillId="0" borderId="0" xfId="9" applyFont="1" applyFill="1"/>
    <xf numFmtId="0" fontId="1" fillId="0" borderId="102" xfId="9" applyFont="1" applyFill="1" applyBorder="1" applyAlignment="1">
      <alignment horizontal="center" vertical="center"/>
    </xf>
    <xf numFmtId="0" fontId="1" fillId="0" borderId="1" xfId="9" applyFont="1" applyFill="1" applyBorder="1" applyAlignment="1">
      <alignment horizontal="center"/>
    </xf>
    <xf numFmtId="0" fontId="1" fillId="0" borderId="1" xfId="9" applyFont="1" applyFill="1" applyBorder="1" applyAlignment="1">
      <alignment horizontal="center" vertical="center"/>
    </xf>
    <xf numFmtId="0" fontId="1" fillId="0" borderId="16" xfId="9" applyFont="1" applyFill="1" applyBorder="1" applyAlignment="1">
      <alignment horizontal="center"/>
    </xf>
    <xf numFmtId="0" fontId="1" fillId="0" borderId="23" xfId="9" applyFont="1" applyFill="1" applyBorder="1"/>
    <xf numFmtId="0" fontId="1" fillId="0" borderId="32" xfId="9" applyFont="1" applyFill="1" applyBorder="1"/>
    <xf numFmtId="0" fontId="1" fillId="0" borderId="1" xfId="9" applyFont="1" applyFill="1" applyBorder="1" applyAlignment="1">
      <alignment horizontal="left" wrapText="1"/>
    </xf>
    <xf numFmtId="0" fontId="1" fillId="0" borderId="1" xfId="9" applyFont="1" applyFill="1" applyBorder="1" applyAlignment="1">
      <alignment vertical="center"/>
    </xf>
    <xf numFmtId="0" fontId="1" fillId="0" borderId="23" xfId="9" applyFont="1" applyFill="1" applyBorder="1" applyAlignment="1">
      <alignment vertical="center"/>
    </xf>
    <xf numFmtId="0" fontId="1" fillId="0" borderId="103" xfId="9" applyFont="1" applyFill="1" applyBorder="1" applyAlignment="1">
      <alignment vertical="center"/>
    </xf>
    <xf numFmtId="0" fontId="1" fillId="0" borderId="104" xfId="9" applyFont="1" applyFill="1" applyBorder="1" applyAlignment="1">
      <alignment vertical="center"/>
    </xf>
    <xf numFmtId="0" fontId="1" fillId="0" borderId="18" xfId="9" applyFont="1" applyFill="1" applyBorder="1" applyAlignment="1">
      <alignment vertical="center"/>
    </xf>
    <xf numFmtId="0" fontId="1" fillId="0" borderId="0" xfId="9" applyFont="1" applyFill="1" applyAlignment="1">
      <alignment vertical="center"/>
    </xf>
    <xf numFmtId="0" fontId="1" fillId="0" borderId="105" xfId="9" applyFont="1" applyFill="1" applyBorder="1" applyAlignment="1">
      <alignment vertical="center"/>
    </xf>
    <xf numFmtId="0" fontId="1" fillId="0" borderId="106" xfId="9" applyFont="1" applyFill="1" applyBorder="1" applyAlignment="1">
      <alignment horizontal="center" vertical="center"/>
    </xf>
    <xf numFmtId="0" fontId="1" fillId="0" borderId="107" xfId="9" applyFont="1" applyFill="1" applyBorder="1" applyAlignment="1">
      <alignment vertical="center"/>
    </xf>
    <xf numFmtId="0" fontId="1" fillId="0" borderId="0" xfId="9" applyFont="1" applyFill="1" applyBorder="1" applyAlignment="1">
      <alignment vertical="center"/>
    </xf>
    <xf numFmtId="0" fontId="1" fillId="0" borderId="107" xfId="0" applyFont="1" applyFill="1" applyBorder="1" applyAlignment="1">
      <alignment horizontal="center" vertical="center"/>
    </xf>
    <xf numFmtId="0" fontId="1" fillId="0" borderId="103" xfId="9" applyFont="1" applyFill="1" applyBorder="1" applyAlignment="1">
      <alignment horizontal="center" vertical="center"/>
    </xf>
    <xf numFmtId="0" fontId="1" fillId="0" borderId="0" xfId="9" applyFont="1" applyFill="1" applyBorder="1"/>
    <xf numFmtId="0" fontId="1" fillId="0" borderId="0" xfId="9" applyFont="1" applyFill="1" applyBorder="1" applyAlignment="1">
      <alignment vertical="center" wrapText="1"/>
    </xf>
    <xf numFmtId="0" fontId="16" fillId="0" borderId="0" xfId="9" applyFont="1" applyFill="1" applyBorder="1" applyAlignment="1"/>
    <xf numFmtId="0" fontId="8" fillId="0" borderId="46" xfId="5" applyFont="1" applyFill="1" applyBorder="1" applyAlignment="1"/>
    <xf numFmtId="0" fontId="8" fillId="0" borderId="27" xfId="5" applyFont="1" applyFill="1" applyBorder="1" applyAlignment="1">
      <alignment horizontal="center" vertical="center" shrinkToFit="1"/>
    </xf>
    <xf numFmtId="0" fontId="50" fillId="0" borderId="0" xfId="5" applyFont="1"/>
    <xf numFmtId="0" fontId="50" fillId="0" borderId="27" xfId="5" applyFont="1" applyBorder="1" applyAlignment="1">
      <alignment horizontal="center" vertical="center" shrinkToFit="1"/>
    </xf>
    <xf numFmtId="0" fontId="50" fillId="0" borderId="27" xfId="5" applyFont="1" applyBorder="1" applyAlignment="1">
      <alignment horizontal="center" vertical="center"/>
    </xf>
    <xf numFmtId="0" fontId="51" fillId="0" borderId="0" xfId="5" applyFont="1"/>
    <xf numFmtId="0" fontId="50" fillId="0" borderId="0" xfId="5" applyFont="1" applyFill="1" applyBorder="1" applyAlignment="1">
      <alignment horizontal="center" vertical="center"/>
    </xf>
    <xf numFmtId="0" fontId="50" fillId="0" borderId="27" xfId="5" applyFont="1" applyFill="1" applyBorder="1" applyAlignment="1">
      <alignment horizontal="center" vertical="center"/>
    </xf>
    <xf numFmtId="0" fontId="53" fillId="0" borderId="0" xfId="5" applyFont="1" applyAlignment="1">
      <alignment vertical="center"/>
    </xf>
    <xf numFmtId="0" fontId="50" fillId="0" borderId="0" xfId="5" applyFont="1" applyAlignment="1">
      <alignment vertical="center"/>
    </xf>
    <xf numFmtId="49" fontId="50" fillId="0" borderId="27" xfId="5" applyNumberFormat="1" applyFont="1" applyFill="1" applyBorder="1" applyAlignment="1">
      <alignment horizontal="center" vertical="center"/>
    </xf>
    <xf numFmtId="0" fontId="50" fillId="0" borderId="0" xfId="5" applyFont="1" applyAlignment="1">
      <alignment vertical="center" shrinkToFit="1"/>
    </xf>
    <xf numFmtId="0" fontId="51" fillId="0" borderId="27" xfId="5" applyFont="1" applyBorder="1" applyAlignment="1">
      <alignment horizontal="center" vertical="center" wrapText="1"/>
    </xf>
    <xf numFmtId="179" fontId="50" fillId="0" borderId="27" xfId="5" applyNumberFormat="1" applyFont="1" applyFill="1" applyBorder="1" applyAlignment="1">
      <alignment horizontal="center" vertical="center"/>
    </xf>
    <xf numFmtId="49" fontId="56" fillId="0" borderId="33" xfId="6" applyNumberFormat="1" applyFont="1" applyBorder="1" applyAlignment="1">
      <alignment vertical="center" wrapText="1" shrinkToFit="1"/>
    </xf>
    <xf numFmtId="0" fontId="8" fillId="0" borderId="27" xfId="5" applyFont="1" applyFill="1" applyBorder="1" applyAlignment="1">
      <alignment horizontal="center" vertical="center"/>
    </xf>
    <xf numFmtId="0" fontId="58" fillId="0" borderId="0" xfId="5" applyFont="1" applyAlignment="1">
      <alignment shrinkToFit="1"/>
    </xf>
    <xf numFmtId="0" fontId="52" fillId="0" borderId="0" xfId="6" applyFont="1" applyAlignment="1"/>
    <xf numFmtId="0" fontId="52" fillId="22" borderId="27" xfId="6" applyFont="1" applyFill="1" applyBorder="1" applyAlignment="1"/>
    <xf numFmtId="0" fontId="58" fillId="0" borderId="0" xfId="5" applyFont="1" applyAlignment="1">
      <alignment horizontal="left" vertical="center"/>
    </xf>
    <xf numFmtId="0" fontId="59" fillId="0" borderId="0" xfId="5" applyFont="1" applyFill="1" applyBorder="1" applyAlignment="1"/>
    <xf numFmtId="0" fontId="60" fillId="0" borderId="33" xfId="5" applyFont="1" applyFill="1" applyBorder="1" applyAlignment="1">
      <alignment horizontal="center" vertical="center"/>
    </xf>
    <xf numFmtId="0" fontId="60" fillId="0" borderId="19" xfId="5" applyFont="1" applyFill="1" applyBorder="1" applyAlignment="1">
      <alignment horizontal="center" vertical="center"/>
    </xf>
    <xf numFmtId="0" fontId="60" fillId="0" borderId="13" xfId="5" applyFont="1" applyFill="1" applyBorder="1" applyAlignment="1">
      <alignment horizontal="center" vertical="center"/>
    </xf>
    <xf numFmtId="0" fontId="50" fillId="0" borderId="13" xfId="5" applyFont="1" applyBorder="1" applyAlignment="1">
      <alignment vertical="center"/>
    </xf>
    <xf numFmtId="0" fontId="52" fillId="0" borderId="13" xfId="6" applyFont="1" applyBorder="1" applyAlignment="1">
      <alignment vertical="center"/>
    </xf>
    <xf numFmtId="0" fontId="61" fillId="0" borderId="13" xfId="6" applyFont="1" applyBorder="1" applyAlignment="1">
      <alignment vertical="center"/>
    </xf>
    <xf numFmtId="0" fontId="61" fillId="0" borderId="0" xfId="5" applyFont="1"/>
    <xf numFmtId="0" fontId="61" fillId="0" borderId="47" xfId="5" applyFont="1" applyFill="1" applyBorder="1" applyAlignment="1">
      <alignment vertical="center" wrapText="1"/>
    </xf>
    <xf numFmtId="182" fontId="50" fillId="0" borderId="48" xfId="5" applyNumberFormat="1" applyFont="1" applyFill="1" applyBorder="1" applyAlignment="1">
      <alignment horizontal="center" vertical="center"/>
    </xf>
    <xf numFmtId="182" fontId="50" fillId="22" borderId="59" xfId="5" applyNumberFormat="1" applyFont="1" applyFill="1" applyBorder="1" applyAlignment="1">
      <alignment horizontal="center" vertical="center"/>
    </xf>
    <xf numFmtId="0" fontId="61" fillId="0" borderId="55" xfId="5" applyFont="1" applyFill="1" applyBorder="1" applyAlignment="1">
      <alignment vertical="center" wrapText="1"/>
    </xf>
    <xf numFmtId="182" fontId="50" fillId="0" borderId="50" xfId="5" applyNumberFormat="1" applyFont="1" applyFill="1" applyBorder="1" applyAlignment="1">
      <alignment horizontal="center" vertical="center"/>
    </xf>
    <xf numFmtId="182" fontId="50" fillId="22" borderId="51" xfId="5" applyNumberFormat="1" applyFont="1" applyFill="1" applyBorder="1" applyAlignment="1">
      <alignment horizontal="center" vertical="center"/>
    </xf>
    <xf numFmtId="0" fontId="61" fillId="0" borderId="52" xfId="5" applyFont="1" applyFill="1" applyBorder="1" applyAlignment="1">
      <alignment vertical="center" wrapText="1"/>
    </xf>
    <xf numFmtId="182" fontId="50" fillId="0" borderId="24" xfId="5" applyNumberFormat="1" applyFont="1" applyFill="1" applyBorder="1" applyAlignment="1">
      <alignment horizontal="center" vertical="center"/>
    </xf>
    <xf numFmtId="182" fontId="50" fillId="22" borderId="53" xfId="5" applyNumberFormat="1" applyFont="1" applyFill="1" applyBorder="1" applyAlignment="1">
      <alignment horizontal="center" vertical="center"/>
    </xf>
    <xf numFmtId="0" fontId="61" fillId="0" borderId="54" xfId="5" applyFont="1" applyFill="1" applyBorder="1" applyAlignment="1">
      <alignment vertical="center" shrinkToFit="1"/>
    </xf>
    <xf numFmtId="182" fontId="50" fillId="0" borderId="49" xfId="5" applyNumberFormat="1" applyFont="1" applyFill="1" applyBorder="1" applyAlignment="1">
      <alignment horizontal="center" vertical="center"/>
    </xf>
    <xf numFmtId="0" fontId="50" fillId="0" borderId="46" xfId="5" applyFont="1" applyFill="1" applyBorder="1" applyAlignment="1">
      <alignment vertical="center" shrinkToFit="1"/>
    </xf>
    <xf numFmtId="182" fontId="50" fillId="0" borderId="53" xfId="5" applyNumberFormat="1" applyFont="1" applyFill="1" applyBorder="1" applyAlignment="1">
      <alignment horizontal="center" vertical="center"/>
    </xf>
    <xf numFmtId="0" fontId="61" fillId="0" borderId="55" xfId="5" applyFont="1" applyFill="1" applyBorder="1" applyAlignment="1">
      <alignment vertical="center" shrinkToFit="1"/>
    </xf>
    <xf numFmtId="182" fontId="50" fillId="0" borderId="51" xfId="5" applyNumberFormat="1" applyFont="1" applyFill="1" applyBorder="1" applyAlignment="1">
      <alignment horizontal="center" vertical="center"/>
    </xf>
    <xf numFmtId="0" fontId="61" fillId="0" borderId="46" xfId="5" applyFont="1" applyFill="1" applyBorder="1" applyAlignment="1">
      <alignment vertical="center" shrinkToFit="1"/>
    </xf>
    <xf numFmtId="0" fontId="61" fillId="0" borderId="54" xfId="6" applyFont="1" applyFill="1" applyBorder="1" applyAlignment="1">
      <alignment vertical="center" shrinkToFit="1"/>
    </xf>
    <xf numFmtId="182" fontId="50" fillId="0" borderId="48" xfId="6" applyNumberFormat="1" applyFont="1" applyFill="1" applyBorder="1" applyAlignment="1">
      <alignment horizontal="center" vertical="center"/>
    </xf>
    <xf numFmtId="182" fontId="50" fillId="22" borderId="49" xfId="5" applyNumberFormat="1" applyFont="1" applyFill="1" applyBorder="1" applyAlignment="1">
      <alignment horizontal="center" vertical="center"/>
    </xf>
    <xf numFmtId="0" fontId="61" fillId="0" borderId="52" xfId="6" applyFont="1" applyFill="1" applyBorder="1" applyAlignment="1">
      <alignment vertical="center" shrinkToFit="1"/>
    </xf>
    <xf numFmtId="182" fontId="50" fillId="0" borderId="60" xfId="6" applyNumberFormat="1" applyFont="1" applyFill="1" applyBorder="1" applyAlignment="1">
      <alignment horizontal="center" vertical="center"/>
    </xf>
    <xf numFmtId="182" fontId="50" fillId="22" borderId="61" xfId="5" applyNumberFormat="1" applyFont="1" applyFill="1" applyBorder="1" applyAlignment="1">
      <alignment horizontal="center" vertical="center"/>
    </xf>
    <xf numFmtId="0" fontId="61" fillId="0" borderId="55" xfId="6" applyFont="1" applyFill="1" applyBorder="1" applyAlignment="1">
      <alignment vertical="center" shrinkToFit="1"/>
    </xf>
    <xf numFmtId="182" fontId="50" fillId="0" borderId="50" xfId="6" applyNumberFormat="1" applyFont="1" applyFill="1" applyBorder="1" applyAlignment="1">
      <alignment horizontal="center" vertical="center"/>
    </xf>
    <xf numFmtId="0" fontId="61" fillId="0" borderId="92" xfId="6" applyFont="1" applyFill="1" applyBorder="1" applyAlignment="1">
      <alignment vertical="center" shrinkToFit="1"/>
    </xf>
    <xf numFmtId="182" fontId="50" fillId="0" borderId="24" xfId="6" applyNumberFormat="1" applyFont="1" applyFill="1" applyBorder="1" applyAlignment="1">
      <alignment horizontal="center" vertical="center"/>
    </xf>
    <xf numFmtId="0" fontId="63" fillId="18" borderId="37" xfId="5" applyFont="1" applyFill="1" applyBorder="1" applyAlignment="1">
      <alignment horizontal="right" vertical="center" wrapText="1"/>
    </xf>
    <xf numFmtId="0" fontId="60" fillId="18" borderId="28" xfId="5" applyFont="1" applyFill="1" applyBorder="1" applyAlignment="1">
      <alignment horizontal="center" vertical="center" shrinkToFit="1"/>
    </xf>
    <xf numFmtId="182" fontId="60" fillId="18" borderId="58" xfId="5" applyNumberFormat="1" applyFont="1" applyFill="1" applyBorder="1" applyAlignment="1">
      <alignment horizontal="center" vertical="center" shrinkToFit="1"/>
    </xf>
    <xf numFmtId="0" fontId="63" fillId="0" borderId="6" xfId="5" applyFont="1" applyFill="1" applyBorder="1" applyAlignment="1">
      <alignment horizontal="right" vertical="center" wrapText="1"/>
    </xf>
    <xf numFmtId="182" fontId="60" fillId="0" borderId="6" xfId="5" applyNumberFormat="1" applyFont="1" applyFill="1" applyBorder="1" applyAlignment="1">
      <alignment horizontal="center" vertical="center" shrinkToFit="1"/>
    </xf>
    <xf numFmtId="0" fontId="60" fillId="0" borderId="6" xfId="5" applyFont="1" applyFill="1" applyBorder="1" applyAlignment="1">
      <alignment horizontal="center" vertical="center" shrinkToFit="1"/>
    </xf>
    <xf numFmtId="0" fontId="50" fillId="0" borderId="44" xfId="5" applyFont="1" applyFill="1" applyBorder="1" applyAlignment="1">
      <alignment vertical="center" shrinkToFit="1"/>
    </xf>
    <xf numFmtId="184" fontId="50" fillId="0" borderId="45" xfId="5" applyNumberFormat="1" applyFont="1" applyFill="1" applyBorder="1" applyAlignment="1">
      <alignment horizontal="center" vertical="center"/>
    </xf>
    <xf numFmtId="184" fontId="50" fillId="0" borderId="59" xfId="5" applyNumberFormat="1" applyFont="1" applyFill="1" applyBorder="1" applyAlignment="1">
      <alignment horizontal="center" vertical="center"/>
    </xf>
    <xf numFmtId="0" fontId="50" fillId="0" borderId="55" xfId="5" applyFont="1" applyFill="1" applyBorder="1" applyAlignment="1">
      <alignment vertical="center" shrinkToFit="1"/>
    </xf>
    <xf numFmtId="184" fontId="50" fillId="0" borderId="50" xfId="5" applyNumberFormat="1" applyFont="1" applyFill="1" applyBorder="1" applyAlignment="1">
      <alignment horizontal="center" vertical="center"/>
    </xf>
    <xf numFmtId="184" fontId="50" fillId="0" borderId="51" xfId="5" applyNumberFormat="1" applyFont="1" applyFill="1" applyBorder="1" applyAlignment="1">
      <alignment horizontal="center" vertical="center"/>
    </xf>
    <xf numFmtId="184" fontId="50" fillId="0" borderId="24" xfId="5" applyNumberFormat="1" applyFont="1" applyFill="1" applyBorder="1" applyAlignment="1">
      <alignment horizontal="center" vertical="center"/>
    </xf>
    <xf numFmtId="184" fontId="50" fillId="0" borderId="53" xfId="5" applyNumberFormat="1" applyFont="1" applyFill="1" applyBorder="1" applyAlignment="1">
      <alignment horizontal="center" vertical="center"/>
    </xf>
    <xf numFmtId="0" fontId="50" fillId="0" borderId="54" xfId="5" applyFont="1" applyFill="1" applyBorder="1" applyAlignment="1">
      <alignment vertical="center" shrinkToFit="1"/>
    </xf>
    <xf numFmtId="184" fontId="50" fillId="0" borderId="48" xfId="5" applyNumberFormat="1" applyFont="1" applyFill="1" applyBorder="1" applyAlignment="1">
      <alignment horizontal="center" vertical="center"/>
    </xf>
    <xf numFmtId="184" fontId="50" fillId="0" borderId="49" xfId="5" applyNumberFormat="1" applyFont="1" applyFill="1" applyBorder="1" applyAlignment="1">
      <alignment horizontal="center" vertical="center"/>
    </xf>
    <xf numFmtId="0" fontId="50" fillId="0" borderId="52" xfId="5" applyFont="1" applyFill="1" applyBorder="1" applyAlignment="1">
      <alignment vertical="center" shrinkToFit="1"/>
    </xf>
    <xf numFmtId="184" fontId="50" fillId="0" borderId="60" xfId="5" applyNumberFormat="1" applyFont="1" applyFill="1" applyBorder="1" applyAlignment="1">
      <alignment horizontal="center" vertical="center"/>
    </xf>
    <xf numFmtId="184" fontId="50" fillId="0" borderId="61" xfId="5" applyNumberFormat="1" applyFont="1" applyFill="1" applyBorder="1" applyAlignment="1">
      <alignment horizontal="center" vertical="center"/>
    </xf>
    <xf numFmtId="0" fontId="50" fillId="0" borderId="55" xfId="5" applyFont="1" applyFill="1" applyBorder="1" applyAlignment="1">
      <alignment vertical="center" wrapText="1" shrinkToFit="1"/>
    </xf>
    <xf numFmtId="0" fontId="50" fillId="0" borderId="80" xfId="5" applyFont="1" applyFill="1" applyBorder="1" applyAlignment="1">
      <alignment vertical="center" shrinkToFit="1"/>
    </xf>
    <xf numFmtId="184" fontId="50" fillId="0" borderId="94" xfId="5" applyNumberFormat="1" applyFont="1" applyFill="1" applyBorder="1" applyAlignment="1">
      <alignment horizontal="center" vertical="center"/>
    </xf>
    <xf numFmtId="184" fontId="50" fillId="0" borderId="73" xfId="5" applyNumberFormat="1" applyFont="1" applyFill="1" applyBorder="1" applyAlignment="1">
      <alignment horizontal="center" vertical="center"/>
    </xf>
    <xf numFmtId="0" fontId="40" fillId="25" borderId="54" xfId="5" applyFont="1" applyFill="1" applyBorder="1" applyAlignment="1">
      <alignment vertical="center" shrinkToFit="1"/>
    </xf>
    <xf numFmtId="184" fontId="8" fillId="25" borderId="48" xfId="5" applyNumberFormat="1" applyFont="1" applyFill="1" applyBorder="1" applyAlignment="1">
      <alignment horizontal="center" vertical="center"/>
    </xf>
    <xf numFmtId="184" fontId="8" fillId="25" borderId="49" xfId="5" applyNumberFormat="1" applyFont="1" applyFill="1" applyBorder="1" applyAlignment="1">
      <alignment horizontal="center" vertical="center"/>
    </xf>
    <xf numFmtId="184" fontId="8" fillId="22" borderId="0" xfId="5" applyNumberFormat="1" applyFont="1" applyFill="1" applyBorder="1" applyAlignment="1">
      <alignment horizontal="center" vertical="center"/>
    </xf>
    <xf numFmtId="0" fontId="40" fillId="25" borderId="52" xfId="5" applyFont="1" applyFill="1" applyBorder="1" applyAlignment="1">
      <alignment vertical="center" shrinkToFit="1"/>
    </xf>
    <xf numFmtId="184" fontId="8" fillId="25" borderId="60" xfId="5" applyNumberFormat="1" applyFont="1" applyFill="1" applyBorder="1" applyAlignment="1">
      <alignment horizontal="center" vertical="center"/>
    </xf>
    <xf numFmtId="184" fontId="8" fillId="25" borderId="51" xfId="5" applyNumberFormat="1" applyFont="1" applyFill="1" applyBorder="1" applyAlignment="1">
      <alignment horizontal="center" vertical="center"/>
    </xf>
    <xf numFmtId="0" fontId="40" fillId="25" borderId="55" xfId="5" applyFont="1" applyFill="1" applyBorder="1" applyAlignment="1">
      <alignment vertical="center" shrinkToFit="1"/>
    </xf>
    <xf numFmtId="184" fontId="8" fillId="25" borderId="50" xfId="5" applyNumberFormat="1" applyFont="1" applyFill="1" applyBorder="1" applyAlignment="1">
      <alignment horizontal="center" vertical="center"/>
    </xf>
    <xf numFmtId="0" fontId="40" fillId="25" borderId="57" xfId="5" applyFont="1" applyFill="1" applyBorder="1" applyAlignment="1">
      <alignment vertical="center" shrinkToFit="1"/>
    </xf>
    <xf numFmtId="184" fontId="8" fillId="25" borderId="41" xfId="5" applyNumberFormat="1" applyFont="1" applyFill="1" applyBorder="1" applyAlignment="1">
      <alignment horizontal="center" vertical="center"/>
    </xf>
    <xf numFmtId="184" fontId="8" fillId="25" borderId="97" xfId="5" applyNumberFormat="1" applyFont="1" applyFill="1" applyBorder="1" applyAlignment="1">
      <alignment horizontal="center" vertical="center"/>
    </xf>
    <xf numFmtId="0" fontId="63" fillId="0" borderId="3" xfId="5" applyFont="1" applyFill="1" applyBorder="1" applyAlignment="1">
      <alignment horizontal="right" vertical="center" wrapText="1"/>
    </xf>
    <xf numFmtId="182" fontId="60" fillId="0" borderId="3" xfId="5" applyNumberFormat="1" applyFont="1" applyFill="1" applyBorder="1" applyAlignment="1">
      <alignment horizontal="center" vertical="center" shrinkToFit="1"/>
    </xf>
    <xf numFmtId="0" fontId="60" fillId="0" borderId="3" xfId="5" applyFont="1" applyFill="1" applyBorder="1" applyAlignment="1">
      <alignment horizontal="center" vertical="center" shrinkToFit="1"/>
    </xf>
    <xf numFmtId="0" fontId="61" fillId="0" borderId="44" xfId="5" applyFont="1" applyFill="1" applyBorder="1" applyAlignment="1">
      <alignment vertical="center" shrinkToFit="1"/>
    </xf>
    <xf numFmtId="0" fontId="50" fillId="0" borderId="54" xfId="5" applyFont="1" applyFill="1" applyBorder="1" applyAlignment="1">
      <alignment vertical="center" wrapText="1" shrinkToFit="1"/>
    </xf>
    <xf numFmtId="0" fontId="61" fillId="0" borderId="118" xfId="5" applyFont="1" applyFill="1" applyBorder="1" applyAlignment="1">
      <alignment vertical="center" shrinkToFit="1"/>
    </xf>
    <xf numFmtId="184" fontId="61" fillId="0" borderId="153" xfId="5" applyNumberFormat="1" applyFont="1" applyFill="1" applyBorder="1" applyAlignment="1">
      <alignment horizontal="center" vertical="center"/>
    </xf>
    <xf numFmtId="184" fontId="61" fillId="0" borderId="51" xfId="5" applyNumberFormat="1" applyFont="1" applyFill="1" applyBorder="1" applyAlignment="1">
      <alignment horizontal="center" vertical="center"/>
    </xf>
    <xf numFmtId="184" fontId="61" fillId="0" borderId="70" xfId="5" applyNumberFormat="1" applyFont="1" applyFill="1" applyBorder="1" applyAlignment="1">
      <alignment horizontal="center" vertical="center"/>
    </xf>
    <xf numFmtId="184" fontId="61" fillId="0" borderId="73" xfId="5" applyNumberFormat="1" applyFont="1" applyFill="1" applyBorder="1" applyAlignment="1">
      <alignment horizontal="center" vertical="center"/>
    </xf>
    <xf numFmtId="0" fontId="61" fillId="0" borderId="131" xfId="5" applyFont="1" applyFill="1" applyBorder="1" applyAlignment="1">
      <alignment vertical="center" shrinkToFit="1"/>
    </xf>
    <xf numFmtId="184" fontId="61" fillId="0" borderId="145" xfId="5" applyNumberFormat="1" applyFont="1" applyFill="1" applyBorder="1" applyAlignment="1">
      <alignment horizontal="center" vertical="center"/>
    </xf>
    <xf numFmtId="184" fontId="61" fillId="0" borderId="91" xfId="5" applyNumberFormat="1" applyFont="1" applyFill="1" applyBorder="1" applyAlignment="1">
      <alignment horizontal="center" vertical="center"/>
    </xf>
    <xf numFmtId="182" fontId="12" fillId="7" borderId="33" xfId="5" applyNumberFormat="1" applyFont="1" applyFill="1" applyBorder="1" applyAlignment="1">
      <alignment horizontal="center" vertical="center"/>
    </xf>
    <xf numFmtId="182" fontId="60" fillId="18" borderId="58" xfId="5" applyNumberFormat="1" applyFont="1" applyFill="1" applyBorder="1" applyAlignment="1">
      <alignment horizontal="center" vertical="center"/>
    </xf>
    <xf numFmtId="182" fontId="60" fillId="0" borderId="6" xfId="5" applyNumberFormat="1" applyFont="1" applyFill="1" applyBorder="1" applyAlignment="1">
      <alignment horizontal="center" vertical="center"/>
    </xf>
    <xf numFmtId="0" fontId="50" fillId="22" borderId="44" xfId="5" applyFont="1" applyFill="1" applyBorder="1" applyAlignment="1">
      <alignment vertical="center" shrinkToFit="1"/>
    </xf>
    <xf numFmtId="0" fontId="50" fillId="22" borderId="55" xfId="5" applyFont="1" applyFill="1" applyBorder="1" applyAlignment="1">
      <alignment vertical="center" shrinkToFit="1"/>
    </xf>
    <xf numFmtId="0" fontId="50" fillId="22" borderId="46" xfId="5" applyFont="1" applyFill="1" applyBorder="1" applyAlignment="1">
      <alignment vertical="center" shrinkToFit="1"/>
    </xf>
    <xf numFmtId="0" fontId="61" fillId="0" borderId="54" xfId="5" applyFont="1" applyFill="1" applyBorder="1" applyAlignment="1">
      <alignment vertical="center" wrapText="1"/>
    </xf>
    <xf numFmtId="0" fontId="50" fillId="0" borderId="55" xfId="5" applyFont="1" applyFill="1" applyBorder="1" applyAlignment="1">
      <alignment vertical="center" wrapText="1"/>
    </xf>
    <xf numFmtId="0" fontId="50" fillId="0" borderId="46" xfId="5" applyFont="1" applyFill="1" applyBorder="1" applyAlignment="1">
      <alignment vertical="center" wrapText="1"/>
    </xf>
    <xf numFmtId="0" fontId="50" fillId="22" borderId="54" xfId="5" applyFont="1" applyFill="1" applyBorder="1" applyAlignment="1">
      <alignment vertical="center" shrinkToFit="1"/>
    </xf>
    <xf numFmtId="5" fontId="50" fillId="22" borderId="55" xfId="5" applyNumberFormat="1" applyFont="1" applyFill="1" applyBorder="1" applyAlignment="1">
      <alignment vertical="center" shrinkToFit="1"/>
    </xf>
    <xf numFmtId="0" fontId="50" fillId="22" borderId="55" xfId="5" applyNumberFormat="1" applyFont="1" applyFill="1" applyBorder="1" applyAlignment="1">
      <alignment vertical="center" shrinkToFit="1"/>
    </xf>
    <xf numFmtId="184" fontId="50" fillId="0" borderId="91" xfId="5" applyNumberFormat="1" applyFont="1" applyFill="1" applyBorder="1" applyAlignment="1">
      <alignment horizontal="center" vertical="center"/>
    </xf>
    <xf numFmtId="0" fontId="61" fillId="0" borderId="52" xfId="5" applyFont="1" applyFill="1" applyBorder="1" applyAlignment="1">
      <alignment vertical="center" shrinkToFit="1"/>
    </xf>
    <xf numFmtId="0" fontId="61" fillId="0" borderId="92" xfId="5" applyFont="1" applyFill="1" applyBorder="1" applyAlignment="1">
      <alignment vertical="center" shrinkToFit="1"/>
    </xf>
    <xf numFmtId="184" fontId="50" fillId="0" borderId="70" xfId="5" applyNumberFormat="1" applyFont="1" applyFill="1" applyBorder="1" applyAlignment="1">
      <alignment horizontal="center" vertical="center"/>
    </xf>
    <xf numFmtId="0" fontId="61" fillId="0" borderId="80" xfId="5" applyFont="1" applyFill="1" applyBorder="1" applyAlignment="1">
      <alignment vertical="center" shrinkToFit="1"/>
    </xf>
    <xf numFmtId="184" fontId="50" fillId="22" borderId="49" xfId="5" applyNumberFormat="1" applyFont="1" applyFill="1" applyBorder="1" applyAlignment="1">
      <alignment horizontal="center" vertical="center"/>
    </xf>
    <xf numFmtId="184" fontId="50" fillId="22" borderId="91" xfId="5" applyNumberFormat="1" applyFont="1" applyFill="1" applyBorder="1" applyAlignment="1">
      <alignment horizontal="center" vertical="center"/>
    </xf>
    <xf numFmtId="184" fontId="50" fillId="0" borderId="22" xfId="5" applyNumberFormat="1" applyFont="1" applyFill="1" applyBorder="1" applyAlignment="1">
      <alignment horizontal="center" vertical="center"/>
    </xf>
    <xf numFmtId="184" fontId="50" fillId="0" borderId="20" xfId="5" applyNumberFormat="1" applyFont="1" applyFill="1" applyBorder="1" applyAlignment="1">
      <alignment horizontal="center" vertical="center"/>
    </xf>
    <xf numFmtId="0" fontId="8" fillId="25" borderId="54" xfId="5" applyFont="1" applyFill="1" applyBorder="1" applyAlignment="1">
      <alignment vertical="center" shrinkToFit="1"/>
    </xf>
    <xf numFmtId="184" fontId="50" fillId="25" borderId="49" xfId="5" applyNumberFormat="1" applyFont="1" applyFill="1" applyBorder="1" applyAlignment="1">
      <alignment horizontal="center" vertical="center" shrinkToFit="1"/>
    </xf>
    <xf numFmtId="182" fontId="8" fillId="22" borderId="29" xfId="5" applyNumberFormat="1" applyFont="1" applyFill="1" applyBorder="1" applyAlignment="1">
      <alignment horizontal="center" vertical="center" shrinkToFit="1"/>
    </xf>
    <xf numFmtId="0" fontId="8" fillId="25" borderId="55" xfId="5" applyFont="1" applyFill="1" applyBorder="1" applyAlignment="1">
      <alignment vertical="center" shrinkToFit="1"/>
    </xf>
    <xf numFmtId="184" fontId="50" fillId="25" borderId="51" xfId="5" applyNumberFormat="1" applyFont="1" applyFill="1" applyBorder="1" applyAlignment="1">
      <alignment horizontal="center" vertical="center" shrinkToFit="1"/>
    </xf>
    <xf numFmtId="0" fontId="8" fillId="25" borderId="46" xfId="5" applyFont="1" applyFill="1" applyBorder="1" applyAlignment="1">
      <alignment vertical="center" shrinkToFit="1"/>
    </xf>
    <xf numFmtId="184" fontId="8" fillId="25" borderId="24" xfId="5" applyNumberFormat="1" applyFont="1" applyFill="1" applyBorder="1" applyAlignment="1">
      <alignment horizontal="center" vertical="center"/>
    </xf>
    <xf numFmtId="184" fontId="50" fillId="25" borderId="91" xfId="5" applyNumberFormat="1" applyFont="1" applyFill="1" applyBorder="1" applyAlignment="1">
      <alignment horizontal="center" vertical="center" shrinkToFit="1"/>
    </xf>
    <xf numFmtId="0" fontId="50" fillId="0" borderId="0" xfId="5" applyFont="1" applyFill="1"/>
    <xf numFmtId="0" fontId="60" fillId="18" borderId="37" xfId="5" applyFont="1" applyFill="1" applyBorder="1" applyAlignment="1">
      <alignment horizontal="right" vertical="center" wrapText="1"/>
    </xf>
    <xf numFmtId="182" fontId="60" fillId="18" borderId="101" xfId="5" applyNumberFormat="1" applyFont="1" applyFill="1" applyBorder="1" applyAlignment="1">
      <alignment horizontal="center" vertical="center" shrinkToFit="1"/>
    </xf>
    <xf numFmtId="0" fontId="60" fillId="0" borderId="0" xfId="5" applyFont="1" applyFill="1" applyBorder="1" applyAlignment="1">
      <alignment horizontal="right" vertical="center" wrapText="1"/>
    </xf>
    <xf numFmtId="186" fontId="66" fillId="19" borderId="99" xfId="5" applyNumberFormat="1" applyFont="1" applyFill="1" applyBorder="1" applyAlignment="1">
      <alignment horizontal="center" vertical="center" shrinkToFit="1"/>
    </xf>
    <xf numFmtId="0" fontId="60" fillId="20" borderId="65" xfId="5" applyFont="1" applyFill="1" applyBorder="1" applyAlignment="1">
      <alignment horizontal="right" vertical="center" wrapText="1"/>
    </xf>
    <xf numFmtId="182" fontId="60" fillId="20" borderId="66" xfId="5" applyNumberFormat="1" applyFont="1" applyFill="1" applyBorder="1" applyAlignment="1">
      <alignment horizontal="center" vertical="center" shrinkToFit="1"/>
    </xf>
    <xf numFmtId="0" fontId="60" fillId="20" borderId="67" xfId="5" applyFont="1" applyFill="1" applyBorder="1" applyAlignment="1">
      <alignment horizontal="center" vertical="center" shrinkToFit="1"/>
    </xf>
    <xf numFmtId="183" fontId="60" fillId="20" borderId="98" xfId="5" applyNumberFormat="1" applyFont="1" applyFill="1" applyBorder="1" applyAlignment="1">
      <alignment horizontal="center" vertical="center" shrinkToFit="1"/>
    </xf>
    <xf numFmtId="0" fontId="50" fillId="0" borderId="0" xfId="5" applyFont="1" applyBorder="1"/>
    <xf numFmtId="0" fontId="50" fillId="0" borderId="0" xfId="5" applyFont="1" applyBorder="1" applyAlignment="1">
      <alignment vertical="center"/>
    </xf>
    <xf numFmtId="0" fontId="50" fillId="0" borderId="0" xfId="5" applyFont="1" applyBorder="1" applyAlignment="1">
      <alignment horizontal="center" vertical="center" shrinkToFit="1"/>
    </xf>
    <xf numFmtId="0" fontId="50" fillId="21" borderId="62" xfId="5" applyFont="1" applyFill="1" applyBorder="1" applyAlignment="1">
      <alignment vertical="center" wrapText="1"/>
    </xf>
    <xf numFmtId="0" fontId="50" fillId="21" borderId="99" xfId="5" applyFont="1" applyFill="1" applyBorder="1" applyAlignment="1">
      <alignment vertical="center" wrapText="1"/>
    </xf>
    <xf numFmtId="0" fontId="50" fillId="22" borderId="100" xfId="5" applyFont="1" applyFill="1" applyBorder="1" applyAlignment="1">
      <alignment vertical="center" shrinkToFit="1"/>
    </xf>
    <xf numFmtId="0" fontId="50" fillId="22" borderId="73" xfId="5" applyFont="1" applyFill="1" applyBorder="1" applyAlignment="1">
      <alignment vertical="center" shrinkToFit="1"/>
    </xf>
    <xf numFmtId="0" fontId="50" fillId="21" borderId="62" xfId="5" applyFont="1" applyFill="1" applyBorder="1" applyAlignment="1">
      <alignment vertical="center" shrinkToFit="1"/>
    </xf>
    <xf numFmtId="0" fontId="50" fillId="21" borderId="73" xfId="5" applyFont="1" applyFill="1" applyBorder="1" applyAlignment="1">
      <alignment vertical="center" shrinkToFit="1"/>
    </xf>
    <xf numFmtId="0" fontId="50" fillId="21" borderId="53" xfId="5" applyFont="1" applyFill="1" applyBorder="1" applyAlignment="1">
      <alignment vertical="center" shrinkToFit="1"/>
    </xf>
    <xf numFmtId="0" fontId="50" fillId="22" borderId="62" xfId="5" applyFont="1" applyFill="1" applyBorder="1" applyAlignment="1">
      <alignment vertical="center" shrinkToFit="1"/>
    </xf>
    <xf numFmtId="0" fontId="50" fillId="22" borderId="53" xfId="5" applyFont="1" applyFill="1" applyBorder="1" applyAlignment="1">
      <alignment vertical="center" shrinkToFit="1"/>
    </xf>
    <xf numFmtId="0" fontId="50" fillId="22" borderId="99" xfId="5" applyFont="1" applyFill="1" applyBorder="1" applyAlignment="1">
      <alignment vertical="center" shrinkToFit="1"/>
    </xf>
    <xf numFmtId="0" fontId="52" fillId="0" borderId="0" xfId="6" applyFont="1" applyAlignment="1">
      <alignment vertical="center"/>
    </xf>
    <xf numFmtId="0" fontId="52" fillId="0" borderId="0" xfId="6" applyFont="1" applyBorder="1" applyAlignment="1">
      <alignment vertical="center"/>
    </xf>
    <xf numFmtId="0" fontId="50" fillId="0" borderId="0" xfId="5" applyFont="1" applyBorder="1" applyAlignment="1">
      <alignment vertical="center" wrapText="1"/>
    </xf>
    <xf numFmtId="0" fontId="50" fillId="0" borderId="0" xfId="5" applyFont="1" applyAlignment="1">
      <alignment horizontal="center" vertical="center"/>
    </xf>
    <xf numFmtId="0" fontId="25" fillId="0" borderId="54" xfId="5" applyFont="1" applyFill="1" applyBorder="1" applyAlignment="1">
      <alignment vertical="center" wrapText="1"/>
    </xf>
    <xf numFmtId="0" fontId="11" fillId="0" borderId="17" xfId="6" applyFont="1" applyBorder="1" applyAlignment="1">
      <alignment vertical="center" shrinkToFit="1"/>
    </xf>
    <xf numFmtId="49" fontId="56" fillId="0" borderId="17" xfId="6" applyNumberFormat="1" applyFont="1" applyBorder="1" applyAlignment="1">
      <alignment vertical="center" wrapText="1" shrinkToFit="1"/>
    </xf>
    <xf numFmtId="49" fontId="11" fillId="0" borderId="23" xfId="6" applyNumberFormat="1" applyFont="1" applyBorder="1" applyAlignment="1">
      <alignment vertical="center" shrinkToFit="1"/>
    </xf>
    <xf numFmtId="49" fontId="0" fillId="0" borderId="0" xfId="0" applyNumberFormat="1" applyFill="1" applyBorder="1" applyAlignment="1">
      <alignment vertical="center"/>
    </xf>
    <xf numFmtId="0" fontId="0" fillId="2" borderId="1" xfId="0" applyFill="1" applyBorder="1" applyAlignment="1">
      <alignment vertical="center" shrinkToFit="1"/>
    </xf>
    <xf numFmtId="0" fontId="0" fillId="2" borderId="10" xfId="0" applyFill="1" applyBorder="1" applyAlignment="1">
      <alignment vertical="center"/>
    </xf>
    <xf numFmtId="0" fontId="0" fillId="2" borderId="1" xfId="0" applyFill="1" applyBorder="1" applyAlignment="1">
      <alignment vertical="center"/>
    </xf>
    <xf numFmtId="49" fontId="0" fillId="2" borderId="37" xfId="0" applyNumberFormat="1" applyFont="1" applyFill="1" applyBorder="1" applyAlignment="1">
      <alignment vertical="center"/>
    </xf>
    <xf numFmtId="49" fontId="0" fillId="2" borderId="13" xfId="0" applyNumberFormat="1" applyFont="1" applyFill="1" applyBorder="1" applyAlignment="1">
      <alignment vertical="center"/>
    </xf>
    <xf numFmtId="49" fontId="0" fillId="2" borderId="40" xfId="0" applyNumberFormat="1" applyFont="1" applyFill="1" applyBorder="1" applyAlignment="1">
      <alignment vertical="center"/>
    </xf>
    <xf numFmtId="49" fontId="0" fillId="4" borderId="10" xfId="0" applyNumberFormat="1" applyFont="1" applyFill="1" applyBorder="1" applyAlignment="1">
      <alignment vertical="center"/>
    </xf>
    <xf numFmtId="49" fontId="0" fillId="4" borderId="1" xfId="0" applyNumberFormat="1" applyFont="1" applyFill="1" applyBorder="1" applyAlignment="1">
      <alignment vertical="center"/>
    </xf>
    <xf numFmtId="49" fontId="0" fillId="4" borderId="9" xfId="0" applyNumberFormat="1" applyFont="1" applyFill="1" applyBorder="1" applyAlignment="1">
      <alignment vertical="center"/>
    </xf>
    <xf numFmtId="0" fontId="0" fillId="0" borderId="29" xfId="0" applyBorder="1" applyAlignment="1">
      <alignment horizontal="center" vertical="center" wrapText="1"/>
    </xf>
    <xf numFmtId="0" fontId="0" fillId="0" borderId="0" xfId="0" applyAlignment="1">
      <alignment horizontal="center" vertical="center"/>
    </xf>
    <xf numFmtId="0" fontId="0" fillId="0" borderId="29" xfId="0" applyBorder="1" applyAlignment="1">
      <alignment horizontal="center" vertical="center"/>
    </xf>
    <xf numFmtId="0" fontId="37" fillId="15" borderId="0" xfId="0" applyFont="1" applyFill="1" applyBorder="1" applyAlignment="1">
      <alignment vertical="center"/>
    </xf>
    <xf numFmtId="0" fontId="0" fillId="0" borderId="0" xfId="0" applyAlignment="1">
      <alignment vertical="center"/>
    </xf>
    <xf numFmtId="38" fontId="0" fillId="2" borderId="10" xfId="2" applyFont="1" applyFill="1" applyBorder="1" applyAlignment="1">
      <alignment vertical="center"/>
    </xf>
    <xf numFmtId="38" fontId="0" fillId="2" borderId="1" xfId="2" applyFont="1" applyFill="1" applyBorder="1" applyAlignment="1">
      <alignment vertical="center"/>
    </xf>
    <xf numFmtId="3" fontId="0" fillId="2" borderId="1" xfId="0" applyNumberFormat="1" applyFill="1" applyBorder="1" applyAlignment="1">
      <alignment vertical="center"/>
    </xf>
    <xf numFmtId="178" fontId="0" fillId="2" borderId="37" xfId="0" applyNumberFormat="1" applyFill="1" applyBorder="1" applyAlignment="1">
      <alignment horizontal="center" vertical="center"/>
    </xf>
    <xf numFmtId="0" fontId="0" fillId="2" borderId="13" xfId="0" applyFill="1" applyBorder="1" applyAlignment="1">
      <alignment horizontal="center" vertical="center"/>
    </xf>
    <xf numFmtId="0" fontId="0" fillId="3" borderId="1" xfId="0" applyFill="1" applyBorder="1" applyAlignment="1">
      <alignment vertical="center"/>
    </xf>
    <xf numFmtId="0" fontId="0" fillId="0" borderId="16" xfId="0" applyBorder="1" applyAlignment="1">
      <alignment vertical="center"/>
    </xf>
    <xf numFmtId="0" fontId="0" fillId="0" borderId="1" xfId="0" applyBorder="1" applyAlignment="1">
      <alignment vertical="center"/>
    </xf>
    <xf numFmtId="38" fontId="0" fillId="0" borderId="1" xfId="2" applyFont="1" applyFill="1" applyBorder="1" applyAlignment="1">
      <alignment vertical="center"/>
    </xf>
    <xf numFmtId="0" fontId="0" fillId="0" borderId="1" xfId="0" applyFill="1" applyBorder="1" applyAlignment="1">
      <alignment vertical="center"/>
    </xf>
    <xf numFmtId="0" fontId="0" fillId="0" borderId="9" xfId="0" applyBorder="1" applyAlignment="1">
      <alignment vertical="center"/>
    </xf>
    <xf numFmtId="0" fontId="0" fillId="2" borderId="1" xfId="0" applyFont="1" applyFill="1" applyBorder="1" applyAlignment="1">
      <alignment vertical="center"/>
    </xf>
    <xf numFmtId="0" fontId="0" fillId="0" borderId="1" xfId="0" applyFont="1" applyBorder="1" applyAlignment="1">
      <alignment vertical="center"/>
    </xf>
    <xf numFmtId="0" fontId="0" fillId="0" borderId="9" xfId="0" applyFont="1" applyBorder="1" applyAlignment="1">
      <alignment vertical="center"/>
    </xf>
    <xf numFmtId="0" fontId="0" fillId="4" borderId="10" xfId="0" applyFill="1" applyBorder="1" applyAlignment="1">
      <alignment vertical="center"/>
    </xf>
    <xf numFmtId="0" fontId="0" fillId="4" borderId="1" xfId="0" applyFill="1" applyBorder="1" applyAlignment="1">
      <alignment vertical="center"/>
    </xf>
    <xf numFmtId="0" fontId="0" fillId="4" borderId="9" xfId="0" applyFill="1" applyBorder="1" applyAlignment="1">
      <alignment vertical="center"/>
    </xf>
    <xf numFmtId="0" fontId="0" fillId="0" borderId="36" xfId="0" applyBorder="1" applyAlignment="1">
      <alignment horizontal="left" vertical="center"/>
    </xf>
    <xf numFmtId="0" fontId="0" fillId="0" borderId="29" xfId="0" applyBorder="1" applyAlignment="1">
      <alignment horizontal="left" vertical="center"/>
    </xf>
    <xf numFmtId="0" fontId="0" fillId="0" borderId="15" xfId="0" applyBorder="1" applyAlignment="1">
      <alignment horizontal="left" vertical="center"/>
    </xf>
    <xf numFmtId="49" fontId="0" fillId="2" borderId="10" xfId="0" applyNumberFormat="1" applyFont="1" applyFill="1" applyBorder="1" applyAlignment="1">
      <alignment vertical="center"/>
    </xf>
    <xf numFmtId="49" fontId="0" fillId="2" borderId="1" xfId="0" applyNumberFormat="1" applyFont="1" applyFill="1" applyBorder="1" applyAlignment="1">
      <alignment vertical="center"/>
    </xf>
    <xf numFmtId="49" fontId="0" fillId="2" borderId="9" xfId="0" applyNumberFormat="1" applyFont="1" applyFill="1" applyBorder="1" applyAlignment="1">
      <alignment vertical="center"/>
    </xf>
    <xf numFmtId="0" fontId="0" fillId="2" borderId="13" xfId="0" applyFill="1" applyBorder="1" applyAlignment="1">
      <alignment vertical="center"/>
    </xf>
    <xf numFmtId="0" fontId="0" fillId="0" borderId="13" xfId="0" applyBorder="1" applyAlignment="1">
      <alignment vertical="center"/>
    </xf>
    <xf numFmtId="0" fontId="0" fillId="2" borderId="14" xfId="0" applyFont="1" applyFill="1" applyBorder="1" applyAlignment="1">
      <alignment vertical="center"/>
    </xf>
    <xf numFmtId="0" fontId="0" fillId="2" borderId="2" xfId="0" applyFont="1" applyFill="1" applyBorder="1" applyAlignment="1">
      <alignment vertical="center"/>
    </xf>
    <xf numFmtId="0" fontId="33" fillId="11" borderId="27" xfId="5" applyFont="1" applyFill="1" applyBorder="1" applyAlignment="1">
      <alignment horizontal="left" vertical="center"/>
    </xf>
    <xf numFmtId="0" fontId="15" fillId="11" borderId="27" xfId="0" applyFont="1" applyFill="1" applyBorder="1" applyAlignment="1">
      <alignment horizontal="left" vertical="center"/>
    </xf>
    <xf numFmtId="0" fontId="8" fillId="0" borderId="27" xfId="5" applyFont="1" applyBorder="1" applyAlignment="1">
      <alignment vertical="center"/>
    </xf>
    <xf numFmtId="0" fontId="8" fillId="0" borderId="27" xfId="0" applyFont="1" applyBorder="1" applyAlignment="1">
      <alignment vertical="center"/>
    </xf>
    <xf numFmtId="0" fontId="8" fillId="0" borderId="92" xfId="0" applyFont="1" applyFill="1" applyBorder="1" applyAlignment="1">
      <alignment vertical="center" wrapText="1"/>
    </xf>
    <xf numFmtId="0" fontId="27" fillId="0" borderId="46" xfId="0" applyFont="1" applyFill="1" applyBorder="1" applyAlignment="1">
      <alignment vertical="center" wrapText="1"/>
    </xf>
    <xf numFmtId="0" fontId="12" fillId="0" borderId="27" xfId="5" applyFont="1" applyFill="1" applyBorder="1" applyAlignment="1">
      <alignment horizontal="center" vertical="center" shrinkToFit="1"/>
    </xf>
    <xf numFmtId="0" fontId="27" fillId="0" borderId="27" xfId="0" applyFont="1" applyBorder="1" applyAlignment="1">
      <alignment horizontal="center" vertical="center" shrinkToFit="1"/>
    </xf>
    <xf numFmtId="0" fontId="27" fillId="0" borderId="27" xfId="0" applyFont="1" applyBorder="1" applyAlignment="1">
      <alignment horizontal="center" vertical="center"/>
    </xf>
    <xf numFmtId="0" fontId="12" fillId="0" borderId="110" xfId="5" applyFont="1" applyFill="1" applyBorder="1" applyAlignment="1">
      <alignment horizontal="center" vertical="center" shrinkToFit="1"/>
    </xf>
    <xf numFmtId="0" fontId="32" fillId="11" borderId="34" xfId="5" applyFont="1" applyFill="1" applyBorder="1" applyAlignment="1">
      <alignment horizontal="left" vertical="center"/>
    </xf>
    <xf numFmtId="0" fontId="0" fillId="0" borderId="16" xfId="0" applyBorder="1" applyAlignment="1">
      <alignment horizontal="left" vertical="center"/>
    </xf>
    <xf numFmtId="0" fontId="25" fillId="0" borderId="117" xfId="5" applyFont="1" applyFill="1" applyBorder="1" applyAlignment="1">
      <alignment vertical="center" wrapText="1"/>
    </xf>
    <xf numFmtId="0" fontId="25" fillId="0" borderId="113" xfId="5" applyFont="1" applyFill="1" applyBorder="1" applyAlignment="1">
      <alignment vertical="center" wrapText="1"/>
    </xf>
    <xf numFmtId="0" fontId="25" fillId="0" borderId="113" xfId="5" applyFont="1" applyFill="1" applyBorder="1" applyAlignment="1"/>
    <xf numFmtId="0" fontId="25" fillId="14" borderId="19" xfId="5" applyFont="1" applyFill="1" applyBorder="1" applyAlignment="1">
      <alignment horizontal="center" vertical="center" wrapText="1"/>
    </xf>
    <xf numFmtId="0" fontId="25" fillId="14" borderId="17" xfId="5" applyFont="1" applyFill="1" applyBorder="1" applyAlignment="1">
      <alignment horizontal="center" vertical="center" wrapText="1"/>
    </xf>
    <xf numFmtId="0" fontId="25" fillId="14" borderId="18" xfId="5" applyFont="1" applyFill="1" applyBorder="1" applyAlignment="1"/>
    <xf numFmtId="0" fontId="25" fillId="14" borderId="38" xfId="5" applyFont="1" applyFill="1" applyBorder="1" applyAlignment="1">
      <alignment horizontal="center" vertical="center" wrapText="1"/>
    </xf>
    <xf numFmtId="0" fontId="12" fillId="0" borderId="32" xfId="5" applyFont="1" applyFill="1" applyBorder="1" applyAlignment="1">
      <alignment horizontal="center" vertical="center" shrinkToFit="1"/>
    </xf>
    <xf numFmtId="0" fontId="8" fillId="2" borderId="130" xfId="5" applyFont="1" applyFill="1" applyBorder="1" applyAlignment="1">
      <alignment vertical="center" shrinkToFit="1"/>
    </xf>
    <xf numFmtId="0" fontId="0" fillId="0" borderId="48" xfId="0" applyBorder="1" applyAlignment="1">
      <alignment vertical="center"/>
    </xf>
    <xf numFmtId="0" fontId="35" fillId="5" borderId="34" xfId="5" applyFont="1" applyFill="1" applyBorder="1" applyAlignment="1">
      <alignment horizontal="center" vertical="center" shrinkToFit="1"/>
    </xf>
    <xf numFmtId="0" fontId="35" fillId="5" borderId="1" xfId="5" applyFont="1" applyFill="1" applyBorder="1" applyAlignment="1">
      <alignment horizontal="center" vertical="center" shrinkToFit="1"/>
    </xf>
    <xf numFmtId="0" fontId="33" fillId="5" borderId="135" xfId="5" applyFont="1" applyFill="1" applyBorder="1" applyAlignment="1">
      <alignment vertical="center"/>
    </xf>
    <xf numFmtId="0" fontId="8" fillId="0" borderId="108" xfId="5" applyFont="1" applyBorder="1" applyAlignment="1">
      <alignment vertical="center" wrapText="1"/>
    </xf>
    <xf numFmtId="0" fontId="8" fillId="0" borderId="136" xfId="5" applyFont="1" applyBorder="1" applyAlignment="1">
      <alignment vertical="center" wrapText="1"/>
    </xf>
    <xf numFmtId="0" fontId="8" fillId="0" borderId="42" xfId="5" applyFont="1" applyBorder="1" applyAlignment="1">
      <alignment vertical="center" wrapText="1"/>
    </xf>
    <xf numFmtId="0" fontId="0" fillId="0" borderId="136" xfId="0" applyBorder="1" applyAlignment="1">
      <alignment vertical="center" wrapText="1"/>
    </xf>
    <xf numFmtId="0" fontId="0" fillId="0" borderId="137" xfId="0" applyBorder="1" applyAlignment="1">
      <alignment vertical="center" wrapText="1"/>
    </xf>
    <xf numFmtId="0" fontId="8" fillId="0" borderId="47" xfId="5" applyFont="1" applyFill="1" applyBorder="1" applyAlignment="1">
      <alignment vertical="center" shrinkToFit="1"/>
    </xf>
    <xf numFmtId="0" fontId="8" fillId="0" borderId="56" xfId="5" applyFont="1" applyBorder="1" applyAlignment="1"/>
    <xf numFmtId="0" fontId="8" fillId="0" borderId="46" xfId="5" applyFont="1" applyBorder="1" applyAlignment="1"/>
    <xf numFmtId="0" fontId="8" fillId="0" borderId="68" xfId="5" applyFont="1" applyFill="1" applyBorder="1" applyAlignment="1">
      <alignment vertical="center" shrinkToFit="1"/>
    </xf>
    <xf numFmtId="0" fontId="25" fillId="13" borderId="132" xfId="5" applyFont="1" applyFill="1" applyBorder="1" applyAlignment="1">
      <alignment horizontal="center" vertical="center" wrapText="1"/>
    </xf>
    <xf numFmtId="0" fontId="0" fillId="0" borderId="133" xfId="0" applyBorder="1" applyAlignment="1">
      <alignment vertical="center"/>
    </xf>
    <xf numFmtId="0" fontId="0" fillId="0" borderId="134" xfId="0" applyBorder="1" applyAlignment="1">
      <alignment vertical="center"/>
    </xf>
    <xf numFmtId="185" fontId="8" fillId="0" borderId="33" xfId="5" applyNumberFormat="1" applyFont="1" applyFill="1" applyBorder="1" applyAlignment="1">
      <alignment horizontal="center" vertical="center" shrinkToFit="1"/>
    </xf>
    <xf numFmtId="0" fontId="0" fillId="0" borderId="90" xfId="0" applyBorder="1" applyAlignment="1">
      <alignment horizontal="center" vertical="center" shrinkToFit="1"/>
    </xf>
    <xf numFmtId="185" fontId="8" fillId="0" borderId="81" xfId="5" applyNumberFormat="1" applyFont="1" applyFill="1" applyBorder="1" applyAlignment="1">
      <alignment horizontal="center" vertical="center" shrinkToFit="1"/>
    </xf>
    <xf numFmtId="0" fontId="0" fillId="0" borderId="90" xfId="0" applyFill="1" applyBorder="1" applyAlignment="1">
      <alignment horizontal="center" vertical="center" shrinkToFit="1"/>
    </xf>
    <xf numFmtId="0" fontId="25" fillId="0" borderId="119" xfId="5" applyFont="1" applyBorder="1" applyAlignment="1">
      <alignment horizontal="left" vertical="center" wrapText="1"/>
    </xf>
    <xf numFmtId="0" fontId="25" fillId="0" borderId="120" xfId="5" applyFont="1" applyBorder="1" applyAlignment="1">
      <alignment horizontal="left" vertical="center" wrapText="1"/>
    </xf>
    <xf numFmtId="0" fontId="30" fillId="0" borderId="120" xfId="0" applyFont="1" applyBorder="1" applyAlignment="1">
      <alignment horizontal="left" vertical="center" wrapText="1"/>
    </xf>
    <xf numFmtId="0" fontId="30" fillId="0" borderId="121" xfId="0" applyFont="1" applyBorder="1" applyAlignment="1">
      <alignment horizontal="left" vertical="center" wrapText="1"/>
    </xf>
    <xf numFmtId="0" fontId="25" fillId="0" borderId="122" xfId="5" applyFont="1" applyBorder="1" applyAlignment="1">
      <alignment horizontal="center" vertical="center" shrinkToFit="1"/>
    </xf>
    <xf numFmtId="0" fontId="25" fillId="0" borderId="123" xfId="5" applyFont="1" applyBorder="1" applyAlignment="1">
      <alignment horizontal="center" vertical="center" shrinkToFit="1"/>
    </xf>
    <xf numFmtId="0" fontId="25" fillId="0" borderId="124" xfId="5" applyFont="1" applyBorder="1" applyAlignment="1">
      <alignment horizontal="center" vertical="center" shrinkToFit="1"/>
    </xf>
    <xf numFmtId="0" fontId="25" fillId="0" borderId="125" xfId="5" applyFont="1" applyBorder="1" applyAlignment="1">
      <alignment horizontal="left" vertical="center" wrapText="1"/>
    </xf>
    <xf numFmtId="0" fontId="25" fillId="0" borderId="123" xfId="5" applyFont="1" applyBorder="1" applyAlignment="1">
      <alignment horizontal="left" vertical="center" wrapText="1"/>
    </xf>
    <xf numFmtId="0" fontId="25" fillId="0" borderId="124" xfId="5" applyFont="1" applyBorder="1" applyAlignment="1">
      <alignment horizontal="left" vertical="center" wrapText="1"/>
    </xf>
    <xf numFmtId="0" fontId="25" fillId="0" borderId="126" xfId="5" applyFont="1" applyBorder="1" applyAlignment="1">
      <alignment horizontal="left" vertical="center" wrapText="1"/>
    </xf>
    <xf numFmtId="0" fontId="25" fillId="0" borderId="30" xfId="5" applyFont="1" applyBorder="1" applyAlignment="1">
      <alignment horizontal="left" vertical="center" wrapText="1"/>
    </xf>
    <xf numFmtId="0" fontId="0" fillId="0" borderId="7" xfId="0" applyBorder="1" applyAlignment="1">
      <alignment horizontal="left" vertical="center"/>
    </xf>
    <xf numFmtId="0" fontId="0" fillId="0" borderId="43" xfId="0" applyBorder="1" applyAlignment="1">
      <alignment horizontal="left" vertical="center"/>
    </xf>
    <xf numFmtId="0" fontId="0" fillId="0" borderId="25" xfId="0" applyBorder="1" applyAlignment="1">
      <alignment horizontal="left" vertical="center"/>
    </xf>
    <xf numFmtId="182" fontId="28" fillId="8" borderId="127" xfId="5" applyNumberFormat="1" applyFont="1" applyFill="1" applyBorder="1" applyAlignment="1">
      <alignment horizontal="center" vertical="center" wrapText="1"/>
    </xf>
    <xf numFmtId="0" fontId="29" fillId="8" borderId="128" xfId="0" applyFont="1" applyFill="1" applyBorder="1" applyAlignment="1">
      <alignment horizontal="center" vertical="center" wrapText="1"/>
    </xf>
    <xf numFmtId="0" fontId="8" fillId="2" borderId="118" xfId="5" applyFont="1" applyFill="1" applyBorder="1" applyAlignment="1">
      <alignment vertical="center" shrinkToFit="1"/>
    </xf>
    <xf numFmtId="0" fontId="0" fillId="2" borderId="60" xfId="0" applyFill="1" applyBorder="1" applyAlignment="1">
      <alignment vertical="center" shrinkToFit="1"/>
    </xf>
    <xf numFmtId="185" fontId="8" fillId="0" borderId="23" xfId="5" applyNumberFormat="1" applyFont="1" applyFill="1" applyBorder="1" applyAlignment="1">
      <alignment horizontal="center" vertical="center" shrinkToFit="1"/>
    </xf>
    <xf numFmtId="0" fontId="12" fillId="0" borderId="33" xfId="5" applyFont="1" applyFill="1" applyBorder="1" applyAlignment="1">
      <alignment horizontal="center" vertical="center" shrinkToFit="1"/>
    </xf>
    <xf numFmtId="0" fontId="12" fillId="0" borderId="23" xfId="5" applyFont="1" applyFill="1" applyBorder="1" applyAlignment="1">
      <alignment horizontal="center" vertical="center" shrinkToFit="1"/>
    </xf>
    <xf numFmtId="0" fontId="27" fillId="0" borderId="23" xfId="0" applyFont="1" applyBorder="1" applyAlignment="1">
      <alignment horizontal="center" vertical="center" shrinkToFit="1"/>
    </xf>
    <xf numFmtId="0" fontId="27" fillId="0" borderId="32" xfId="0" applyFont="1" applyBorder="1" applyAlignment="1">
      <alignment horizontal="center" vertical="center" shrinkToFit="1"/>
    </xf>
    <xf numFmtId="0" fontId="12" fillId="0" borderId="69" xfId="5" applyFont="1" applyFill="1" applyBorder="1" applyAlignment="1">
      <alignment horizontal="center" vertical="center" shrinkToFit="1"/>
    </xf>
    <xf numFmtId="0" fontId="25" fillId="0" borderId="29" xfId="5" applyFont="1" applyBorder="1" applyAlignment="1">
      <alignment horizontal="left" vertical="center" wrapText="1"/>
    </xf>
    <xf numFmtId="0" fontId="0" fillId="0" borderId="31" xfId="0" applyBorder="1" applyAlignment="1">
      <alignment horizontal="left" vertical="center"/>
    </xf>
    <xf numFmtId="0" fontId="0" fillId="0" borderId="5" xfId="0" applyBorder="1" applyAlignment="1">
      <alignment horizontal="left" vertical="center"/>
    </xf>
    <xf numFmtId="0" fontId="25" fillId="14" borderId="30" xfId="5" applyFont="1" applyFill="1" applyBorder="1" applyAlignment="1">
      <alignment horizontal="center" vertical="center" wrapText="1"/>
    </xf>
    <xf numFmtId="0" fontId="25" fillId="14" borderId="3" xfId="5" applyFont="1" applyFill="1" applyBorder="1" applyAlignment="1"/>
    <xf numFmtId="0" fontId="25" fillId="14" borderId="29" xfId="5" applyFont="1" applyFill="1" applyBorder="1" applyAlignment="1">
      <alignment horizontal="center" vertical="center" wrapText="1"/>
    </xf>
    <xf numFmtId="0" fontId="25" fillId="14" borderId="0" xfId="5" applyFont="1" applyFill="1" applyBorder="1" applyAlignment="1"/>
    <xf numFmtId="0" fontId="25" fillId="14" borderId="43" xfId="5" applyFont="1" applyFill="1" applyBorder="1" applyAlignment="1"/>
    <xf numFmtId="0" fontId="25" fillId="14" borderId="12" xfId="5" applyFont="1" applyFill="1" applyBorder="1" applyAlignment="1"/>
    <xf numFmtId="0" fontId="25" fillId="14" borderId="36" xfId="5" applyFont="1" applyFill="1" applyBorder="1" applyAlignment="1">
      <alignment horizontal="center" vertical="center" wrapText="1"/>
    </xf>
    <xf numFmtId="0" fontId="25" fillId="14" borderId="21" xfId="5" applyFont="1" applyFill="1" applyBorder="1" applyAlignment="1"/>
    <xf numFmtId="0" fontId="25" fillId="14" borderId="15" xfId="5" applyFont="1" applyFill="1" applyBorder="1" applyAlignment="1"/>
    <xf numFmtId="0" fontId="25" fillId="14" borderId="4" xfId="5" applyFont="1" applyFill="1" applyBorder="1" applyAlignment="1"/>
    <xf numFmtId="0" fontId="0" fillId="0" borderId="47" xfId="5" applyFont="1" applyFill="1" applyBorder="1" applyAlignment="1">
      <alignment vertical="center" wrapText="1"/>
    </xf>
    <xf numFmtId="0" fontId="0" fillId="0" borderId="56" xfId="5" applyFont="1" applyFill="1" applyBorder="1" applyAlignment="1">
      <alignment vertical="center" wrapText="1"/>
    </xf>
    <xf numFmtId="0" fontId="1" fillId="0" borderId="57" xfId="5" applyFont="1" applyFill="1" applyBorder="1" applyAlignment="1"/>
    <xf numFmtId="0" fontId="8" fillId="0" borderId="47" xfId="5" applyFont="1" applyFill="1" applyBorder="1" applyAlignment="1">
      <alignment vertical="center" wrapText="1"/>
    </xf>
    <xf numFmtId="0" fontId="8" fillId="0" borderId="56" xfId="5" applyFont="1" applyFill="1" applyBorder="1" applyAlignment="1"/>
    <xf numFmtId="0" fontId="8" fillId="0" borderId="46" xfId="5" applyFont="1" applyFill="1" applyBorder="1" applyAlignment="1"/>
    <xf numFmtId="0" fontId="8" fillId="0" borderId="68" xfId="5" applyFont="1" applyFill="1" applyBorder="1" applyAlignment="1">
      <alignment vertical="center" wrapText="1"/>
    </xf>
    <xf numFmtId="0" fontId="8" fillId="0" borderId="56" xfId="5" applyFont="1" applyFill="1" applyBorder="1" applyAlignment="1">
      <alignment vertical="center" wrapText="1"/>
    </xf>
    <xf numFmtId="0" fontId="25" fillId="14" borderId="29" xfId="5" applyFont="1" applyFill="1" applyBorder="1" applyAlignment="1"/>
    <xf numFmtId="0" fontId="25" fillId="0" borderId="47" xfId="5" applyFont="1" applyFill="1" applyBorder="1" applyAlignment="1">
      <alignment vertical="center" wrapText="1"/>
    </xf>
    <xf numFmtId="0" fontId="0" fillId="0" borderId="46" xfId="0" applyBorder="1" applyAlignment="1">
      <alignment vertical="center" wrapText="1"/>
    </xf>
    <xf numFmtId="0" fontId="25" fillId="0" borderId="46" xfId="5" applyFont="1" applyFill="1" applyBorder="1" applyAlignment="1">
      <alignment vertical="top" wrapText="1"/>
    </xf>
    <xf numFmtId="0" fontId="25" fillId="0" borderId="113" xfId="5" applyFont="1" applyFill="1" applyBorder="1" applyAlignment="1">
      <alignment vertical="top" wrapText="1"/>
    </xf>
    <xf numFmtId="0" fontId="4" fillId="0" borderId="47" xfId="5" applyFont="1" applyFill="1" applyBorder="1" applyAlignment="1">
      <alignment vertical="center" wrapText="1"/>
    </xf>
    <xf numFmtId="0" fontId="1" fillId="0" borderId="56" xfId="0" applyFont="1" applyBorder="1" applyAlignment="1">
      <alignment vertical="center" wrapText="1"/>
    </xf>
    <xf numFmtId="0" fontId="25" fillId="0" borderId="116" xfId="5" applyFont="1" applyFill="1" applyBorder="1" applyAlignment="1">
      <alignment vertical="center" wrapText="1"/>
    </xf>
    <xf numFmtId="0" fontId="10" fillId="0" borderId="116" xfId="5" applyFont="1" applyFill="1" applyBorder="1" applyAlignment="1">
      <alignment vertical="center" wrapText="1"/>
    </xf>
    <xf numFmtId="0" fontId="25" fillId="14" borderId="72" xfId="5" applyFont="1" applyFill="1" applyBorder="1" applyAlignment="1"/>
    <xf numFmtId="0" fontId="25" fillId="14" borderId="71" xfId="5" applyFont="1" applyFill="1" applyBorder="1" applyAlignment="1"/>
    <xf numFmtId="0" fontId="25" fillId="14" borderId="115" xfId="5" applyFont="1" applyFill="1" applyBorder="1" applyAlignment="1"/>
    <xf numFmtId="0" fontId="10" fillId="0" borderId="113" xfId="5" applyFont="1" applyFill="1" applyBorder="1" applyAlignment="1">
      <alignment vertical="center" wrapText="1"/>
    </xf>
    <xf numFmtId="0" fontId="10" fillId="0" borderId="47" xfId="5" applyFont="1" applyFill="1" applyBorder="1" applyAlignment="1">
      <alignment vertical="center" wrapText="1"/>
    </xf>
    <xf numFmtId="0" fontId="10" fillId="0" borderId="114" xfId="5" applyFont="1" applyFill="1" applyBorder="1" applyAlignment="1">
      <alignment wrapText="1"/>
    </xf>
    <xf numFmtId="0" fontId="8" fillId="0" borderId="57" xfId="5" applyFont="1" applyFill="1" applyBorder="1" applyAlignment="1"/>
    <xf numFmtId="0" fontId="25" fillId="0" borderId="114" xfId="5" applyFont="1" applyFill="1" applyBorder="1" applyAlignment="1">
      <alignment vertical="center" wrapText="1"/>
    </xf>
    <xf numFmtId="0" fontId="35" fillId="5" borderId="19" xfId="5" applyFont="1" applyFill="1" applyBorder="1" applyAlignment="1">
      <alignment horizontal="center" vertical="center" shrinkToFit="1"/>
    </xf>
    <xf numFmtId="0" fontId="35" fillId="5" borderId="21" xfId="5" applyFont="1" applyFill="1" applyBorder="1" applyAlignment="1">
      <alignment horizontal="center" vertical="center" shrinkToFit="1"/>
    </xf>
    <xf numFmtId="0" fontId="33" fillId="5" borderId="21" xfId="5" applyFont="1" applyFill="1" applyBorder="1" applyAlignment="1">
      <alignment vertical="center"/>
    </xf>
    <xf numFmtId="0" fontId="0" fillId="0" borderId="72" xfId="0" applyBorder="1" applyAlignment="1">
      <alignment horizontal="center" vertical="center"/>
    </xf>
    <xf numFmtId="0" fontId="0" fillId="0" borderId="71" xfId="0" applyBorder="1" applyAlignment="1">
      <alignment horizontal="center" vertical="center"/>
    </xf>
    <xf numFmtId="0" fontId="0" fillId="0" borderId="43" xfId="0" applyBorder="1" applyAlignment="1">
      <alignment horizontal="center" vertical="center"/>
    </xf>
    <xf numFmtId="0" fontId="0" fillId="0" borderId="115" xfId="0" applyBorder="1" applyAlignment="1">
      <alignment horizontal="center" vertical="center"/>
    </xf>
    <xf numFmtId="0" fontId="8" fillId="0" borderId="47" xfId="5" applyFont="1" applyFill="1" applyBorder="1" applyAlignment="1">
      <alignment horizontal="left" vertical="center" wrapText="1"/>
    </xf>
    <xf numFmtId="0" fontId="8" fillId="0" borderId="56" xfId="5" applyFont="1" applyFill="1" applyBorder="1" applyAlignment="1">
      <alignment horizontal="left" vertical="center" wrapText="1"/>
    </xf>
    <xf numFmtId="0" fontId="8" fillId="0" borderId="46" xfId="5" applyFont="1" applyFill="1" applyBorder="1" applyAlignment="1">
      <alignment horizontal="left" vertical="center" wrapText="1"/>
    </xf>
    <xf numFmtId="0" fontId="25" fillId="0" borderId="56" xfId="5" applyFont="1" applyFill="1" applyBorder="1" applyAlignment="1">
      <alignment vertical="center" wrapText="1"/>
    </xf>
    <xf numFmtId="0" fontId="25" fillId="0" borderId="46" xfId="5" applyFont="1" applyFill="1" applyBorder="1" applyAlignment="1">
      <alignment vertical="center" wrapText="1"/>
    </xf>
    <xf numFmtId="0" fontId="27" fillId="0" borderId="33" xfId="0" applyFont="1" applyBorder="1" applyAlignment="1">
      <alignment horizontal="center" vertical="center" shrinkToFit="1"/>
    </xf>
    <xf numFmtId="38" fontId="9" fillId="0" borderId="12" xfId="5" applyNumberFormat="1" applyFont="1" applyBorder="1" applyAlignment="1">
      <alignment horizontal="left"/>
    </xf>
    <xf numFmtId="0" fontId="0" fillId="0" borderId="12" xfId="0" applyBorder="1" applyAlignment="1">
      <alignment horizontal="left"/>
    </xf>
    <xf numFmtId="0" fontId="0" fillId="0" borderId="12" xfId="0" applyBorder="1" applyAlignment="1"/>
    <xf numFmtId="0" fontId="44" fillId="24" borderId="29" xfId="5" applyFont="1" applyFill="1" applyBorder="1" applyAlignment="1">
      <alignment horizontal="center" vertical="center" wrapText="1"/>
    </xf>
    <xf numFmtId="0" fontId="44" fillId="24" borderId="71" xfId="5" applyFont="1" applyFill="1" applyBorder="1" applyAlignment="1">
      <alignment horizontal="center" vertical="center" wrapText="1"/>
    </xf>
    <xf numFmtId="0" fontId="44" fillId="24" borderId="15" xfId="5" applyFont="1" applyFill="1" applyBorder="1" applyAlignment="1">
      <alignment horizontal="center" vertical="center" wrapText="1"/>
    </xf>
    <xf numFmtId="0" fontId="44" fillId="24" borderId="129" xfId="5" applyFont="1" applyFill="1" applyBorder="1" applyAlignment="1">
      <alignment horizontal="center" vertical="center" wrapText="1"/>
    </xf>
    <xf numFmtId="0" fontId="8" fillId="17" borderId="56" xfId="5" applyFont="1" applyFill="1" applyBorder="1" applyAlignment="1">
      <alignment horizontal="left" vertical="center" wrapText="1"/>
    </xf>
    <xf numFmtId="0" fontId="8" fillId="17" borderId="57" xfId="5" applyFont="1" applyFill="1" applyBorder="1" applyAlignment="1">
      <alignment horizontal="left" vertical="center" wrapText="1"/>
    </xf>
    <xf numFmtId="0" fontId="25" fillId="17" borderId="56" xfId="5" applyFont="1" applyFill="1" applyBorder="1" applyAlignment="1">
      <alignment horizontal="left" vertical="center" wrapText="1"/>
    </xf>
    <xf numFmtId="0" fontId="25" fillId="17" borderId="57" xfId="5" applyFont="1" applyFill="1" applyBorder="1" applyAlignment="1">
      <alignment horizontal="left" vertical="center" wrapText="1"/>
    </xf>
    <xf numFmtId="0" fontId="12" fillId="17" borderId="33" xfId="5" applyFont="1" applyFill="1" applyBorder="1" applyAlignment="1">
      <alignment horizontal="center" vertical="center" shrinkToFit="1"/>
    </xf>
    <xf numFmtId="0" fontId="12" fillId="17" borderId="23" xfId="5" applyFont="1" applyFill="1" applyBorder="1" applyAlignment="1">
      <alignment horizontal="center" vertical="center" shrinkToFit="1"/>
    </xf>
    <xf numFmtId="0" fontId="12" fillId="17" borderId="32" xfId="5" applyFont="1" applyFill="1" applyBorder="1" applyAlignment="1">
      <alignment horizontal="center" vertical="center" shrinkToFit="1"/>
    </xf>
    <xf numFmtId="0" fontId="25" fillId="0" borderId="113" xfId="5" applyFont="1" applyFill="1" applyBorder="1" applyAlignment="1">
      <alignment wrapText="1"/>
    </xf>
    <xf numFmtId="0" fontId="8" fillId="2" borderId="78" xfId="5" applyFont="1" applyFill="1" applyBorder="1" applyAlignment="1">
      <alignment vertical="center" shrinkToFit="1"/>
    </xf>
    <xf numFmtId="0" fontId="0" fillId="0" borderId="20" xfId="0" applyBorder="1" applyAlignment="1">
      <alignment vertical="center"/>
    </xf>
    <xf numFmtId="0" fontId="0" fillId="0" borderId="56" xfId="0" applyBorder="1" applyAlignment="1">
      <alignment vertical="center"/>
    </xf>
    <xf numFmtId="0" fontId="0" fillId="0" borderId="46" xfId="0" applyBorder="1" applyAlignment="1">
      <alignment vertical="center"/>
    </xf>
    <xf numFmtId="0" fontId="8" fillId="2" borderId="116" xfId="5" applyFont="1" applyFill="1" applyBorder="1" applyAlignment="1">
      <alignment vertical="center" shrinkToFit="1"/>
    </xf>
    <xf numFmtId="0" fontId="6" fillId="2" borderId="131" xfId="5" applyFont="1" applyFill="1" applyBorder="1" applyAlignment="1">
      <alignment vertical="center" wrapText="1"/>
    </xf>
    <xf numFmtId="0" fontId="6" fillId="0" borderId="24" xfId="0" applyFont="1" applyBorder="1" applyAlignment="1">
      <alignment vertical="center" wrapText="1"/>
    </xf>
    <xf numFmtId="0" fontId="26" fillId="0" borderId="68" xfId="5" applyFont="1" applyFill="1" applyBorder="1" applyAlignment="1">
      <alignment horizontal="left" vertical="center" wrapText="1"/>
    </xf>
    <xf numFmtId="0" fontId="26" fillId="0" borderId="56" xfId="5" applyFont="1" applyFill="1" applyBorder="1" applyAlignment="1">
      <alignment horizontal="left" vertical="center" wrapText="1"/>
    </xf>
    <xf numFmtId="0" fontId="26" fillId="0" borderId="46" xfId="5" applyFont="1" applyFill="1" applyBorder="1" applyAlignment="1">
      <alignment horizontal="left" vertical="center" wrapText="1"/>
    </xf>
    <xf numFmtId="0" fontId="27" fillId="0" borderId="19" xfId="0" applyFont="1" applyFill="1" applyBorder="1" applyAlignment="1">
      <alignment vertical="center"/>
    </xf>
    <xf numFmtId="0" fontId="0" fillId="0" borderId="72" xfId="0" applyBorder="1" applyAlignment="1">
      <alignment vertical="center"/>
    </xf>
    <xf numFmtId="0" fontId="27" fillId="0" borderId="17" xfId="0" applyFont="1" applyFill="1" applyBorder="1" applyAlignment="1">
      <alignment vertical="center"/>
    </xf>
    <xf numFmtId="0" fontId="0" fillId="0" borderId="71" xfId="0" applyBorder="1" applyAlignment="1">
      <alignment vertical="center"/>
    </xf>
    <xf numFmtId="0" fontId="0" fillId="0" borderId="17" xfId="0" applyBorder="1" applyAlignment="1">
      <alignment vertical="center"/>
    </xf>
    <xf numFmtId="0" fontId="0" fillId="0" borderId="39" xfId="0" applyBorder="1" applyAlignment="1">
      <alignment vertical="center"/>
    </xf>
    <xf numFmtId="0" fontId="0" fillId="0" borderId="129" xfId="0" applyBorder="1" applyAlignment="1">
      <alignment vertical="center"/>
    </xf>
    <xf numFmtId="0" fontId="25" fillId="13" borderId="36" xfId="5" applyFont="1" applyFill="1" applyBorder="1" applyAlignment="1">
      <alignment horizontal="center" vertical="center" wrapText="1"/>
    </xf>
    <xf numFmtId="0" fontId="0" fillId="0" borderId="29" xfId="0" applyBorder="1" applyAlignment="1">
      <alignment vertical="center"/>
    </xf>
    <xf numFmtId="0" fontId="0" fillId="0" borderId="43" xfId="0" applyBorder="1" applyAlignment="1">
      <alignment vertical="center"/>
    </xf>
    <xf numFmtId="0" fontId="0" fillId="0" borderId="115" xfId="0" applyBorder="1" applyAlignment="1">
      <alignment vertical="center"/>
    </xf>
    <xf numFmtId="0" fontId="23" fillId="0" borderId="47" xfId="5" applyFont="1" applyFill="1" applyBorder="1" applyAlignment="1">
      <alignment vertical="center" wrapText="1"/>
    </xf>
    <xf numFmtId="0" fontId="7" fillId="0" borderId="56" xfId="0" applyFont="1" applyBorder="1" applyAlignment="1">
      <alignment vertical="center" wrapText="1"/>
    </xf>
    <xf numFmtId="0" fontId="7" fillId="0" borderId="46" xfId="0" applyFont="1" applyBorder="1" applyAlignment="1">
      <alignment vertical="center" wrapText="1"/>
    </xf>
    <xf numFmtId="0" fontId="44" fillId="24" borderId="36" xfId="5" applyFont="1" applyFill="1" applyBorder="1" applyAlignment="1">
      <alignment horizontal="center" vertical="center" wrapText="1"/>
    </xf>
    <xf numFmtId="0" fontId="44" fillId="24" borderId="21" xfId="5" applyFont="1" applyFill="1" applyBorder="1" applyAlignment="1"/>
    <xf numFmtId="0" fontId="44" fillId="24" borderId="0" xfId="5" applyFont="1" applyFill="1" applyBorder="1" applyAlignment="1"/>
    <xf numFmtId="0" fontId="44" fillId="24" borderId="15" xfId="5" applyFont="1" applyFill="1" applyBorder="1" applyAlignment="1"/>
    <xf numFmtId="0" fontId="44" fillId="24" borderId="4" xfId="5" applyFont="1" applyFill="1" applyBorder="1" applyAlignment="1"/>
    <xf numFmtId="0" fontId="8" fillId="17" borderId="47" xfId="5" applyFont="1" applyFill="1" applyBorder="1" applyAlignment="1">
      <alignment horizontal="left" vertical="center" wrapText="1"/>
    </xf>
    <xf numFmtId="0" fontId="42" fillId="17" borderId="47" xfId="5" applyFont="1" applyFill="1" applyBorder="1" applyAlignment="1">
      <alignment horizontal="left" vertical="center" wrapText="1"/>
    </xf>
    <xf numFmtId="0" fontId="42" fillId="17" borderId="56" xfId="5" applyFont="1" applyFill="1" applyBorder="1" applyAlignment="1">
      <alignment horizontal="left" vertical="center" wrapText="1"/>
    </xf>
    <xf numFmtId="0" fontId="42" fillId="17" borderId="57" xfId="5" applyFont="1" applyFill="1" applyBorder="1" applyAlignment="1">
      <alignment horizontal="left" vertical="center" wrapText="1"/>
    </xf>
    <xf numFmtId="0" fontId="12" fillId="17" borderId="27" xfId="5" applyFont="1" applyFill="1" applyBorder="1" applyAlignment="1">
      <alignment horizontal="center" vertical="center" shrinkToFit="1"/>
    </xf>
    <xf numFmtId="0" fontId="41" fillId="17" borderId="27" xfId="0" applyFont="1" applyFill="1" applyBorder="1" applyAlignment="1">
      <alignment horizontal="center" vertical="center" shrinkToFit="1"/>
    </xf>
    <xf numFmtId="0" fontId="19" fillId="0" borderId="0" xfId="5" applyFont="1" applyAlignment="1">
      <alignment vertical="center"/>
    </xf>
    <xf numFmtId="0" fontId="19" fillId="0" borderId="0" xfId="0" applyFont="1" applyAlignment="1">
      <alignment vertical="center"/>
    </xf>
    <xf numFmtId="0" fontId="4" fillId="0" borderId="0" xfId="5" applyFont="1" applyBorder="1" applyAlignment="1">
      <alignment horizontal="center" vertical="center" wrapText="1"/>
    </xf>
    <xf numFmtId="0" fontId="0" fillId="0" borderId="0" xfId="0" applyBorder="1" applyAlignment="1">
      <alignment vertical="center"/>
    </xf>
    <xf numFmtId="0" fontId="33" fillId="11" borderId="27" xfId="5" applyFont="1" applyFill="1" applyBorder="1" applyAlignment="1">
      <alignment horizontal="left" vertical="center" shrinkToFit="1"/>
    </xf>
    <xf numFmtId="0" fontId="32" fillId="11" borderId="27" xfId="5" applyFont="1" applyFill="1" applyBorder="1" applyAlignment="1">
      <alignment horizontal="center" vertical="center"/>
    </xf>
    <xf numFmtId="0" fontId="15" fillId="11" borderId="27" xfId="0" applyFont="1" applyFill="1" applyBorder="1" applyAlignment="1">
      <alignment horizontal="center" vertical="center"/>
    </xf>
    <xf numFmtId="0" fontId="0" fillId="0" borderId="27" xfId="0" applyBorder="1" applyAlignment="1">
      <alignment vertical="center"/>
    </xf>
    <xf numFmtId="0" fontId="8" fillId="0" borderId="27" xfId="5" applyFont="1" applyFill="1" applyBorder="1" applyAlignment="1">
      <alignment vertical="center"/>
    </xf>
    <xf numFmtId="0" fontId="13" fillId="0" borderId="27" xfId="0" applyFont="1" applyFill="1" applyBorder="1" applyAlignment="1">
      <alignment vertical="center"/>
    </xf>
    <xf numFmtId="0" fontId="25" fillId="14" borderId="36" xfId="5" applyFont="1" applyFill="1" applyBorder="1" applyAlignment="1">
      <alignment horizontal="center" vertical="center"/>
    </xf>
    <xf numFmtId="0" fontId="8" fillId="0" borderId="47" xfId="5" applyFont="1" applyFill="1" applyBorder="1" applyAlignment="1">
      <alignment horizontal="left" vertical="center"/>
    </xf>
    <xf numFmtId="0" fontId="8" fillId="0" borderId="46" xfId="5" applyFont="1" applyFill="1" applyBorder="1" applyAlignment="1">
      <alignment horizontal="left" vertical="center"/>
    </xf>
    <xf numFmtId="0" fontId="4" fillId="0" borderId="56" xfId="5" applyFont="1" applyFill="1" applyBorder="1" applyAlignment="1">
      <alignment vertical="center" wrapText="1"/>
    </xf>
    <xf numFmtId="0" fontId="25" fillId="0" borderId="56" xfId="5" applyFont="1" applyFill="1" applyBorder="1" applyAlignment="1">
      <alignment wrapText="1"/>
    </xf>
    <xf numFmtId="0" fontId="25" fillId="0" borderId="46" xfId="5" applyFont="1" applyFill="1" applyBorder="1" applyAlignment="1">
      <alignment wrapText="1"/>
    </xf>
    <xf numFmtId="0" fontId="61" fillId="0" borderId="0" xfId="5" applyFont="1" applyBorder="1" applyAlignment="1">
      <alignment horizontal="right" vertical="center"/>
    </xf>
    <xf numFmtId="0" fontId="52" fillId="0" borderId="0" xfId="6" applyFont="1" applyBorder="1" applyAlignment="1">
      <alignment vertical="center"/>
    </xf>
    <xf numFmtId="0" fontId="52" fillId="0" borderId="0" xfId="6" applyFont="1" applyAlignment="1">
      <alignment vertical="center"/>
    </xf>
    <xf numFmtId="0" fontId="61" fillId="0" borderId="108" xfId="5" applyFont="1" applyBorder="1" applyAlignment="1">
      <alignment vertical="center" wrapText="1"/>
    </xf>
    <xf numFmtId="0" fontId="61" fillId="0" borderId="69" xfId="5" applyFont="1" applyBorder="1" applyAlignment="1">
      <alignment vertical="center" wrapText="1"/>
    </xf>
    <xf numFmtId="0" fontId="61" fillId="0" borderId="137" xfId="5" applyFont="1" applyBorder="1" applyAlignment="1">
      <alignment vertical="center" wrapText="1"/>
    </xf>
    <xf numFmtId="0" fontId="61" fillId="0" borderId="109" xfId="5" applyFont="1" applyBorder="1" applyAlignment="1">
      <alignment vertical="center" wrapText="1"/>
    </xf>
    <xf numFmtId="0" fontId="50" fillId="0" borderId="100" xfId="5" applyFont="1" applyBorder="1" applyAlignment="1">
      <alignment horizontal="center" vertical="center" shrinkToFit="1"/>
    </xf>
    <xf numFmtId="0" fontId="50" fillId="0" borderId="99" xfId="5" applyFont="1" applyBorder="1" applyAlignment="1">
      <alignment horizontal="center" vertical="center" shrinkToFit="1"/>
    </xf>
    <xf numFmtId="0" fontId="50" fillId="0" borderId="108" xfId="5" applyFont="1" applyBorder="1" applyAlignment="1">
      <alignment horizontal="center" vertical="center" shrinkToFit="1"/>
    </xf>
    <xf numFmtId="0" fontId="50" fillId="0" borderId="136" xfId="5" applyFont="1" applyBorder="1" applyAlignment="1">
      <alignment horizontal="center" vertical="center" shrinkToFit="1"/>
    </xf>
    <xf numFmtId="0" fontId="50" fillId="21" borderId="100" xfId="5" applyFont="1" applyFill="1" applyBorder="1" applyAlignment="1">
      <alignment vertical="top" wrapText="1"/>
    </xf>
    <xf numFmtId="0" fontId="50" fillId="21" borderId="73" xfId="5" applyFont="1" applyFill="1" applyBorder="1" applyAlignment="1">
      <alignment vertical="top" wrapText="1"/>
    </xf>
    <xf numFmtId="0" fontId="50" fillId="0" borderId="138" xfId="5" applyFont="1" applyBorder="1" applyAlignment="1">
      <alignment horizontal="center" vertical="center" shrinkToFit="1"/>
    </xf>
    <xf numFmtId="0" fontId="50" fillId="0" borderId="137" xfId="5" applyFont="1" applyBorder="1" applyAlignment="1">
      <alignment horizontal="center" vertical="center" shrinkToFit="1"/>
    </xf>
    <xf numFmtId="0" fontId="61" fillId="0" borderId="14" xfId="5" applyFont="1" applyBorder="1" applyAlignment="1">
      <alignment vertical="center" wrapText="1"/>
    </xf>
    <xf numFmtId="0" fontId="61" fillId="0" borderId="10" xfId="5" applyFont="1" applyBorder="1" applyAlignment="1">
      <alignment vertical="center" wrapText="1"/>
    </xf>
    <xf numFmtId="0" fontId="61" fillId="0" borderId="37" xfId="5" applyFont="1" applyBorder="1" applyAlignment="1">
      <alignment vertical="center" wrapText="1"/>
    </xf>
    <xf numFmtId="0" fontId="61" fillId="0" borderId="139" xfId="5" applyFont="1" applyBorder="1" applyAlignment="1">
      <alignment horizontal="center" vertical="center" shrinkToFit="1"/>
    </xf>
    <xf numFmtId="0" fontId="61" fillId="0" borderId="102" xfId="5" applyFont="1" applyBorder="1" applyAlignment="1">
      <alignment horizontal="center" vertical="center" shrinkToFit="1"/>
    </xf>
    <xf numFmtId="0" fontId="50" fillId="23" borderId="140" xfId="5" applyFont="1" applyFill="1" applyBorder="1" applyAlignment="1">
      <alignment horizontal="left" vertical="center" wrapText="1"/>
    </xf>
    <xf numFmtId="0" fontId="50" fillId="23" borderId="141" xfId="5" applyFont="1" applyFill="1" applyBorder="1" applyAlignment="1">
      <alignment horizontal="left" vertical="center" wrapText="1"/>
    </xf>
    <xf numFmtId="0" fontId="61" fillId="0" borderId="101" xfId="5" applyFont="1" applyBorder="1" applyAlignment="1">
      <alignment horizontal="center" vertical="center" shrinkToFit="1"/>
    </xf>
    <xf numFmtId="0" fontId="50" fillId="23" borderId="58" xfId="5" applyFont="1" applyFill="1" applyBorder="1" applyAlignment="1">
      <alignment horizontal="left" vertical="center" wrapText="1"/>
    </xf>
    <xf numFmtId="0" fontId="61" fillId="0" borderId="108" xfId="5" applyFont="1" applyBorder="1" applyAlignment="1">
      <alignment horizontal="center" vertical="center" wrapText="1"/>
    </xf>
    <xf numFmtId="0" fontId="61" fillId="0" borderId="42" xfId="5" applyFont="1" applyBorder="1" applyAlignment="1">
      <alignment horizontal="center" vertical="center" wrapText="1"/>
    </xf>
    <xf numFmtId="0" fontId="50" fillId="21" borderId="100" xfId="5" applyFont="1" applyFill="1" applyBorder="1" applyAlignment="1">
      <alignment horizontal="left" vertical="top" wrapText="1"/>
    </xf>
    <xf numFmtId="0" fontId="50" fillId="21" borderId="53" xfId="5" applyFont="1" applyFill="1" applyBorder="1" applyAlignment="1">
      <alignment horizontal="left" vertical="top" wrapText="1"/>
    </xf>
    <xf numFmtId="0" fontId="61" fillId="0" borderId="138" xfId="5" applyFont="1" applyBorder="1" applyAlignment="1">
      <alignment horizontal="center" vertical="center" wrapText="1"/>
    </xf>
    <xf numFmtId="0" fontId="61" fillId="0" borderId="136" xfId="5" applyFont="1" applyBorder="1" applyAlignment="1">
      <alignment horizontal="center" vertical="center" wrapText="1"/>
    </xf>
    <xf numFmtId="0" fontId="50" fillId="0" borderId="119" xfId="5" applyFont="1" applyBorder="1" applyAlignment="1">
      <alignment horizontal="center" vertical="center" wrapText="1"/>
    </xf>
    <xf numFmtId="0" fontId="50" fillId="0" borderId="120" xfId="5" applyFont="1" applyBorder="1" applyAlignment="1">
      <alignment horizontal="center" vertical="center" wrapText="1"/>
    </xf>
    <xf numFmtId="0" fontId="52" fillId="0" borderId="120" xfId="6" applyFont="1" applyBorder="1" applyAlignment="1">
      <alignment vertical="center" wrapText="1"/>
    </xf>
    <xf numFmtId="0" fontId="52" fillId="0" borderId="121" xfId="6" applyFont="1" applyBorder="1" applyAlignment="1">
      <alignment vertical="center" wrapText="1"/>
    </xf>
    <xf numFmtId="0" fontId="50" fillId="0" borderId="142" xfId="5" applyFont="1" applyBorder="1" applyAlignment="1">
      <alignment horizontal="center" vertical="center" shrinkToFit="1"/>
    </xf>
    <xf numFmtId="0" fontId="50" fillId="0" borderId="144" xfId="5" applyFont="1" applyBorder="1" applyAlignment="1">
      <alignment horizontal="center" vertical="center" shrinkToFit="1"/>
    </xf>
    <xf numFmtId="0" fontId="50" fillId="0" borderId="102" xfId="5" applyFont="1" applyBorder="1" applyAlignment="1">
      <alignment horizontal="center" vertical="center" shrinkToFit="1"/>
    </xf>
    <xf numFmtId="0" fontId="50" fillId="0" borderId="63" xfId="5" applyFont="1" applyBorder="1" applyAlignment="1">
      <alignment horizontal="center" vertical="center" wrapText="1"/>
    </xf>
    <xf numFmtId="0" fontId="50" fillId="0" borderId="144" xfId="5" applyFont="1" applyBorder="1" applyAlignment="1">
      <alignment horizontal="center" vertical="center" wrapText="1"/>
    </xf>
    <xf numFmtId="0" fontId="50" fillId="0" borderId="145" xfId="5" applyFont="1" applyBorder="1" applyAlignment="1">
      <alignment horizontal="center" vertical="center" wrapText="1"/>
    </xf>
    <xf numFmtId="0" fontId="50" fillId="0" borderId="143" xfId="5" applyFont="1" applyBorder="1" applyAlignment="1">
      <alignment horizontal="center" vertical="center" wrapText="1"/>
    </xf>
    <xf numFmtId="0" fontId="8" fillId="22" borderId="100" xfId="5" applyFont="1" applyFill="1" applyBorder="1" applyAlignment="1">
      <alignment horizontal="left" vertical="center" wrapText="1"/>
    </xf>
    <xf numFmtId="0" fontId="8" fillId="22" borderId="99" xfId="5" applyFont="1" applyFill="1" applyBorder="1" applyAlignment="1">
      <alignment horizontal="left" vertical="center" wrapText="1"/>
    </xf>
    <xf numFmtId="0" fontId="50" fillId="0" borderId="121" xfId="5" applyFont="1" applyBorder="1" applyAlignment="1">
      <alignment horizontal="center" vertical="center" wrapText="1"/>
    </xf>
    <xf numFmtId="0" fontId="50" fillId="0" borderId="145" xfId="5" applyFont="1" applyBorder="1" applyAlignment="1">
      <alignment horizontal="center" vertical="center" shrinkToFit="1"/>
    </xf>
    <xf numFmtId="0" fontId="50" fillId="0" borderId="143" xfId="5" applyFont="1" applyBorder="1" applyAlignment="1">
      <alignment horizontal="center" vertical="center" shrinkToFit="1"/>
    </xf>
    <xf numFmtId="0" fontId="8" fillId="22" borderId="62" xfId="5" applyFont="1" applyFill="1" applyBorder="1" applyAlignment="1">
      <alignment horizontal="left" vertical="center" wrapText="1"/>
    </xf>
    <xf numFmtId="0" fontId="50" fillId="0" borderId="30" xfId="5" applyFont="1" applyBorder="1" applyAlignment="1">
      <alignment horizontal="center" vertical="center" wrapText="1"/>
    </xf>
    <xf numFmtId="0" fontId="50" fillId="0" borderId="15" xfId="5" applyFont="1" applyBorder="1" applyAlignment="1">
      <alignment horizontal="center" vertical="center" wrapText="1"/>
    </xf>
    <xf numFmtId="0" fontId="25" fillId="27" borderId="29" xfId="5" applyFont="1" applyFill="1" applyBorder="1" applyAlignment="1">
      <alignment horizontal="center" vertical="center" wrapText="1"/>
    </xf>
    <xf numFmtId="0" fontId="25" fillId="27" borderId="0" xfId="5" applyFont="1" applyFill="1" applyBorder="1" applyAlignment="1">
      <alignment horizontal="center" vertical="center" wrapText="1"/>
    </xf>
    <xf numFmtId="0" fontId="25" fillId="27" borderId="15" xfId="5" applyFont="1" applyFill="1" applyBorder="1" applyAlignment="1">
      <alignment horizontal="center" vertical="center" wrapText="1"/>
    </xf>
    <xf numFmtId="0" fontId="25" fillId="27" borderId="4" xfId="5" applyFont="1" applyFill="1" applyBorder="1" applyAlignment="1">
      <alignment horizontal="center" vertical="center" wrapText="1"/>
    </xf>
    <xf numFmtId="0" fontId="8" fillId="25" borderId="56" xfId="5" applyFont="1" applyFill="1" applyBorder="1" applyAlignment="1">
      <alignment vertical="center" wrapText="1"/>
    </xf>
    <xf numFmtId="0" fontId="8" fillId="25" borderId="57" xfId="5" applyFont="1" applyFill="1" applyBorder="1" applyAlignment="1"/>
    <xf numFmtId="0" fontId="25" fillId="25" borderId="46" xfId="5" applyFont="1" applyFill="1" applyBorder="1" applyAlignment="1">
      <alignment vertical="center" wrapText="1"/>
    </xf>
    <xf numFmtId="0" fontId="25" fillId="25" borderId="113" xfId="5" applyFont="1" applyFill="1" applyBorder="1" applyAlignment="1">
      <alignment vertical="center" wrapText="1"/>
    </xf>
    <xf numFmtId="0" fontId="25" fillId="25" borderId="114" xfId="5" applyFont="1" applyFill="1" applyBorder="1" applyAlignment="1">
      <alignment vertical="center" wrapText="1"/>
    </xf>
    <xf numFmtId="0" fontId="12" fillId="25" borderId="27" xfId="5" applyFont="1" applyFill="1" applyBorder="1" applyAlignment="1">
      <alignment horizontal="center" vertical="center" shrinkToFit="1"/>
    </xf>
    <xf numFmtId="0" fontId="65" fillId="25" borderId="27" xfId="6" applyFont="1" applyFill="1" applyBorder="1" applyAlignment="1">
      <alignment horizontal="center" vertical="center" shrinkToFit="1"/>
    </xf>
    <xf numFmtId="182" fontId="66" fillId="19" borderId="65" xfId="5" applyNumberFormat="1" applyFont="1" applyFill="1" applyBorder="1" applyAlignment="1">
      <alignment horizontal="center" vertical="center" wrapText="1"/>
    </xf>
    <xf numFmtId="182" fontId="66" fillId="19" borderId="146" xfId="5" applyNumberFormat="1" applyFont="1" applyFill="1" applyBorder="1" applyAlignment="1">
      <alignment horizontal="center" vertical="center" wrapText="1"/>
    </xf>
    <xf numFmtId="0" fontId="50" fillId="0" borderId="119" xfId="5" applyFont="1" applyBorder="1" applyAlignment="1">
      <alignment horizontal="center" vertical="center" shrinkToFit="1"/>
    </xf>
    <xf numFmtId="0" fontId="50" fillId="0" borderId="121" xfId="5" applyFont="1" applyBorder="1" applyAlignment="1">
      <alignment horizontal="center" vertical="center" shrinkToFit="1"/>
    </xf>
    <xf numFmtId="0" fontId="61" fillId="24" borderId="36" xfId="5" applyFont="1" applyFill="1" applyBorder="1" applyAlignment="1">
      <alignment horizontal="center" vertical="center"/>
    </xf>
    <xf numFmtId="0" fontId="61" fillId="24" borderId="72" xfId="5" applyFont="1" applyFill="1" applyBorder="1" applyAlignment="1">
      <alignment horizontal="center" vertical="center"/>
    </xf>
    <xf numFmtId="0" fontId="61" fillId="24" borderId="43" xfId="5" applyFont="1" applyFill="1" applyBorder="1" applyAlignment="1">
      <alignment horizontal="center" vertical="center"/>
    </xf>
    <xf numFmtId="0" fontId="61" fillId="24" borderId="115" xfId="5" applyFont="1" applyFill="1" applyBorder="1" applyAlignment="1">
      <alignment horizontal="center" vertical="center"/>
    </xf>
    <xf numFmtId="0" fontId="61" fillId="0" borderId="47" xfId="5" applyFont="1" applyFill="1" applyBorder="1" applyAlignment="1">
      <alignment horizontal="left" vertical="center" wrapText="1"/>
    </xf>
    <xf numFmtId="0" fontId="61" fillId="0" borderId="46" xfId="5" applyFont="1" applyFill="1" applyBorder="1" applyAlignment="1">
      <alignment horizontal="left" vertical="center" wrapText="1"/>
    </xf>
    <xf numFmtId="0" fontId="60" fillId="0" borderId="27" xfId="5" applyFont="1" applyFill="1" applyBorder="1" applyAlignment="1">
      <alignment horizontal="center" vertical="center" shrinkToFit="1"/>
    </xf>
    <xf numFmtId="0" fontId="61" fillId="24" borderId="36" xfId="5" applyFont="1" applyFill="1" applyBorder="1" applyAlignment="1">
      <alignment horizontal="center" vertical="center" wrapText="1"/>
    </xf>
    <xf numFmtId="0" fontId="61" fillId="24" borderId="21" xfId="5" applyFont="1" applyFill="1" applyBorder="1" applyAlignment="1">
      <alignment horizontal="center" vertical="center" wrapText="1"/>
    </xf>
    <xf numFmtId="0" fontId="61" fillId="24" borderId="29" xfId="5" applyFont="1" applyFill="1" applyBorder="1" applyAlignment="1">
      <alignment horizontal="center" vertical="center" wrapText="1"/>
    </xf>
    <xf numFmtId="0" fontId="61" fillId="24" borderId="0" xfId="5" applyFont="1" applyFill="1" applyBorder="1" applyAlignment="1">
      <alignment horizontal="center" vertical="center" wrapText="1"/>
    </xf>
    <xf numFmtId="0" fontId="61" fillId="24" borderId="15" xfId="5" applyFont="1" applyFill="1" applyBorder="1" applyAlignment="1">
      <alignment horizontal="center" vertical="center" wrapText="1"/>
    </xf>
    <xf numFmtId="0" fontId="61" fillId="24" borderId="4" xfId="5" applyFont="1" applyFill="1" applyBorder="1" applyAlignment="1">
      <alignment horizontal="center" vertical="center" wrapText="1"/>
    </xf>
    <xf numFmtId="0" fontId="61" fillId="0" borderId="47" xfId="5" applyFont="1" applyFill="1" applyBorder="1" applyAlignment="1">
      <alignment vertical="center" wrapText="1"/>
    </xf>
    <xf numFmtId="0" fontId="61" fillId="0" borderId="56" xfId="5" applyFont="1" applyFill="1" applyBorder="1" applyAlignment="1">
      <alignment vertical="center" wrapText="1"/>
    </xf>
    <xf numFmtId="0" fontId="61" fillId="0" borderId="57" xfId="5" applyFont="1" applyFill="1" applyBorder="1" applyAlignment="1"/>
    <xf numFmtId="0" fontId="61" fillId="0" borderId="113" xfId="5" applyFont="1" applyFill="1" applyBorder="1" applyAlignment="1">
      <alignment vertical="center" wrapText="1"/>
    </xf>
    <xf numFmtId="0" fontId="61" fillId="0" borderId="114" xfId="5" applyFont="1" applyFill="1" applyBorder="1" applyAlignment="1">
      <alignment vertical="center" wrapText="1"/>
    </xf>
    <xf numFmtId="0" fontId="61" fillId="0" borderId="27" xfId="6" applyFont="1" applyFill="1" applyBorder="1" applyAlignment="1">
      <alignment horizontal="center" vertical="center" shrinkToFit="1"/>
    </xf>
    <xf numFmtId="0" fontId="61" fillId="24" borderId="21" xfId="5" applyFont="1" applyFill="1" applyBorder="1" applyAlignment="1"/>
    <xf numFmtId="0" fontId="61" fillId="24" borderId="0" xfId="5" applyFont="1" applyFill="1" applyBorder="1" applyAlignment="1"/>
    <xf numFmtId="0" fontId="61" fillId="24" borderId="43" xfId="5" applyFont="1" applyFill="1" applyBorder="1" applyAlignment="1"/>
    <xf numFmtId="0" fontId="61" fillId="24" borderId="12" xfId="5" applyFont="1" applyFill="1" applyBorder="1" applyAlignment="1"/>
    <xf numFmtId="0" fontId="61" fillId="0" borderId="56" xfId="5" applyFont="1" applyFill="1" applyBorder="1" applyAlignment="1">
      <alignment horizontal="left" vertical="center" wrapText="1"/>
    </xf>
    <xf numFmtId="0" fontId="50" fillId="0" borderId="27" xfId="6" applyFont="1" applyBorder="1" applyAlignment="1">
      <alignment horizontal="center" vertical="center" shrinkToFit="1"/>
    </xf>
    <xf numFmtId="0" fontId="61" fillId="24" borderId="72" xfId="5" applyFont="1" applyFill="1" applyBorder="1" applyAlignment="1">
      <alignment horizontal="center" vertical="center" wrapText="1"/>
    </xf>
    <xf numFmtId="0" fontId="61" fillId="24" borderId="71" xfId="5" applyFont="1" applyFill="1" applyBorder="1" applyAlignment="1">
      <alignment horizontal="center" vertical="center" wrapText="1"/>
    </xf>
    <xf numFmtId="0" fontId="61" fillId="24" borderId="43" xfId="5" applyFont="1" applyFill="1" applyBorder="1" applyAlignment="1">
      <alignment horizontal="center" vertical="center" wrapText="1"/>
    </xf>
    <xf numFmtId="0" fontId="61" fillId="24" borderId="115" xfId="5" applyFont="1" applyFill="1" applyBorder="1" applyAlignment="1">
      <alignment horizontal="center" vertical="center" wrapText="1"/>
    </xf>
    <xf numFmtId="0" fontId="61" fillId="0" borderId="27" xfId="6" applyFont="1" applyBorder="1" applyAlignment="1">
      <alignment horizontal="center" vertical="center" shrinkToFit="1"/>
    </xf>
    <xf numFmtId="0" fontId="50" fillId="24" borderId="36" xfId="5" applyFont="1" applyFill="1" applyBorder="1" applyAlignment="1">
      <alignment horizontal="center" vertical="center" wrapText="1"/>
    </xf>
    <xf numFmtId="0" fontId="50" fillId="24" borderId="21" xfId="5" applyFont="1" applyFill="1" applyBorder="1" applyAlignment="1"/>
    <xf numFmtId="0" fontId="50" fillId="24" borderId="29" xfId="5" applyFont="1" applyFill="1" applyBorder="1" applyAlignment="1">
      <alignment horizontal="center" vertical="center" wrapText="1"/>
    </xf>
    <xf numFmtId="0" fontId="50" fillId="24" borderId="0" xfId="5" applyFont="1" applyFill="1" applyBorder="1" applyAlignment="1"/>
    <xf numFmtId="0" fontId="50" fillId="24" borderId="29" xfId="5" applyFont="1" applyFill="1" applyBorder="1" applyAlignment="1"/>
    <xf numFmtId="0" fontId="50" fillId="0" borderId="47" xfId="5" applyFont="1" applyFill="1" applyBorder="1" applyAlignment="1">
      <alignment vertical="center" wrapText="1"/>
    </xf>
    <xf numFmtId="0" fontId="50" fillId="0" borderId="56" xfId="5" applyFont="1" applyFill="1" applyBorder="1" applyAlignment="1"/>
    <xf numFmtId="0" fontId="50" fillId="0" borderId="46" xfId="5" applyFont="1" applyFill="1" applyBorder="1" applyAlignment="1"/>
    <xf numFmtId="0" fontId="50" fillId="0" borderId="113" xfId="5" applyFont="1" applyFill="1" applyBorder="1" applyAlignment="1">
      <alignment vertical="center" wrapText="1"/>
    </xf>
    <xf numFmtId="0" fontId="60" fillId="0" borderId="33" xfId="5" applyFont="1" applyFill="1" applyBorder="1" applyAlignment="1">
      <alignment horizontal="center" vertical="center" shrinkToFit="1"/>
    </xf>
    <xf numFmtId="0" fontId="60" fillId="0" borderId="23" xfId="5" applyFont="1" applyFill="1" applyBorder="1" applyAlignment="1">
      <alignment horizontal="center" vertical="center" shrinkToFit="1"/>
    </xf>
    <xf numFmtId="0" fontId="50" fillId="0" borderId="23" xfId="6" applyFont="1" applyFill="1" applyBorder="1" applyAlignment="1">
      <alignment horizontal="center" vertical="center" shrinkToFit="1"/>
    </xf>
    <xf numFmtId="0" fontId="61" fillId="0" borderId="56" xfId="5" applyFont="1" applyFill="1" applyBorder="1" applyAlignment="1"/>
    <xf numFmtId="0" fontId="61" fillId="0" borderId="46" xfId="5" applyFont="1" applyFill="1" applyBorder="1" applyAlignment="1"/>
    <xf numFmtId="0" fontId="61" fillId="0" borderId="56" xfId="5" applyFont="1" applyBorder="1" applyAlignment="1"/>
    <xf numFmtId="0" fontId="61" fillId="0" borderId="46" xfId="5" applyFont="1" applyBorder="1" applyAlignment="1"/>
    <xf numFmtId="0" fontId="50" fillId="24" borderId="43" xfId="5" applyFont="1" applyFill="1" applyBorder="1" applyAlignment="1"/>
    <xf numFmtId="0" fontId="50" fillId="24" borderId="12" xfId="5" applyFont="1" applyFill="1" applyBorder="1" applyAlignment="1"/>
    <xf numFmtId="0" fontId="50" fillId="0" borderId="56" xfId="5" applyFont="1" applyBorder="1" applyAlignment="1"/>
    <xf numFmtId="0" fontId="50" fillId="0" borderId="46" xfId="5" applyFont="1" applyBorder="1" applyAlignment="1"/>
    <xf numFmtId="0" fontId="50" fillId="0" borderId="32" xfId="6" applyFont="1" applyFill="1" applyBorder="1" applyAlignment="1">
      <alignment horizontal="center" vertical="center" shrinkToFit="1"/>
    </xf>
    <xf numFmtId="0" fontId="61" fillId="24" borderId="15" xfId="5" applyFont="1" applyFill="1" applyBorder="1" applyAlignment="1"/>
    <xf numFmtId="0" fontId="61" fillId="24" borderId="4" xfId="5" applyFont="1" applyFill="1" applyBorder="1" applyAlignment="1"/>
    <xf numFmtId="0" fontId="50" fillId="0" borderId="114" xfId="5" applyFont="1" applyFill="1" applyBorder="1" applyAlignment="1">
      <alignment wrapText="1"/>
    </xf>
    <xf numFmtId="0" fontId="61" fillId="0" borderId="27" xfId="5" applyFont="1" applyFill="1" applyBorder="1" applyAlignment="1">
      <alignment horizontal="center" vertical="center" shrinkToFit="1"/>
    </xf>
    <xf numFmtId="0" fontId="62" fillId="0" borderId="0" xfId="5" applyFont="1" applyFill="1" applyBorder="1" applyAlignment="1">
      <alignment horizontal="left"/>
    </xf>
    <xf numFmtId="0" fontId="61" fillId="24" borderId="30" xfId="5" applyFont="1" applyFill="1" applyBorder="1" applyAlignment="1">
      <alignment horizontal="center" vertical="center" wrapText="1"/>
    </xf>
    <xf numFmtId="0" fontId="61" fillId="24" borderId="3" xfId="5" applyFont="1" applyFill="1" applyBorder="1" applyAlignment="1"/>
    <xf numFmtId="0" fontId="61" fillId="24" borderId="29" xfId="5" applyFont="1" applyFill="1" applyBorder="1" applyAlignment="1"/>
    <xf numFmtId="0" fontId="61" fillId="0" borderId="68" xfId="5" applyFont="1" applyFill="1" applyBorder="1" applyAlignment="1">
      <alignment vertical="center" wrapText="1"/>
    </xf>
    <xf numFmtId="0" fontId="61" fillId="0" borderId="117" xfId="5" applyFont="1" applyFill="1" applyBorder="1" applyAlignment="1">
      <alignment vertical="center" wrapText="1"/>
    </xf>
    <xf numFmtId="0" fontId="60" fillId="0" borderId="69" xfId="5" applyFont="1" applyFill="1" applyBorder="1" applyAlignment="1">
      <alignment horizontal="center" vertical="center" shrinkToFit="1"/>
    </xf>
    <xf numFmtId="0" fontId="61" fillId="0" borderId="23" xfId="6" applyFont="1" applyBorder="1" applyAlignment="1">
      <alignment horizontal="center" vertical="center" shrinkToFit="1"/>
    </xf>
    <xf numFmtId="0" fontId="50" fillId="0" borderId="68" xfId="5" applyFont="1" applyFill="1" applyBorder="1" applyAlignment="1">
      <alignment horizontal="left" vertical="center" wrapText="1" shrinkToFit="1"/>
    </xf>
    <xf numFmtId="0" fontId="50" fillId="0" borderId="56" xfId="5" applyFont="1" applyFill="1" applyBorder="1" applyAlignment="1">
      <alignment horizontal="left" vertical="center" shrinkToFit="1"/>
    </xf>
    <xf numFmtId="0" fontId="50" fillId="0" borderId="46" xfId="5" applyFont="1" applyFill="1" applyBorder="1" applyAlignment="1">
      <alignment horizontal="left" vertical="center" shrinkToFit="1"/>
    </xf>
    <xf numFmtId="0" fontId="60" fillId="0" borderId="110" xfId="5" applyFont="1" applyFill="1" applyBorder="1" applyAlignment="1">
      <alignment horizontal="center" vertical="center" shrinkToFit="1"/>
    </xf>
    <xf numFmtId="0" fontId="50" fillId="0" borderId="56" xfId="5" applyFont="1" applyFill="1" applyBorder="1" applyAlignment="1">
      <alignment wrapText="1"/>
    </xf>
    <xf numFmtId="0" fontId="50" fillId="0" borderId="46" xfId="5" applyFont="1" applyFill="1" applyBorder="1" applyAlignment="1">
      <alignment wrapText="1"/>
    </xf>
    <xf numFmtId="0" fontId="61" fillId="16" borderId="10" xfId="5" applyFont="1" applyFill="1" applyBorder="1" applyAlignment="1">
      <alignment horizontal="center" vertical="center" wrapText="1"/>
    </xf>
    <xf numFmtId="0" fontId="61" fillId="0" borderId="1" xfId="5" applyFont="1" applyBorder="1" applyAlignment="1"/>
    <xf numFmtId="0" fontId="61" fillId="0" borderId="10" xfId="5" applyFont="1" applyBorder="1" applyAlignment="1"/>
    <xf numFmtId="0" fontId="61" fillId="0" borderId="113" xfId="5" applyFont="1" applyFill="1" applyBorder="1" applyAlignment="1"/>
    <xf numFmtId="0" fontId="50" fillId="0" borderId="113" xfId="5" applyFont="1" applyFill="1" applyBorder="1" applyAlignment="1">
      <alignment wrapText="1"/>
    </xf>
    <xf numFmtId="0" fontId="25" fillId="27" borderId="10" xfId="5" applyFont="1" applyFill="1" applyBorder="1" applyAlignment="1">
      <alignment horizontal="center" vertical="center" wrapText="1"/>
    </xf>
    <xf numFmtId="0" fontId="25" fillId="27" borderId="154" xfId="5" applyFont="1" applyFill="1" applyBorder="1" applyAlignment="1">
      <alignment horizontal="center" vertical="center" wrapText="1"/>
    </xf>
    <xf numFmtId="0" fontId="25" fillId="27" borderId="37" xfId="5" applyFont="1" applyFill="1" applyBorder="1" applyAlignment="1">
      <alignment horizontal="center" vertical="center" wrapText="1"/>
    </xf>
    <xf numFmtId="0" fontId="25" fillId="27" borderId="155" xfId="5" applyFont="1" applyFill="1" applyBorder="1" applyAlignment="1">
      <alignment horizontal="center" vertical="center" wrapText="1"/>
    </xf>
    <xf numFmtId="0" fontId="8" fillId="25" borderId="113" xfId="5" applyFont="1" applyFill="1" applyBorder="1" applyAlignment="1">
      <alignment horizontal="left" vertical="center" wrapText="1"/>
    </xf>
    <xf numFmtId="0" fontId="8" fillId="25" borderId="114" xfId="5" applyFont="1" applyFill="1" applyBorder="1" applyAlignment="1">
      <alignment horizontal="left" vertical="center" wrapText="1"/>
    </xf>
    <xf numFmtId="0" fontId="25" fillId="25" borderId="113" xfId="5" applyFont="1" applyFill="1" applyBorder="1" applyAlignment="1">
      <alignment horizontal="left" vertical="center" wrapText="1"/>
    </xf>
    <xf numFmtId="0" fontId="25" fillId="25" borderId="114" xfId="5" applyFont="1" applyFill="1" applyBorder="1" applyAlignment="1">
      <alignment horizontal="left" vertical="center" wrapText="1"/>
    </xf>
    <xf numFmtId="0" fontId="12" fillId="25" borderId="28" xfId="5" applyFont="1" applyFill="1" applyBorder="1" applyAlignment="1">
      <alignment horizontal="center" vertical="center" shrinkToFit="1"/>
    </xf>
    <xf numFmtId="0" fontId="50" fillId="0" borderId="47" xfId="5" applyFont="1" applyFill="1" applyBorder="1" applyAlignment="1">
      <alignment horizontal="left" vertical="center" wrapText="1"/>
    </xf>
    <xf numFmtId="0" fontId="50" fillId="0" borderId="56" xfId="5" applyFont="1" applyFill="1" applyBorder="1" applyAlignment="1">
      <alignment horizontal="left" vertical="center" wrapText="1"/>
    </xf>
    <xf numFmtId="0" fontId="50" fillId="0" borderId="46" xfId="5" applyFont="1" applyFill="1" applyBorder="1" applyAlignment="1">
      <alignment horizontal="left" vertical="center" wrapText="1"/>
    </xf>
    <xf numFmtId="0" fontId="60" fillId="0" borderId="32" xfId="5" applyFont="1" applyFill="1" applyBorder="1" applyAlignment="1">
      <alignment horizontal="center" vertical="center" shrinkToFit="1"/>
    </xf>
    <xf numFmtId="0" fontId="50" fillId="0" borderId="68" xfId="5" applyFont="1" applyFill="1" applyBorder="1" applyAlignment="1">
      <alignment horizontal="left" vertical="center" wrapText="1"/>
    </xf>
    <xf numFmtId="0" fontId="50" fillId="0" borderId="47" xfId="5" applyFont="1" applyFill="1" applyBorder="1" applyAlignment="1">
      <alignment horizontal="left" vertical="center" wrapText="1" shrinkToFit="1"/>
    </xf>
    <xf numFmtId="0" fontId="61" fillId="0" borderId="136" xfId="5" applyFont="1" applyBorder="1" applyAlignment="1">
      <alignment vertical="center" wrapText="1"/>
    </xf>
    <xf numFmtId="0" fontId="52" fillId="0" borderId="136" xfId="6" applyFont="1" applyBorder="1" applyAlignment="1">
      <alignment vertical="center" wrapText="1"/>
    </xf>
    <xf numFmtId="0" fontId="52" fillId="0" borderId="137" xfId="6" applyFont="1" applyBorder="1" applyAlignment="1">
      <alignment vertical="center" wrapText="1"/>
    </xf>
    <xf numFmtId="0" fontId="61" fillId="24" borderId="19" xfId="5" applyFont="1" applyFill="1" applyBorder="1" applyAlignment="1">
      <alignment horizontal="center" vertical="center" wrapText="1"/>
    </xf>
    <xf numFmtId="0" fontId="61" fillId="24" borderId="17" xfId="5" applyFont="1" applyFill="1" applyBorder="1" applyAlignment="1">
      <alignment horizontal="center" vertical="center" wrapText="1"/>
    </xf>
    <xf numFmtId="0" fontId="61" fillId="24" borderId="18" xfId="5" applyFont="1" applyFill="1" applyBorder="1" applyAlignment="1"/>
    <xf numFmtId="0" fontId="61" fillId="0" borderId="47" xfId="5" applyFont="1" applyFill="1" applyBorder="1" applyAlignment="1">
      <alignment vertical="center" shrinkToFit="1"/>
    </xf>
    <xf numFmtId="0" fontId="61" fillId="0" borderId="17" xfId="6" applyFont="1" applyFill="1" applyBorder="1" applyAlignment="1">
      <alignment vertical="center"/>
    </xf>
    <xf numFmtId="0" fontId="61" fillId="0" borderId="0" xfId="6" applyFont="1" applyFill="1" applyBorder="1" applyAlignment="1"/>
    <xf numFmtId="0" fontId="61" fillId="0" borderId="17" xfId="6" applyFont="1" applyFill="1" applyBorder="1" applyAlignment="1"/>
    <xf numFmtId="0" fontId="61" fillId="0" borderId="39" xfId="6" applyFont="1" applyFill="1" applyBorder="1" applyAlignment="1"/>
    <xf numFmtId="0" fontId="61" fillId="0" borderId="4" xfId="6" applyFont="1" applyFill="1" applyBorder="1" applyAlignment="1"/>
    <xf numFmtId="0" fontId="61" fillId="0" borderId="47" xfId="6" applyFont="1" applyFill="1" applyBorder="1" applyAlignment="1">
      <alignment horizontal="left" vertical="center" wrapText="1"/>
    </xf>
    <xf numFmtId="0" fontId="61" fillId="0" borderId="56" xfId="6" applyFont="1" applyFill="1" applyBorder="1" applyAlignment="1">
      <alignment horizontal="left" vertical="center" wrapText="1"/>
    </xf>
    <xf numFmtId="0" fontId="61" fillId="0" borderId="57" xfId="6" applyFont="1" applyFill="1" applyBorder="1" applyAlignment="1">
      <alignment horizontal="left" vertical="center" wrapText="1"/>
    </xf>
    <xf numFmtId="0" fontId="61" fillId="0" borderId="27" xfId="6" applyFont="1" applyBorder="1" applyAlignment="1">
      <alignment horizontal="center" vertical="center"/>
    </xf>
    <xf numFmtId="0" fontId="61" fillId="0" borderId="92" xfId="6" applyFont="1" applyFill="1" applyBorder="1" applyAlignment="1">
      <alignment vertical="center" shrinkToFit="1"/>
    </xf>
    <xf numFmtId="0" fontId="61" fillId="0" borderId="46" xfId="6" applyFont="1" applyFill="1" applyBorder="1" applyAlignment="1">
      <alignment vertical="center" shrinkToFit="1"/>
    </xf>
    <xf numFmtId="0" fontId="48" fillId="0" borderId="0" xfId="5" applyFont="1" applyAlignment="1">
      <alignment horizontal="center" vertical="center" wrapText="1"/>
    </xf>
    <xf numFmtId="0" fontId="48" fillId="0" borderId="0" xfId="6" applyFont="1" applyAlignment="1">
      <alignment horizontal="center" vertical="center"/>
    </xf>
    <xf numFmtId="0" fontId="48" fillId="0" borderId="33" xfId="5" applyFont="1" applyBorder="1" applyAlignment="1">
      <alignment horizontal="center" vertical="center" wrapText="1"/>
    </xf>
    <xf numFmtId="0" fontId="52" fillId="0" borderId="23" xfId="6" applyFont="1" applyBorder="1" applyAlignment="1">
      <alignment horizontal="center" vertical="center" wrapText="1"/>
    </xf>
    <xf numFmtId="0" fontId="52" fillId="0" borderId="18" xfId="6" applyFont="1" applyBorder="1" applyAlignment="1">
      <alignment horizontal="center" vertical="center" wrapText="1"/>
    </xf>
    <xf numFmtId="0" fontId="54" fillId="0" borderId="0" xfId="5" applyFont="1" applyAlignment="1">
      <alignment vertical="center" shrinkToFit="1"/>
    </xf>
    <xf numFmtId="0" fontId="55" fillId="0" borderId="20" xfId="6" applyFont="1" applyBorder="1" applyAlignment="1">
      <alignment vertical="center"/>
    </xf>
    <xf numFmtId="0" fontId="55" fillId="0" borderId="0" xfId="6" applyFont="1" applyAlignment="1">
      <alignment vertical="center"/>
    </xf>
    <xf numFmtId="0" fontId="50" fillId="0" borderId="27" xfId="5" applyFont="1" applyBorder="1" applyAlignment="1">
      <alignment horizontal="center" vertical="center" wrapText="1"/>
    </xf>
    <xf numFmtId="0" fontId="58" fillId="0" borderId="0" xfId="5" applyFont="1" applyAlignment="1">
      <alignment vertical="center" shrinkToFit="1"/>
    </xf>
    <xf numFmtId="0" fontId="50" fillId="0" borderId="33" xfId="5" applyFont="1" applyBorder="1" applyAlignment="1">
      <alignment horizontal="center" vertical="center" wrapText="1"/>
    </xf>
    <xf numFmtId="0" fontId="50" fillId="0" borderId="32" xfId="5" applyFont="1" applyBorder="1" applyAlignment="1">
      <alignment horizontal="center" vertical="center" wrapText="1"/>
    </xf>
    <xf numFmtId="0" fontId="8" fillId="0" borderId="33" xfId="5" applyFont="1" applyFill="1" applyBorder="1" applyAlignment="1">
      <alignment horizontal="center" vertical="center" wrapText="1"/>
    </xf>
    <xf numFmtId="0" fontId="8" fillId="0" borderId="32" xfId="5" applyFont="1" applyFill="1" applyBorder="1" applyAlignment="1">
      <alignment horizontal="center" vertical="center" wrapText="1"/>
    </xf>
    <xf numFmtId="0" fontId="60" fillId="0" borderId="19" xfId="5" applyFont="1" applyFill="1" applyBorder="1" applyAlignment="1">
      <alignment horizontal="center" vertical="center" shrinkToFit="1"/>
    </xf>
    <xf numFmtId="0" fontId="60" fillId="0" borderId="21" xfId="5" applyFont="1" applyFill="1" applyBorder="1" applyAlignment="1">
      <alignment horizontal="center" vertical="center" shrinkToFit="1"/>
    </xf>
    <xf numFmtId="0" fontId="50" fillId="0" borderId="22" xfId="5" applyFont="1" applyBorder="1" applyAlignment="1">
      <alignment vertical="center"/>
    </xf>
    <xf numFmtId="0" fontId="61" fillId="0" borderId="42" xfId="5" applyFont="1" applyBorder="1" applyAlignment="1">
      <alignment vertical="center" wrapText="1"/>
    </xf>
    <xf numFmtId="0" fontId="61" fillId="16" borderId="19" xfId="5" applyFont="1" applyFill="1" applyBorder="1" applyAlignment="1">
      <alignment horizontal="center" vertical="center" wrapText="1"/>
    </xf>
    <xf numFmtId="0" fontId="61" fillId="16" borderId="18" xfId="5" applyFont="1" applyFill="1" applyBorder="1" applyAlignment="1">
      <alignment horizontal="center" vertical="center" wrapText="1"/>
    </xf>
    <xf numFmtId="0" fontId="61" fillId="0" borderId="113" xfId="5" applyFont="1" applyFill="1" applyBorder="1" applyAlignment="1">
      <alignment vertical="center"/>
    </xf>
    <xf numFmtId="0" fontId="7" fillId="0" borderId="149" xfId="0" applyFont="1" applyFill="1" applyBorder="1" applyAlignment="1">
      <alignment horizontal="left" vertical="center"/>
    </xf>
    <xf numFmtId="0" fontId="7" fillId="0" borderId="50" xfId="0" applyFont="1" applyFill="1" applyBorder="1" applyAlignment="1">
      <alignment horizontal="left" vertical="center"/>
    </xf>
    <xf numFmtId="0" fontId="16" fillId="0" borderId="33" xfId="9" applyFont="1" applyFill="1" applyBorder="1" applyAlignment="1">
      <alignment vertical="top" wrapText="1"/>
    </xf>
    <xf numFmtId="0" fontId="16" fillId="0" borderId="23" xfId="9" applyFont="1" applyFill="1" applyBorder="1" applyAlignment="1">
      <alignment vertical="top" wrapText="1"/>
    </xf>
    <xf numFmtId="0" fontId="16" fillId="0" borderId="32" xfId="9" applyFont="1" applyFill="1" applyBorder="1" applyAlignment="1">
      <alignment vertical="top" wrapText="1"/>
    </xf>
    <xf numFmtId="0" fontId="7" fillId="0" borderId="150" xfId="0" applyFont="1" applyFill="1" applyBorder="1" applyAlignment="1">
      <alignment horizontal="left" vertical="center"/>
    </xf>
    <xf numFmtId="0" fontId="7" fillId="0" borderId="94" xfId="0" applyFont="1" applyFill="1" applyBorder="1" applyAlignment="1">
      <alignment horizontal="left" vertical="center"/>
    </xf>
    <xf numFmtId="0" fontId="1" fillId="0" borderId="19" xfId="9" applyFont="1" applyFill="1" applyBorder="1" applyAlignment="1">
      <alignment vertical="center"/>
    </xf>
    <xf numFmtId="0" fontId="1" fillId="0" borderId="22" xfId="9" applyFont="1" applyFill="1" applyBorder="1" applyAlignment="1">
      <alignment vertical="center"/>
    </xf>
    <xf numFmtId="0" fontId="1" fillId="0" borderId="17" xfId="9" applyFont="1" applyFill="1" applyBorder="1" applyAlignment="1">
      <alignment vertical="center"/>
    </xf>
    <xf numFmtId="0" fontId="1" fillId="0" borderId="20" xfId="9" applyFont="1" applyFill="1" applyBorder="1" applyAlignment="1">
      <alignment vertical="center"/>
    </xf>
    <xf numFmtId="0" fontId="1" fillId="0" borderId="18" xfId="9" applyFont="1" applyFill="1" applyBorder="1" applyAlignment="1">
      <alignment vertical="center"/>
    </xf>
    <xf numFmtId="0" fontId="1" fillId="0" borderId="24" xfId="9" applyFont="1" applyFill="1" applyBorder="1" applyAlignment="1">
      <alignment vertical="center"/>
    </xf>
    <xf numFmtId="0" fontId="7" fillId="0" borderId="33" xfId="9" applyFont="1" applyFill="1" applyBorder="1" applyAlignment="1">
      <alignment vertical="center" wrapText="1"/>
    </xf>
    <xf numFmtId="0" fontId="7" fillId="0" borderId="23" xfId="9" applyFont="1" applyFill="1" applyBorder="1" applyAlignment="1">
      <alignment vertical="center" wrapText="1"/>
    </xf>
    <xf numFmtId="0" fontId="7" fillId="0" borderId="32" xfId="9" applyFont="1" applyFill="1" applyBorder="1" applyAlignment="1">
      <alignment vertical="center" wrapText="1"/>
    </xf>
    <xf numFmtId="0" fontId="7" fillId="0" borderId="148" xfId="0" applyFont="1" applyFill="1" applyBorder="1" applyAlignment="1">
      <alignment horizontal="left" vertical="center"/>
    </xf>
    <xf numFmtId="0" fontId="7" fillId="0" borderId="48" xfId="0" applyFont="1" applyFill="1" applyBorder="1" applyAlignment="1">
      <alignment horizontal="left" vertical="center"/>
    </xf>
    <xf numFmtId="0" fontId="8" fillId="0" borderId="0" xfId="9" applyFont="1" applyFill="1" applyAlignment="1">
      <alignment horizontal="left" vertical="center"/>
    </xf>
    <xf numFmtId="0" fontId="1" fillId="0" borderId="0" xfId="0" applyFont="1" applyFill="1" applyAlignment="1">
      <alignment horizontal="left" vertical="center"/>
    </xf>
    <xf numFmtId="0" fontId="1" fillId="0" borderId="0" xfId="9" applyFont="1" applyFill="1" applyAlignment="1">
      <alignment horizontal="left"/>
    </xf>
    <xf numFmtId="0" fontId="7" fillId="0" borderId="33" xfId="9" applyFont="1" applyFill="1" applyBorder="1" applyAlignment="1">
      <alignment vertical="top" wrapText="1"/>
    </xf>
    <xf numFmtId="0" fontId="7" fillId="0" borderId="23" xfId="9" applyFont="1" applyFill="1" applyBorder="1" applyAlignment="1">
      <alignment vertical="top" wrapText="1"/>
    </xf>
    <xf numFmtId="0" fontId="7" fillId="0" borderId="32" xfId="9" applyFont="1" applyFill="1" applyBorder="1" applyAlignment="1">
      <alignment vertical="top" wrapText="1"/>
    </xf>
    <xf numFmtId="0" fontId="7" fillId="0" borderId="149" xfId="9" applyFont="1" applyFill="1" applyBorder="1" applyAlignment="1">
      <alignment horizontal="left" vertical="center"/>
    </xf>
    <xf numFmtId="0" fontId="7" fillId="0" borderId="50" xfId="9" applyFont="1" applyFill="1" applyBorder="1" applyAlignment="1">
      <alignment horizontal="left" vertical="center"/>
    </xf>
    <xf numFmtId="0" fontId="7" fillId="0" borderId="150" xfId="9" applyFont="1" applyFill="1" applyBorder="1" applyAlignment="1">
      <alignment horizontal="left" vertical="center"/>
    </xf>
    <xf numFmtId="0" fontId="7" fillId="0" borderId="94" xfId="9" applyFont="1" applyFill="1" applyBorder="1" applyAlignment="1">
      <alignment horizontal="left" vertical="center"/>
    </xf>
    <xf numFmtId="0" fontId="1" fillId="0" borderId="19" xfId="9" applyFont="1" applyFill="1" applyBorder="1" applyAlignment="1">
      <alignment vertical="center" wrapText="1"/>
    </xf>
    <xf numFmtId="0" fontId="7" fillId="0" borderId="148" xfId="9" applyFont="1" applyFill="1" applyBorder="1" applyAlignment="1">
      <alignment horizontal="left" vertical="center"/>
    </xf>
    <xf numFmtId="0" fontId="7" fillId="0" borderId="48" xfId="9" applyFont="1" applyFill="1" applyBorder="1" applyAlignment="1">
      <alignment horizontal="left" vertical="center"/>
    </xf>
    <xf numFmtId="0" fontId="1" fillId="0" borderId="17" xfId="9" applyFont="1" applyFill="1" applyBorder="1" applyAlignment="1">
      <alignment vertical="center" wrapText="1"/>
    </xf>
    <xf numFmtId="0" fontId="7" fillId="0" borderId="33" xfId="9" applyFont="1" applyBorder="1" applyAlignment="1">
      <alignment vertical="center" wrapText="1"/>
    </xf>
    <xf numFmtId="0" fontId="7" fillId="0" borderId="23" xfId="9" applyFont="1" applyBorder="1" applyAlignment="1">
      <alignment vertical="center" wrapText="1"/>
    </xf>
    <xf numFmtId="0" fontId="7" fillId="0" borderId="32" xfId="9" applyFont="1" applyBorder="1" applyAlignment="1">
      <alignment vertical="center" wrapText="1"/>
    </xf>
    <xf numFmtId="0" fontId="7" fillId="0" borderId="149" xfId="8" applyFont="1" applyFill="1" applyBorder="1" applyAlignment="1">
      <alignment horizontal="left" vertical="center"/>
    </xf>
    <xf numFmtId="0" fontId="7" fillId="0" borderId="50" xfId="8" applyFont="1" applyFill="1" applyBorder="1" applyAlignment="1">
      <alignment horizontal="left" vertical="center"/>
    </xf>
    <xf numFmtId="0" fontId="7" fillId="0" borderId="12" xfId="9" applyFont="1" applyFill="1" applyBorder="1" applyAlignment="1">
      <alignment horizontal="left" vertical="center"/>
    </xf>
    <xf numFmtId="0" fontId="7" fillId="0" borderId="24" xfId="9" applyFont="1" applyFill="1" applyBorder="1" applyAlignment="1">
      <alignment horizontal="left" vertical="center"/>
    </xf>
    <xf numFmtId="0" fontId="7" fillId="0" borderId="148" xfId="8" applyFont="1" applyFill="1" applyBorder="1" applyAlignment="1">
      <alignment horizontal="left" vertical="center"/>
    </xf>
    <xf numFmtId="0" fontId="7" fillId="0" borderId="48" xfId="8" applyFont="1" applyFill="1" applyBorder="1" applyAlignment="1">
      <alignment horizontal="left" vertical="center"/>
    </xf>
    <xf numFmtId="0" fontId="16" fillId="0" borderId="149" xfId="9" applyFont="1" applyFill="1" applyBorder="1" applyAlignment="1">
      <alignment horizontal="left" vertical="center"/>
    </xf>
    <xf numFmtId="0" fontId="16" fillId="0" borderId="50" xfId="9" applyFont="1" applyFill="1" applyBorder="1" applyAlignment="1">
      <alignment horizontal="left" vertical="center"/>
    </xf>
    <xf numFmtId="0" fontId="7" fillId="0" borderId="21" xfId="8" applyFont="1" applyFill="1" applyBorder="1" applyAlignment="1">
      <alignment horizontal="left" vertical="center"/>
    </xf>
    <xf numFmtId="0" fontId="7" fillId="0" borderId="22" xfId="8" applyFont="1" applyFill="1" applyBorder="1" applyAlignment="1">
      <alignment horizontal="left" vertical="center"/>
    </xf>
    <xf numFmtId="0" fontId="7" fillId="0" borderId="33" xfId="9" applyFont="1" applyFill="1" applyBorder="1" applyAlignment="1">
      <alignment horizontal="left" vertical="top" wrapText="1"/>
    </xf>
    <xf numFmtId="0" fontId="7" fillId="0" borderId="23" xfId="9" applyFont="1" applyFill="1" applyBorder="1" applyAlignment="1">
      <alignment horizontal="left" vertical="top" wrapText="1"/>
    </xf>
    <xf numFmtId="0" fontId="7" fillId="0" borderId="32" xfId="9" applyFont="1" applyFill="1" applyBorder="1" applyAlignment="1">
      <alignment horizontal="left" vertical="top" wrapText="1"/>
    </xf>
    <xf numFmtId="0" fontId="7" fillId="0" borderId="148" xfId="9" applyFont="1" applyFill="1" applyBorder="1" applyAlignment="1">
      <alignment horizontal="left" vertical="center" wrapText="1"/>
    </xf>
    <xf numFmtId="0" fontId="7" fillId="0" borderId="48" xfId="9" applyFont="1" applyFill="1" applyBorder="1" applyAlignment="1">
      <alignment horizontal="left" vertical="center" wrapText="1"/>
    </xf>
    <xf numFmtId="0" fontId="7" fillId="0" borderId="149" xfId="9" applyFont="1" applyFill="1" applyBorder="1" applyAlignment="1">
      <alignment horizontal="left" vertical="center" wrapText="1"/>
    </xf>
    <xf numFmtId="0" fontId="7" fillId="0" borderId="50" xfId="9" applyFont="1" applyFill="1" applyBorder="1" applyAlignment="1">
      <alignment horizontal="left" vertical="center" wrapText="1"/>
    </xf>
    <xf numFmtId="0" fontId="7" fillId="0" borderId="33" xfId="9" applyFont="1" applyFill="1" applyBorder="1" applyAlignment="1">
      <alignment horizontal="left" vertical="center" wrapText="1"/>
    </xf>
    <xf numFmtId="0" fontId="7" fillId="0" borderId="23" xfId="9" applyFont="1" applyFill="1" applyBorder="1" applyAlignment="1">
      <alignment horizontal="left" vertical="center" wrapText="1"/>
    </xf>
    <xf numFmtId="0" fontId="7" fillId="0" borderId="32" xfId="9" applyFont="1" applyFill="1" applyBorder="1" applyAlignment="1">
      <alignment horizontal="left" vertical="center"/>
    </xf>
    <xf numFmtId="0" fontId="1" fillId="0" borderId="32" xfId="9" applyFont="1" applyFill="1" applyBorder="1" applyAlignment="1">
      <alignment horizontal="left" vertical="center" wrapText="1"/>
    </xf>
    <xf numFmtId="0" fontId="7" fillId="0" borderId="32" xfId="9" applyFont="1" applyFill="1" applyBorder="1" applyAlignment="1"/>
    <xf numFmtId="0" fontId="7" fillId="0" borderId="147" xfId="9" applyFont="1" applyFill="1" applyBorder="1" applyAlignment="1">
      <alignment horizontal="left" vertical="center"/>
    </xf>
    <xf numFmtId="0" fontId="7" fillId="0" borderId="60" xfId="9" applyFont="1" applyFill="1" applyBorder="1" applyAlignment="1">
      <alignment horizontal="left" vertical="center"/>
    </xf>
    <xf numFmtId="0" fontId="1" fillId="0" borderId="12" xfId="9" applyFont="1" applyFill="1" applyBorder="1" applyAlignment="1">
      <alignment vertical="center" shrinkToFit="1"/>
    </xf>
    <xf numFmtId="0" fontId="19" fillId="0" borderId="0" xfId="9" applyFont="1" applyFill="1" applyAlignment="1">
      <alignment horizontal="center" vertical="center"/>
    </xf>
    <xf numFmtId="0" fontId="12" fillId="0" borderId="27" xfId="9" applyFont="1" applyFill="1" applyBorder="1" applyAlignment="1">
      <alignment horizontal="center" vertical="center"/>
    </xf>
    <xf numFmtId="0" fontId="7" fillId="0" borderId="0" xfId="9" applyFont="1" applyFill="1" applyBorder="1" applyAlignment="1">
      <alignment horizontal="left" vertical="center" wrapText="1"/>
    </xf>
    <xf numFmtId="0" fontId="7" fillId="0" borderId="20" xfId="9" applyFont="1" applyFill="1" applyBorder="1" applyAlignment="1">
      <alignment horizontal="left" vertical="center" wrapText="1"/>
    </xf>
    <xf numFmtId="0" fontId="1" fillId="0" borderId="23" xfId="9" applyFont="1" applyFill="1" applyBorder="1" applyAlignment="1">
      <alignment wrapText="1"/>
    </xf>
    <xf numFmtId="0" fontId="1" fillId="0" borderId="32" xfId="9" applyFont="1" applyFill="1" applyBorder="1" applyAlignment="1">
      <alignment wrapText="1"/>
    </xf>
    <xf numFmtId="0" fontId="1" fillId="0" borderId="104" xfId="9" applyFont="1" applyFill="1" applyBorder="1" applyAlignment="1">
      <alignment horizontal="center" vertical="center"/>
    </xf>
    <xf numFmtId="0" fontId="1" fillId="0" borderId="107" xfId="9" applyFont="1" applyFill="1" applyBorder="1" applyAlignment="1">
      <alignment horizontal="center" vertical="center"/>
    </xf>
    <xf numFmtId="0" fontId="1" fillId="0" borderId="19" xfId="9" applyFont="1" applyFill="1" applyBorder="1" applyAlignment="1">
      <alignment horizontal="left" vertical="center" wrapText="1"/>
    </xf>
    <xf numFmtId="0" fontId="1" fillId="0" borderId="17" xfId="9" applyFont="1" applyFill="1" applyBorder="1" applyAlignment="1">
      <alignment horizontal="left" vertical="center"/>
    </xf>
    <xf numFmtId="0" fontId="1" fillId="0" borderId="18" xfId="9" applyFont="1" applyFill="1" applyBorder="1" applyAlignment="1">
      <alignment horizontal="left" vertical="center"/>
    </xf>
    <xf numFmtId="0" fontId="7" fillId="0" borderId="32" xfId="9" applyFont="1" applyFill="1" applyBorder="1" applyAlignment="1">
      <alignment horizontal="left" vertical="center" wrapText="1"/>
    </xf>
    <xf numFmtId="0" fontId="7" fillId="0" borderId="21" xfId="9" applyFont="1" applyFill="1" applyBorder="1" applyAlignment="1">
      <alignment horizontal="left" vertical="center" wrapText="1"/>
    </xf>
    <xf numFmtId="0" fontId="7" fillId="0" borderId="22" xfId="9" applyFont="1" applyFill="1" applyBorder="1" applyAlignment="1">
      <alignment horizontal="left" vertical="center" wrapText="1"/>
    </xf>
    <xf numFmtId="0" fontId="8" fillId="0" borderId="19" xfId="9" applyFont="1" applyFill="1" applyBorder="1" applyAlignment="1">
      <alignment horizontal="left" vertical="center"/>
    </xf>
    <xf numFmtId="0" fontId="8" fillId="0" borderId="21" xfId="9" applyFont="1" applyFill="1" applyBorder="1" applyAlignment="1">
      <alignment horizontal="left" vertical="center"/>
    </xf>
    <xf numFmtId="0" fontId="8" fillId="0" borderId="1" xfId="9" applyFont="1" applyFill="1" applyBorder="1" applyAlignment="1">
      <alignment horizontal="left" vertical="center"/>
    </xf>
    <xf numFmtId="0" fontId="8" fillId="0" borderId="16" xfId="9" applyFont="1" applyFill="1" applyBorder="1" applyAlignment="1">
      <alignment horizontal="left" vertical="center"/>
    </xf>
    <xf numFmtId="0" fontId="1" fillId="0" borderId="33" xfId="9" applyFont="1" applyFill="1" applyBorder="1" applyAlignment="1">
      <alignment horizontal="left" vertical="center" wrapText="1"/>
    </xf>
    <xf numFmtId="0" fontId="1" fillId="0" borderId="23" xfId="9" applyFont="1" applyFill="1" applyBorder="1" applyAlignment="1">
      <alignment horizontal="left" vertical="center" wrapText="1"/>
    </xf>
    <xf numFmtId="0" fontId="38" fillId="0" borderId="33" xfId="9" applyFont="1" applyFill="1" applyBorder="1" applyAlignment="1">
      <alignment horizontal="left" vertical="top" wrapText="1"/>
    </xf>
    <xf numFmtId="0" fontId="38" fillId="0" borderId="23" xfId="9" applyFont="1" applyFill="1" applyBorder="1" applyAlignment="1">
      <alignment horizontal="left" vertical="top" wrapText="1"/>
    </xf>
    <xf numFmtId="0" fontId="1" fillId="0" borderId="103" xfId="9" applyFont="1" applyFill="1" applyBorder="1" applyAlignment="1">
      <alignment horizontal="center" vertical="center"/>
    </xf>
    <xf numFmtId="0" fontId="9" fillId="0" borderId="0" xfId="9" applyFont="1" applyFill="1" applyAlignment="1">
      <alignment horizontal="center" vertical="center"/>
    </xf>
    <xf numFmtId="0" fontId="1" fillId="0" borderId="106" xfId="9" applyFont="1" applyFill="1" applyBorder="1" applyAlignment="1">
      <alignment horizontal="center" vertical="center"/>
    </xf>
    <xf numFmtId="0" fontId="1" fillId="0" borderId="18" xfId="9" applyFont="1" applyFill="1" applyBorder="1" applyAlignment="1">
      <alignment horizontal="center" vertical="center"/>
    </xf>
    <xf numFmtId="0" fontId="7" fillId="0" borderId="151" xfId="9" applyFont="1" applyFill="1" applyBorder="1" applyAlignment="1">
      <alignment horizontal="left" vertical="center"/>
    </xf>
    <xf numFmtId="0" fontId="7" fillId="0" borderId="74" xfId="9" applyFont="1" applyFill="1" applyBorder="1" applyAlignment="1">
      <alignment horizontal="left" vertical="center"/>
    </xf>
    <xf numFmtId="0" fontId="7" fillId="26" borderId="23" xfId="9" applyFont="1" applyFill="1" applyBorder="1" applyAlignment="1">
      <alignment vertical="top" wrapText="1" shrinkToFit="1"/>
    </xf>
    <xf numFmtId="0" fontId="7" fillId="26" borderId="32" xfId="9" applyFont="1" applyFill="1" applyBorder="1" applyAlignment="1">
      <alignment vertical="top" wrapText="1" shrinkToFit="1"/>
    </xf>
    <xf numFmtId="0" fontId="1" fillId="0" borderId="19" xfId="0" applyFont="1" applyFill="1" applyBorder="1" applyAlignment="1">
      <alignment vertical="center"/>
    </xf>
    <xf numFmtId="0" fontId="1" fillId="0" borderId="22" xfId="0" applyFont="1" applyFill="1" applyBorder="1" applyAlignment="1">
      <alignment vertical="center"/>
    </xf>
    <xf numFmtId="0" fontId="1" fillId="0" borderId="17" xfId="0" applyFont="1" applyFill="1" applyBorder="1" applyAlignment="1">
      <alignment vertical="center"/>
    </xf>
    <xf numFmtId="0" fontId="1" fillId="0" borderId="20" xfId="0" applyFont="1" applyFill="1" applyBorder="1" applyAlignment="1">
      <alignment vertical="center"/>
    </xf>
    <xf numFmtId="0" fontId="1" fillId="0" borderId="18" xfId="0" applyFont="1" applyFill="1" applyBorder="1" applyAlignment="1">
      <alignment vertical="center"/>
    </xf>
    <xf numFmtId="0" fontId="1" fillId="0" borderId="24" xfId="0" applyFont="1" applyFill="1" applyBorder="1" applyAlignment="1">
      <alignment vertical="center"/>
    </xf>
    <xf numFmtId="0" fontId="7" fillId="0" borderId="33" xfId="0" applyFont="1" applyFill="1" applyBorder="1" applyAlignment="1">
      <alignment vertical="center" wrapText="1"/>
    </xf>
    <xf numFmtId="0" fontId="7" fillId="0" borderId="23" xfId="0" applyFont="1" applyFill="1" applyBorder="1" applyAlignment="1">
      <alignment vertical="center" wrapText="1"/>
    </xf>
    <xf numFmtId="0" fontId="7" fillId="0" borderId="32" xfId="0" applyFont="1" applyFill="1" applyBorder="1" applyAlignment="1">
      <alignment vertical="center" wrapText="1"/>
    </xf>
    <xf numFmtId="0" fontId="7" fillId="0" borderId="22" xfId="10" applyFont="1" applyBorder="1" applyAlignment="1">
      <alignment horizontal="left" vertical="top" wrapText="1"/>
    </xf>
    <xf numFmtId="0" fontId="7" fillId="0" borderId="20" xfId="10" applyFont="1" applyBorder="1" applyAlignment="1">
      <alignment horizontal="left" vertical="top" wrapText="1"/>
    </xf>
    <xf numFmtId="0" fontId="7" fillId="0" borderId="24" xfId="10" applyFont="1" applyBorder="1" applyAlignment="1">
      <alignment horizontal="left" vertical="top" wrapText="1"/>
    </xf>
    <xf numFmtId="0" fontId="7" fillId="0" borderId="0" xfId="0" applyFont="1" applyFill="1" applyBorder="1" applyAlignment="1">
      <alignment horizontal="left" vertical="center"/>
    </xf>
    <xf numFmtId="0" fontId="7" fillId="0" borderId="20" xfId="0" applyFont="1" applyFill="1" applyBorder="1" applyAlignment="1">
      <alignment horizontal="left" vertical="center"/>
    </xf>
    <xf numFmtId="0" fontId="7" fillId="0" borderId="151" xfId="0" applyFont="1" applyFill="1" applyBorder="1" applyAlignment="1">
      <alignment horizontal="left" vertical="center"/>
    </xf>
    <xf numFmtId="0" fontId="7" fillId="0" borderId="74" xfId="0" applyFont="1" applyFill="1" applyBorder="1" applyAlignment="1">
      <alignment horizontal="left" vertical="center"/>
    </xf>
    <xf numFmtId="0" fontId="1" fillId="0" borderId="19" xfId="9" applyFont="1" applyFill="1" applyBorder="1" applyAlignment="1">
      <alignment horizontal="left" vertical="center"/>
    </xf>
    <xf numFmtId="0" fontId="1" fillId="0" borderId="22" xfId="9" applyFont="1" applyFill="1" applyBorder="1" applyAlignment="1">
      <alignment horizontal="left" vertical="center"/>
    </xf>
    <xf numFmtId="0" fontId="1" fillId="0" borderId="20" xfId="9" applyFont="1" applyFill="1" applyBorder="1" applyAlignment="1">
      <alignment horizontal="left" vertical="center"/>
    </xf>
    <xf numFmtId="0" fontId="1" fillId="0" borderId="24" xfId="9" applyFont="1" applyFill="1" applyBorder="1" applyAlignment="1">
      <alignment horizontal="left" vertical="center"/>
    </xf>
    <xf numFmtId="0" fontId="7" fillId="0" borderId="0" xfId="9" applyFont="1" applyFill="1" applyBorder="1" applyAlignment="1">
      <alignment horizontal="left" vertical="center"/>
    </xf>
    <xf numFmtId="0" fontId="7" fillId="0" borderId="20" xfId="9" applyFont="1" applyFill="1" applyBorder="1" applyAlignment="1">
      <alignment horizontal="left" vertical="center"/>
    </xf>
    <xf numFmtId="0" fontId="1" fillId="0" borderId="19" xfId="9" applyFont="1" applyFill="1" applyBorder="1" applyAlignment="1">
      <alignment vertical="center" shrinkToFit="1"/>
    </xf>
    <xf numFmtId="0" fontId="1" fillId="0" borderId="22" xfId="9" applyFont="1" applyFill="1" applyBorder="1" applyAlignment="1">
      <alignment shrinkToFit="1"/>
    </xf>
    <xf numFmtId="0" fontId="1" fillId="0" borderId="17" xfId="9" applyFont="1" applyFill="1" applyBorder="1" applyAlignment="1">
      <alignment vertical="center" shrinkToFit="1"/>
    </xf>
    <xf numFmtId="0" fontId="1" fillId="0" borderId="20" xfId="9" applyFont="1" applyFill="1" applyBorder="1" applyAlignment="1">
      <alignment shrinkToFit="1"/>
    </xf>
    <xf numFmtId="0" fontId="1" fillId="0" borderId="17" xfId="9" applyFont="1" applyFill="1" applyBorder="1" applyAlignment="1">
      <alignment shrinkToFit="1"/>
    </xf>
    <xf numFmtId="0" fontId="1" fillId="0" borderId="18" xfId="9" applyFont="1" applyFill="1" applyBorder="1" applyAlignment="1">
      <alignment shrinkToFit="1"/>
    </xf>
    <xf numFmtId="0" fontId="1" fillId="0" borderId="24" xfId="9" applyFont="1" applyFill="1" applyBorder="1" applyAlignment="1">
      <alignment shrinkToFit="1"/>
    </xf>
    <xf numFmtId="0" fontId="1" fillId="0" borderId="19" xfId="9" applyFont="1" applyFill="1" applyBorder="1" applyAlignment="1">
      <alignment horizontal="center" vertical="center"/>
    </xf>
    <xf numFmtId="0" fontId="1" fillId="0" borderId="17" xfId="9" applyFont="1" applyFill="1" applyBorder="1" applyAlignment="1">
      <alignment horizontal="center" vertical="center"/>
    </xf>
    <xf numFmtId="0" fontId="7" fillId="0" borderId="21" xfId="9" applyFont="1" applyFill="1" applyBorder="1" applyAlignment="1">
      <alignment horizontal="left" vertical="center"/>
    </xf>
    <xf numFmtId="0" fontId="7" fillId="0" borderId="22" xfId="9" applyFont="1" applyFill="1" applyBorder="1" applyAlignment="1">
      <alignment horizontal="left" vertical="center"/>
    </xf>
    <xf numFmtId="0" fontId="7" fillId="0" borderId="22" xfId="9" applyFont="1" applyFill="1" applyBorder="1" applyAlignment="1">
      <alignment vertical="top" wrapText="1"/>
    </xf>
    <xf numFmtId="0" fontId="7" fillId="0" borderId="20" xfId="9" applyFont="1" applyFill="1" applyBorder="1" applyAlignment="1">
      <alignment vertical="top" wrapText="1"/>
    </xf>
    <xf numFmtId="0" fontId="1" fillId="0" borderId="105" xfId="9" applyFont="1" applyFill="1" applyBorder="1" applyAlignment="1">
      <alignment horizontal="center" vertical="center"/>
    </xf>
    <xf numFmtId="0" fontId="16" fillId="0" borderId="33" xfId="9" applyFont="1" applyBorder="1" applyAlignment="1">
      <alignment vertical="center" wrapText="1"/>
    </xf>
    <xf numFmtId="0" fontId="16" fillId="0" borderId="23" xfId="9" applyFont="1" applyBorder="1" applyAlignment="1">
      <alignment vertical="center" wrapText="1"/>
    </xf>
    <xf numFmtId="0" fontId="12" fillId="0" borderId="19" xfId="9" applyFont="1" applyFill="1" applyBorder="1" applyAlignment="1">
      <alignment horizontal="center" vertical="center"/>
    </xf>
    <xf numFmtId="0" fontId="12" fillId="0" borderId="105" xfId="9" applyFont="1" applyFill="1" applyBorder="1" applyAlignment="1">
      <alignment horizontal="center" vertical="center"/>
    </xf>
    <xf numFmtId="0" fontId="1" fillId="0" borderId="23" xfId="9" applyFont="1" applyFill="1" applyBorder="1" applyAlignment="1"/>
    <xf numFmtId="0" fontId="1" fillId="0" borderId="32" xfId="9" applyFont="1" applyFill="1" applyBorder="1" applyAlignment="1"/>
    <xf numFmtId="0" fontId="1" fillId="0" borderId="0" xfId="0" applyFont="1" applyFill="1" applyAlignment="1">
      <alignment vertical="center"/>
    </xf>
    <xf numFmtId="0" fontId="1" fillId="0" borderId="21" xfId="9" applyFont="1" applyFill="1" applyBorder="1" applyAlignment="1">
      <alignment vertical="center"/>
    </xf>
    <xf numFmtId="0" fontId="1" fillId="0" borderId="33" xfId="9" applyFont="1" applyFill="1" applyBorder="1" applyAlignment="1">
      <alignment vertical="center"/>
    </xf>
    <xf numFmtId="0" fontId="1" fillId="0" borderId="23" xfId="9" applyFont="1" applyFill="1" applyBorder="1" applyAlignment="1">
      <alignment vertical="center"/>
    </xf>
    <xf numFmtId="0" fontId="1" fillId="0" borderId="32" xfId="9" applyFont="1" applyFill="1" applyBorder="1" applyAlignment="1">
      <alignment vertical="center"/>
    </xf>
    <xf numFmtId="0" fontId="7" fillId="0" borderId="21" xfId="9" applyFont="1" applyFill="1" applyBorder="1" applyAlignment="1">
      <alignment vertical="center"/>
    </xf>
    <xf numFmtId="0" fontId="1" fillId="0" borderId="147" xfId="9" applyFont="1" applyFill="1" applyBorder="1" applyAlignment="1">
      <alignment vertical="center"/>
    </xf>
    <xf numFmtId="0" fontId="1" fillId="0" borderId="60" xfId="9" applyFont="1" applyFill="1" applyBorder="1" applyAlignment="1">
      <alignment vertical="center"/>
    </xf>
    <xf numFmtId="0" fontId="16" fillId="0" borderId="23" xfId="9" applyFont="1" applyFill="1" applyBorder="1" applyAlignment="1">
      <alignment wrapText="1"/>
    </xf>
    <xf numFmtId="0" fontId="16" fillId="0" borderId="32" xfId="9" applyFont="1" applyFill="1" applyBorder="1" applyAlignment="1"/>
    <xf numFmtId="0" fontId="7" fillId="26" borderId="32" xfId="9" applyFont="1" applyFill="1" applyBorder="1" applyAlignment="1">
      <alignment horizontal="left" vertical="top" wrapText="1"/>
    </xf>
    <xf numFmtId="0" fontId="1" fillId="26" borderId="27" xfId="9" applyFont="1" applyFill="1" applyBorder="1" applyAlignment="1">
      <alignment horizontal="left" wrapText="1"/>
    </xf>
    <xf numFmtId="0" fontId="7" fillId="0" borderId="0" xfId="9" applyFont="1" applyFill="1" applyBorder="1" applyAlignment="1">
      <alignment vertical="center"/>
    </xf>
    <xf numFmtId="0" fontId="1" fillId="0" borderId="0" xfId="9" applyFont="1" applyFill="1" applyBorder="1" applyAlignment="1">
      <alignment vertical="center"/>
    </xf>
    <xf numFmtId="0" fontId="1" fillId="0" borderId="12" xfId="9" applyFont="1" applyFill="1" applyBorder="1" applyAlignment="1">
      <alignment vertical="center"/>
    </xf>
  </cellXfs>
  <cellStyles count="14">
    <cellStyle name="ハイパーリンク" xfId="1" builtinId="8"/>
    <cellStyle name="桁区切り 2" xfId="2"/>
    <cellStyle name="桁区切り 3" xfId="3"/>
    <cellStyle name="桁区切り 4" xfId="4"/>
    <cellStyle name="桁区切り 5" xfId="12"/>
    <cellStyle name="標準" xfId="0" builtinId="0"/>
    <cellStyle name="標準 2" xfId="5"/>
    <cellStyle name="標準 2 2" xfId="13"/>
    <cellStyle name="標準 3" xfId="6"/>
    <cellStyle name="標準 4" xfId="7"/>
    <cellStyle name="標準 5" xfId="8"/>
    <cellStyle name="標準 6" xfId="9"/>
    <cellStyle name="標準 7" xfId="10"/>
    <cellStyle name="標準 8" xfId="11"/>
  </cellStyles>
  <dxfs count="5">
    <dxf>
      <fill>
        <patternFill>
          <bgColor theme="9" tint="0.39994506668294322"/>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9525</xdr:colOff>
      <xdr:row>39</xdr:row>
      <xdr:rowOff>9525</xdr:rowOff>
    </xdr:from>
    <xdr:to>
      <xdr:col>10</xdr:col>
      <xdr:colOff>1177425</xdr:colOff>
      <xdr:row>42</xdr:row>
      <xdr:rowOff>87703</xdr:rowOff>
    </xdr:to>
    <xdr:sp macro="" textlink="">
      <xdr:nvSpPr>
        <xdr:cNvPr id="2134" name="AutoShape 67"/>
        <xdr:cNvSpPr>
          <a:spLocks noChangeArrowheads="1"/>
        </xdr:cNvSpPr>
      </xdr:nvSpPr>
      <xdr:spPr bwMode="auto">
        <a:xfrm>
          <a:off x="6000750" y="6791325"/>
          <a:ext cx="2790825" cy="6000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根拠：</a:t>
          </a:r>
        </a:p>
        <a:p>
          <a:pPr algn="l" rtl="0">
            <a:defRPr sz="1000"/>
          </a:pPr>
          <a:r>
            <a:rPr lang="ja-JP" altLang="en-US" sz="800" b="0" i="0" u="none" strike="noStrike" baseline="0">
              <a:solidFill>
                <a:srgbClr val="000000"/>
              </a:solidFill>
              <a:latin typeface="ＭＳ Ｐゴシック"/>
              <a:ea typeface="ＭＳ Ｐゴシック"/>
            </a:rPr>
            <a:t>岐阜県一般競争入札実施要領</a:t>
          </a:r>
        </a:p>
        <a:p>
          <a:pPr algn="l" rtl="0">
            <a:defRPr sz="1000"/>
          </a:pPr>
          <a:r>
            <a:rPr lang="ja-JP" altLang="en-US" sz="800" b="0" i="0" u="none" strike="noStrike" baseline="0">
              <a:solidFill>
                <a:srgbClr val="000000"/>
              </a:solidFill>
              <a:latin typeface="ＭＳ Ｐゴシック"/>
              <a:ea typeface="ＭＳ Ｐゴシック"/>
            </a:rPr>
            <a:t>県土整備部一般競争入札事務処理要領</a:t>
          </a:r>
        </a:p>
        <a:p>
          <a:pPr algn="l" rtl="0">
            <a:defRPr sz="1000"/>
          </a:pPr>
          <a:r>
            <a:rPr lang="ja-JP" altLang="en-US" sz="800" b="0" i="0" u="none" strike="noStrike" baseline="0">
              <a:solidFill>
                <a:srgbClr val="000000"/>
              </a:solidFill>
              <a:latin typeface="ＭＳ Ｐゴシック"/>
              <a:ea typeface="ＭＳ Ｐゴシック"/>
            </a:rPr>
            <a:t>県土整備部簡易型総合評価落札方式試行要領</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194310</xdr:colOff>
      <xdr:row>13</xdr:row>
      <xdr:rowOff>19050</xdr:rowOff>
    </xdr:from>
    <xdr:to>
      <xdr:col>10</xdr:col>
      <xdr:colOff>2821498</xdr:colOff>
      <xdr:row>20</xdr:row>
      <xdr:rowOff>170906</xdr:rowOff>
    </xdr:to>
    <xdr:sp macro="" textlink="">
      <xdr:nvSpPr>
        <xdr:cNvPr id="10241" name="角丸四角形吹き出し 1"/>
        <xdr:cNvSpPr>
          <a:spLocks noChangeArrowheads="1"/>
        </xdr:cNvSpPr>
      </xdr:nvSpPr>
      <xdr:spPr bwMode="auto">
        <a:xfrm>
          <a:off x="13582650" y="4953000"/>
          <a:ext cx="2924175" cy="2705100"/>
        </a:xfrm>
        <a:prstGeom prst="wedgeRoundRectCallout">
          <a:avLst>
            <a:gd name="adj1" fmla="val -43486"/>
            <a:gd name="adj2" fmla="val -58097"/>
            <a:gd name="adj3" fmla="val 16667"/>
          </a:avLst>
        </a:prstGeom>
        <a:solidFill>
          <a:srgbClr val="DBEEF4"/>
        </a:solidFill>
        <a:ln w="25400" algn="ctr">
          <a:solidFill>
            <a:srgbClr val="385D8A"/>
          </a:solidFill>
          <a:miter lim="800000"/>
          <a:headEnd/>
          <a:tailEnd/>
        </a:ln>
      </xdr:spPr>
      <xdr:txBody>
        <a:bodyPr vertOverflow="clip" wrap="square" lIns="91440" tIns="45720" rIns="91440" bIns="45720"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●県内でしか調達できない資材（例：タフロックスーパー等）は除外</a:t>
          </a:r>
        </a:p>
        <a:p>
          <a:pPr algn="l" rtl="0">
            <a:lnSpc>
              <a:spcPts val="1300"/>
            </a:lnSpc>
            <a:defRPr sz="1000"/>
          </a:pPr>
          <a:r>
            <a:rPr lang="ja-JP" altLang="en-US" sz="1200" b="0" i="0" u="none" strike="noStrike" baseline="0">
              <a:solidFill>
                <a:srgbClr val="000000"/>
              </a:solidFill>
              <a:latin typeface="ＭＳ Ｐゴシック"/>
              <a:ea typeface="ＭＳ Ｐゴシック"/>
            </a:rPr>
            <a:t>●県内で調達可能な規格か再度確認すること　　　　　　　　　　　　　　　　　　　　</a:t>
          </a:r>
          <a:r>
            <a:rPr lang="en-US" altLang="ja-JP" sz="1200" b="0" i="0" u="sng" strike="noStrike" baseline="0">
              <a:solidFill>
                <a:srgbClr val="000000"/>
              </a:solidFill>
              <a:latin typeface="ＭＳ Ｐゴシック"/>
              <a:ea typeface="ＭＳ Ｐゴシック"/>
            </a:rPr>
            <a:t>【</a:t>
          </a:r>
          <a:r>
            <a:rPr lang="ja-JP" altLang="en-US" sz="1200" b="0" i="0" u="sng" strike="noStrike" baseline="0">
              <a:solidFill>
                <a:srgbClr val="000000"/>
              </a:solidFill>
              <a:latin typeface="ＭＳ Ｐゴシック"/>
              <a:ea typeface="ＭＳ Ｐゴシック"/>
            </a:rPr>
            <a:t>県内資材がないとされている資材</a:t>
          </a:r>
          <a:r>
            <a:rPr lang="en-US" altLang="ja-JP" sz="1200" b="0" i="0" u="sng" strike="noStrike" baseline="0">
              <a:solidFill>
                <a:srgbClr val="000000"/>
              </a:solidFill>
              <a:latin typeface="ＭＳ Ｐゴシック"/>
              <a:ea typeface="ＭＳ Ｐゴシック"/>
            </a:rPr>
            <a:t>】</a:t>
          </a:r>
        </a:p>
        <a:p>
          <a:pPr algn="l" rtl="0">
            <a:lnSpc>
              <a:spcPts val="1300"/>
            </a:lnSpc>
            <a:defRPr sz="1000"/>
          </a:pPr>
          <a:r>
            <a:rPr lang="ja-JP" altLang="en-US" sz="1200" b="0" i="0" u="none" strike="noStrike" baseline="0">
              <a:solidFill>
                <a:srgbClr val="000000"/>
              </a:solidFill>
              <a:latin typeface="ＭＳ Ｐゴシック"/>
              <a:ea typeface="ＭＳ Ｐゴシック"/>
            </a:rPr>
            <a:t>　・ﾜｲﾔｰﾛｰﾌﾟ及びｱﾝｶｰなどの落石防　護網材料</a:t>
          </a:r>
          <a:endParaRPr lang="ja-JP" altLang="en-US" sz="1200" b="0" i="0" u="none" strike="noStrike" baseline="0">
            <a:solidFill>
              <a:srgbClr val="000000"/>
            </a:solidFill>
            <a:latin typeface="Calibri"/>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・支柱などの落石防護柵材料</a:t>
          </a:r>
          <a:endParaRPr lang="ja-JP" altLang="en-US" sz="1200" b="0" i="0" u="none" strike="noStrike" baseline="0">
            <a:solidFill>
              <a:srgbClr val="000000"/>
            </a:solidFill>
            <a:latin typeface="Calibri"/>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・法面工事の岩盤接着剤</a:t>
          </a:r>
          <a:endParaRPr lang="ja-JP" altLang="en-US" sz="1200" b="0" i="0" u="none" strike="noStrike" baseline="0">
            <a:solidFill>
              <a:srgbClr val="000000"/>
            </a:solidFill>
            <a:latin typeface="Calibri"/>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・下水工事での塩化ﾋﾞﾆｰﾙ管</a:t>
          </a:r>
          <a:endParaRPr lang="ja-JP" altLang="en-US" sz="1200" b="0" i="0" u="none" strike="noStrike" baseline="0">
            <a:solidFill>
              <a:srgbClr val="000000"/>
            </a:solidFill>
            <a:latin typeface="Calibri"/>
          </a:endParaRPr>
        </a:p>
        <a:p>
          <a:pPr algn="l" rtl="0">
            <a:lnSpc>
              <a:spcPts val="1300"/>
            </a:lnSpc>
            <a:defRPr sz="1000"/>
          </a:pPr>
          <a:r>
            <a:rPr lang="en-US" altLang="ja-JP" sz="1200" b="0" i="0" u="sng" strike="noStrike" baseline="0">
              <a:solidFill>
                <a:srgbClr val="000000"/>
              </a:solidFill>
              <a:latin typeface="ＭＳ Ｐゴシック"/>
              <a:ea typeface="ＭＳ Ｐゴシック"/>
            </a:rPr>
            <a:t>【</a:t>
          </a:r>
          <a:r>
            <a:rPr lang="ja-JP" altLang="en-US" sz="1200" b="0" i="0" u="sng" strike="noStrike" baseline="0">
              <a:solidFill>
                <a:srgbClr val="000000"/>
              </a:solidFill>
              <a:latin typeface="ＭＳ Ｐゴシック"/>
              <a:ea typeface="ＭＳ Ｐゴシック"/>
            </a:rPr>
            <a:t>特定業者の指定資材となるため含めないとされている資材</a:t>
          </a:r>
          <a:r>
            <a:rPr lang="en-US" altLang="ja-JP" sz="1200" b="0" i="0" u="sng" strike="noStrike" baseline="0">
              <a:solidFill>
                <a:srgbClr val="000000"/>
              </a:solidFill>
              <a:latin typeface="ＭＳ Ｐゴシック"/>
              <a:ea typeface="ＭＳ Ｐゴシック"/>
            </a:rPr>
            <a:t>】</a:t>
          </a:r>
        </a:p>
        <a:p>
          <a:pPr algn="l" rtl="0">
            <a:lnSpc>
              <a:spcPts val="1300"/>
            </a:lnSpc>
            <a:defRPr sz="1000"/>
          </a:pPr>
          <a:r>
            <a:rPr lang="ja-JP" altLang="en-US" sz="1200" b="0" i="0" u="none" strike="noStrike" baseline="0">
              <a:solidFill>
                <a:srgbClr val="000000"/>
              </a:solidFill>
              <a:latin typeface="ＭＳ Ｐゴシック"/>
              <a:ea typeface="ＭＳ Ｐゴシック"/>
            </a:rPr>
            <a:t>　・急勾配盛土部の補強材</a:t>
          </a:r>
        </a:p>
      </xdr:txBody>
    </xdr:sp>
    <xdr:clientData/>
  </xdr:twoCellAnchor>
  <xdr:twoCellAnchor>
    <xdr:from>
      <xdr:col>10</xdr:col>
      <xdr:colOff>203835</xdr:colOff>
      <xdr:row>43</xdr:row>
      <xdr:rowOff>209550</xdr:rowOff>
    </xdr:from>
    <xdr:to>
      <xdr:col>10</xdr:col>
      <xdr:colOff>3017909</xdr:colOff>
      <xdr:row>50</xdr:row>
      <xdr:rowOff>112464</xdr:rowOff>
    </xdr:to>
    <xdr:sp macro="" textlink="">
      <xdr:nvSpPr>
        <xdr:cNvPr id="10242" name="角丸四角形吹き出し 2"/>
        <xdr:cNvSpPr>
          <a:spLocks noChangeArrowheads="1"/>
        </xdr:cNvSpPr>
      </xdr:nvSpPr>
      <xdr:spPr bwMode="auto">
        <a:xfrm>
          <a:off x="13592175" y="12496800"/>
          <a:ext cx="3133725" cy="638175"/>
        </a:xfrm>
        <a:prstGeom prst="wedgeRoundRectCallout">
          <a:avLst>
            <a:gd name="adj1" fmla="val -43315"/>
            <a:gd name="adj2" fmla="val -81343"/>
            <a:gd name="adj3" fmla="val 16667"/>
          </a:avLst>
        </a:prstGeom>
        <a:solidFill>
          <a:srgbClr val="EBF1DE"/>
        </a:solidFill>
        <a:ln w="25400" algn="ctr">
          <a:solidFill>
            <a:srgbClr val="385D8A"/>
          </a:solidFill>
          <a:miter lim="800000"/>
          <a:headEnd/>
          <a:tailEnd/>
        </a:ln>
      </xdr:spPr>
      <xdr:txBody>
        <a:bodyPr vertOverflow="clip" wrap="square" lIns="91440" tIns="45720" rIns="91440" bIns="45720" anchor="ctr" upright="1"/>
        <a:lstStyle/>
        <a:p>
          <a:pPr algn="l" rtl="0">
            <a:defRPr sz="1000"/>
          </a:pPr>
          <a:r>
            <a:rPr lang="ja-JP" altLang="en-US" sz="1200" b="0" i="0" u="none" strike="noStrike" baseline="0">
              <a:solidFill>
                <a:srgbClr val="000000"/>
              </a:solidFill>
              <a:latin typeface="ＭＳ Ｐゴシック"/>
              <a:ea typeface="ＭＳ Ｐゴシック"/>
            </a:rPr>
            <a:t>特殊な機種ではなく一般的なものが良い。</a:t>
          </a:r>
        </a:p>
      </xdr:txBody>
    </xdr:sp>
    <xdr:clientData/>
  </xdr:twoCellAnchor>
  <xdr:twoCellAnchor>
    <xdr:from>
      <xdr:col>10</xdr:col>
      <xdr:colOff>537210</xdr:colOff>
      <xdr:row>0</xdr:row>
      <xdr:rowOff>0</xdr:rowOff>
    </xdr:from>
    <xdr:to>
      <xdr:col>10</xdr:col>
      <xdr:colOff>2183130</xdr:colOff>
      <xdr:row>0</xdr:row>
      <xdr:rowOff>0</xdr:rowOff>
    </xdr:to>
    <xdr:sp macro="" textlink="">
      <xdr:nvSpPr>
        <xdr:cNvPr id="10243" name="角丸四角形吹き出し 3"/>
        <xdr:cNvSpPr>
          <a:spLocks noChangeArrowheads="1"/>
        </xdr:cNvSpPr>
      </xdr:nvSpPr>
      <xdr:spPr bwMode="auto">
        <a:xfrm>
          <a:off x="13963650" y="0"/>
          <a:ext cx="1828800" cy="0"/>
        </a:xfrm>
        <a:prstGeom prst="wedgeRoundRectCallout">
          <a:avLst>
            <a:gd name="adj1" fmla="val -82176"/>
            <a:gd name="adj2" fmla="val -55884"/>
            <a:gd name="adj3" fmla="val 16667"/>
          </a:avLst>
        </a:prstGeom>
        <a:solidFill>
          <a:srgbClr val="FDEADA"/>
        </a:solidFill>
        <a:ln w="25400" algn="ctr">
          <a:solidFill>
            <a:srgbClr val="385D8A"/>
          </a:solidFill>
          <a:miter lim="800000"/>
          <a:headEnd/>
          <a:tailEnd/>
        </a:ln>
      </xdr:spPr>
      <xdr:txBody>
        <a:bodyPr vertOverflow="clip" wrap="square" lIns="91440" tIns="45720" rIns="91440" bIns="45720" anchor="ctr" upright="1"/>
        <a:lstStyle/>
        <a:p>
          <a:pPr algn="l" rtl="0">
            <a:defRPr sz="1000"/>
          </a:pPr>
          <a:r>
            <a:rPr lang="ja-JP" altLang="en-US" sz="1200" b="0" i="0" u="none" strike="noStrike" baseline="0">
              <a:solidFill>
                <a:srgbClr val="000000"/>
              </a:solidFill>
              <a:latin typeface="ＭＳ Ｐゴシック"/>
              <a:ea typeface="ＭＳ Ｐゴシック"/>
            </a:rPr>
            <a:t>技術検査課にて付与する</a:t>
          </a:r>
        </a:p>
      </xdr:txBody>
    </xdr:sp>
    <xdr:clientData/>
  </xdr:twoCellAnchor>
  <xdr:twoCellAnchor>
    <xdr:from>
      <xdr:col>10</xdr:col>
      <xdr:colOff>164465</xdr:colOff>
      <xdr:row>99</xdr:row>
      <xdr:rowOff>153670</xdr:rowOff>
    </xdr:from>
    <xdr:to>
      <xdr:col>10</xdr:col>
      <xdr:colOff>3181985</xdr:colOff>
      <xdr:row>101</xdr:row>
      <xdr:rowOff>161993</xdr:rowOff>
    </xdr:to>
    <xdr:sp macro="" textlink="">
      <xdr:nvSpPr>
        <xdr:cNvPr id="10247" name="角丸四角形吹き出し 7"/>
        <xdr:cNvSpPr>
          <a:spLocks noChangeArrowheads="1"/>
        </xdr:cNvSpPr>
      </xdr:nvSpPr>
      <xdr:spPr bwMode="auto">
        <a:xfrm>
          <a:off x="13585825" y="27562175"/>
          <a:ext cx="3352800" cy="777875"/>
        </a:xfrm>
        <a:prstGeom prst="wedgeRoundRectCallout">
          <a:avLst>
            <a:gd name="adj1" fmla="val -53319"/>
            <a:gd name="adj2" fmla="val 150000"/>
            <a:gd name="adj3" fmla="val 16667"/>
          </a:avLst>
        </a:prstGeom>
        <a:solidFill>
          <a:srgbClr val="DBEEF4"/>
        </a:solidFill>
        <a:ln w="25400" algn="ctr">
          <a:solidFill>
            <a:srgbClr val="385D8A"/>
          </a:solidFill>
          <a:miter lim="800000"/>
          <a:headEnd/>
          <a:tailEnd/>
        </a:ln>
      </xdr:spPr>
      <xdr:txBody>
        <a:bodyPr vertOverflow="clip" wrap="square" lIns="91440" tIns="45720" rIns="91440" bIns="45720" anchor="ctr" upright="1"/>
        <a:lstStyle/>
        <a:p>
          <a:pPr algn="ctr" rtl="0">
            <a:lnSpc>
              <a:spcPts val="1000"/>
            </a:lnSpc>
            <a:defRPr sz="1000"/>
          </a:pPr>
          <a:r>
            <a:rPr lang="ja-JP" altLang="en-US" sz="1200" b="0" i="0" u="none" strike="noStrike" baseline="0">
              <a:solidFill>
                <a:srgbClr val="000000"/>
              </a:solidFill>
              <a:latin typeface="ＭＳ Ｐゴシック"/>
              <a:ea typeface="ＭＳ Ｐゴシック"/>
            </a:rPr>
            <a:t>簡易型①技術所見なし→２４点</a:t>
          </a:r>
          <a:endParaRPr lang="ja-JP" altLang="en-US" sz="1200" b="0" i="0" u="none" strike="noStrike" baseline="0">
            <a:solidFill>
              <a:srgbClr val="000000"/>
            </a:solidFill>
            <a:latin typeface="Calibri"/>
          </a:endParaRPr>
        </a:p>
        <a:p>
          <a:pPr algn="ctr" rtl="0">
            <a:lnSpc>
              <a:spcPts val="1300"/>
            </a:lnSpc>
            <a:defRPr sz="1000"/>
          </a:pPr>
          <a:r>
            <a:rPr lang="ja-JP" altLang="en-US" sz="1200" b="0" i="0" u="none" strike="noStrike" baseline="0">
              <a:solidFill>
                <a:srgbClr val="000000"/>
              </a:solidFill>
              <a:latin typeface="ＭＳ Ｐゴシック"/>
              <a:ea typeface="ＭＳ Ｐゴシック"/>
            </a:rPr>
            <a:t>簡易型②技術所見あり→２９点</a:t>
          </a:r>
        </a:p>
      </xdr:txBody>
    </xdr:sp>
    <xdr:clientData/>
  </xdr:twoCellAnchor>
  <xdr:twoCellAnchor>
    <xdr:from>
      <xdr:col>10</xdr:col>
      <xdr:colOff>106680</xdr:colOff>
      <xdr:row>11</xdr:row>
      <xdr:rowOff>36195</xdr:rowOff>
    </xdr:from>
    <xdr:to>
      <xdr:col>10</xdr:col>
      <xdr:colOff>3074484</xdr:colOff>
      <xdr:row>12</xdr:row>
      <xdr:rowOff>66775</xdr:rowOff>
    </xdr:to>
    <xdr:sp macro="" textlink="">
      <xdr:nvSpPr>
        <xdr:cNvPr id="10261" name="Rectangle 21"/>
        <xdr:cNvSpPr>
          <a:spLocks noChangeArrowheads="1"/>
        </xdr:cNvSpPr>
      </xdr:nvSpPr>
      <xdr:spPr bwMode="auto">
        <a:xfrm>
          <a:off x="13487400" y="4467225"/>
          <a:ext cx="3295650" cy="285750"/>
        </a:xfrm>
        <a:prstGeom prst="rect">
          <a:avLst/>
        </a:prstGeom>
        <a:solidFill>
          <a:srgbClr val="FFFF00"/>
        </a:solidFill>
        <a:ln w="28575">
          <a:solidFill>
            <a:srgbClr val="808080"/>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「主要資材」の資材名を記載</a:t>
          </a:r>
        </a:p>
      </xdr:txBody>
    </xdr:sp>
    <xdr:clientData/>
  </xdr:twoCellAnchor>
  <xdr:twoCellAnchor>
    <xdr:from>
      <xdr:col>10</xdr:col>
      <xdr:colOff>87630</xdr:colOff>
      <xdr:row>30</xdr:row>
      <xdr:rowOff>11430</xdr:rowOff>
    </xdr:from>
    <xdr:to>
      <xdr:col>10</xdr:col>
      <xdr:colOff>3114606</xdr:colOff>
      <xdr:row>31</xdr:row>
      <xdr:rowOff>179217</xdr:rowOff>
    </xdr:to>
    <xdr:sp macro="" textlink="">
      <xdr:nvSpPr>
        <xdr:cNvPr id="10262" name="Rectangle 22"/>
        <xdr:cNvSpPr>
          <a:spLocks noChangeArrowheads="1"/>
        </xdr:cNvSpPr>
      </xdr:nvSpPr>
      <xdr:spPr bwMode="auto">
        <a:xfrm>
          <a:off x="13468350" y="10077450"/>
          <a:ext cx="3362325" cy="400050"/>
        </a:xfrm>
        <a:prstGeom prst="rect">
          <a:avLst/>
        </a:prstGeom>
        <a:solidFill>
          <a:srgbClr val="FFFF00"/>
        </a:solidFill>
        <a:ln w="28575">
          <a:solidFill>
            <a:srgbClr val="808080"/>
          </a:solidFill>
          <a:miter lim="800000"/>
          <a:headEnd/>
          <a:tailEnd/>
        </a:ln>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Ｐゴシック"/>
              <a:ea typeface="ＭＳ Ｐゴシック"/>
            </a:rPr>
            <a:t>同種工事を記入</a:t>
          </a:r>
        </a:p>
        <a:p>
          <a:pPr algn="l" rtl="0">
            <a:lnSpc>
              <a:spcPts val="1400"/>
            </a:lnSpc>
            <a:defRPr sz="1000"/>
          </a:pPr>
          <a:r>
            <a:rPr lang="ja-JP" altLang="en-US" sz="1200" b="0" i="0" u="none" strike="noStrike" baseline="0">
              <a:solidFill>
                <a:srgbClr val="000000"/>
              </a:solidFill>
              <a:latin typeface="ＭＳ Ｐゴシック"/>
              <a:ea typeface="ＭＳ Ｐゴシック"/>
            </a:rPr>
            <a:t>例：</a:t>
          </a:r>
          <a:r>
            <a:rPr lang="en-US" altLang="ja-JP" sz="1200" b="0" i="0" u="none" strike="noStrike" baseline="0">
              <a:solidFill>
                <a:srgbClr val="000000"/>
              </a:solidFill>
              <a:latin typeface="ＭＳ Ｐゴシック"/>
              <a:ea typeface="ＭＳ Ｐゴシック"/>
            </a:rPr>
            <a:t>5300</a:t>
          </a:r>
          <a:r>
            <a:rPr lang="ja-JP" altLang="en-US" sz="1200" b="0" i="0" u="none" strike="noStrike" baseline="0">
              <a:solidFill>
                <a:srgbClr val="000000"/>
              </a:solidFill>
              <a:latin typeface="ＭＳ Ｐゴシック"/>
              <a:ea typeface="ＭＳ Ｐゴシック"/>
            </a:rPr>
            <a:t>万円以上の土木一式工事</a:t>
          </a:r>
        </a:p>
      </xdr:txBody>
    </xdr:sp>
    <xdr:clientData/>
  </xdr:twoCellAnchor>
  <xdr:twoCellAnchor>
    <xdr:from>
      <xdr:col>10</xdr:col>
      <xdr:colOff>106680</xdr:colOff>
      <xdr:row>57</xdr:row>
      <xdr:rowOff>36195</xdr:rowOff>
    </xdr:from>
    <xdr:to>
      <xdr:col>10</xdr:col>
      <xdr:colOff>3057418</xdr:colOff>
      <xdr:row>58</xdr:row>
      <xdr:rowOff>228632</xdr:rowOff>
    </xdr:to>
    <xdr:sp macro="" textlink="">
      <xdr:nvSpPr>
        <xdr:cNvPr id="10264" name="Rectangle 24"/>
        <xdr:cNvSpPr>
          <a:spLocks noChangeArrowheads="1"/>
        </xdr:cNvSpPr>
      </xdr:nvSpPr>
      <xdr:spPr bwMode="auto">
        <a:xfrm>
          <a:off x="13487400" y="14792325"/>
          <a:ext cx="3286125" cy="447675"/>
        </a:xfrm>
        <a:prstGeom prst="rect">
          <a:avLst/>
        </a:prstGeom>
        <a:solidFill>
          <a:srgbClr val="FFCC99"/>
        </a:solidFill>
        <a:ln w="28575">
          <a:solidFill>
            <a:srgbClr val="80808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土木一式工事以外で資格を変更する場合は下の黄色部分に記載説明すること</a:t>
          </a:r>
        </a:p>
      </xdr:txBody>
    </xdr:sp>
    <xdr:clientData/>
  </xdr:twoCellAnchor>
  <xdr:twoCellAnchor>
    <xdr:from>
      <xdr:col>10</xdr:col>
      <xdr:colOff>87630</xdr:colOff>
      <xdr:row>68</xdr:row>
      <xdr:rowOff>154305</xdr:rowOff>
    </xdr:from>
    <xdr:to>
      <xdr:col>10</xdr:col>
      <xdr:colOff>3114606</xdr:colOff>
      <xdr:row>70</xdr:row>
      <xdr:rowOff>95284</xdr:rowOff>
    </xdr:to>
    <xdr:sp macro="" textlink="">
      <xdr:nvSpPr>
        <xdr:cNvPr id="10265" name="Rectangle 25"/>
        <xdr:cNvSpPr>
          <a:spLocks noChangeArrowheads="1"/>
        </xdr:cNvSpPr>
      </xdr:nvSpPr>
      <xdr:spPr bwMode="auto">
        <a:xfrm>
          <a:off x="13468350" y="17754600"/>
          <a:ext cx="3362325" cy="428625"/>
        </a:xfrm>
        <a:prstGeom prst="rect">
          <a:avLst/>
        </a:prstGeom>
        <a:solidFill>
          <a:srgbClr val="FFCC99"/>
        </a:solidFill>
        <a:ln w="28575">
          <a:solidFill>
            <a:srgbClr val="808080"/>
          </a:solidFill>
          <a:miter lim="800000"/>
          <a:headEnd/>
          <a:tailEnd/>
        </a:ln>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Ｐゴシック"/>
              <a:ea typeface="ＭＳ Ｐゴシック"/>
            </a:rPr>
            <a:t>設定の詳細を下の黄色部分に記載説明すること</a:t>
          </a:r>
        </a:p>
        <a:p>
          <a:pPr algn="l" rtl="0">
            <a:lnSpc>
              <a:spcPts val="1400"/>
            </a:lnSpc>
            <a:defRPr sz="1000"/>
          </a:pPr>
          <a:r>
            <a:rPr lang="ja-JP" altLang="en-US" sz="1200" b="0" i="0" u="none" strike="noStrike" baseline="0">
              <a:solidFill>
                <a:srgbClr val="000000"/>
              </a:solidFill>
              <a:latin typeface="ＭＳ Ｐゴシック"/>
              <a:ea typeface="ＭＳ Ｐゴシック"/>
            </a:rPr>
            <a:t>公告の本店所在地要件との整合を図ること</a:t>
          </a:r>
        </a:p>
      </xdr:txBody>
    </xdr:sp>
    <xdr:clientData/>
  </xdr:twoCellAnchor>
  <xdr:twoCellAnchor>
    <xdr:from>
      <xdr:col>10</xdr:col>
      <xdr:colOff>106680</xdr:colOff>
      <xdr:row>74</xdr:row>
      <xdr:rowOff>0</xdr:rowOff>
    </xdr:from>
    <xdr:to>
      <xdr:col>10</xdr:col>
      <xdr:colOff>3086100</xdr:colOff>
      <xdr:row>74</xdr:row>
      <xdr:rowOff>238125</xdr:rowOff>
    </xdr:to>
    <xdr:sp macro="" textlink="">
      <xdr:nvSpPr>
        <xdr:cNvPr id="10266" name="Rectangle 26"/>
        <xdr:cNvSpPr>
          <a:spLocks noChangeArrowheads="1"/>
        </xdr:cNvSpPr>
      </xdr:nvSpPr>
      <xdr:spPr bwMode="auto">
        <a:xfrm>
          <a:off x="13487400" y="18964275"/>
          <a:ext cx="3314700" cy="238125"/>
        </a:xfrm>
        <a:prstGeom prst="rect">
          <a:avLst/>
        </a:prstGeom>
        <a:solidFill>
          <a:srgbClr val="FFCC99"/>
        </a:solidFill>
        <a:ln w="28575">
          <a:solidFill>
            <a:srgbClr val="80808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設定の詳細を下の黄色部分に記載説明すること</a:t>
          </a:r>
        </a:p>
      </xdr:txBody>
    </xdr:sp>
    <xdr:clientData/>
  </xdr:twoCellAnchor>
  <xdr:twoCellAnchor>
    <xdr:from>
      <xdr:col>10</xdr:col>
      <xdr:colOff>106680</xdr:colOff>
      <xdr:row>77</xdr:row>
      <xdr:rowOff>123825</xdr:rowOff>
    </xdr:from>
    <xdr:to>
      <xdr:col>10</xdr:col>
      <xdr:colOff>3105001</xdr:colOff>
      <xdr:row>78</xdr:row>
      <xdr:rowOff>123825</xdr:rowOff>
    </xdr:to>
    <xdr:sp macro="" textlink="">
      <xdr:nvSpPr>
        <xdr:cNvPr id="10267" name="Rectangle 27"/>
        <xdr:cNvSpPr>
          <a:spLocks noChangeArrowheads="1"/>
        </xdr:cNvSpPr>
      </xdr:nvSpPr>
      <xdr:spPr bwMode="auto">
        <a:xfrm>
          <a:off x="13487400" y="19964400"/>
          <a:ext cx="3333750" cy="247650"/>
        </a:xfrm>
        <a:prstGeom prst="rect">
          <a:avLst/>
        </a:prstGeom>
        <a:solidFill>
          <a:srgbClr val="FFCC99"/>
        </a:solidFill>
        <a:ln w="28575">
          <a:solidFill>
            <a:srgbClr val="80808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設定の詳細を下の黄色部分に記載説明すること</a:t>
          </a:r>
        </a:p>
      </xdr:txBody>
    </xdr:sp>
    <xdr:clientData/>
  </xdr:twoCellAnchor>
  <xdr:twoCellAnchor>
    <xdr:from>
      <xdr:col>10</xdr:col>
      <xdr:colOff>106680</xdr:colOff>
      <xdr:row>81</xdr:row>
      <xdr:rowOff>123825</xdr:rowOff>
    </xdr:from>
    <xdr:to>
      <xdr:col>10</xdr:col>
      <xdr:colOff>3114465</xdr:colOff>
      <xdr:row>82</xdr:row>
      <xdr:rowOff>76200</xdr:rowOff>
    </xdr:to>
    <xdr:sp macro="" textlink="">
      <xdr:nvSpPr>
        <xdr:cNvPr id="10268" name="Rectangle 28"/>
        <xdr:cNvSpPr>
          <a:spLocks noChangeArrowheads="1"/>
        </xdr:cNvSpPr>
      </xdr:nvSpPr>
      <xdr:spPr bwMode="auto">
        <a:xfrm>
          <a:off x="13487400" y="20955000"/>
          <a:ext cx="3343275" cy="200025"/>
        </a:xfrm>
        <a:prstGeom prst="rect">
          <a:avLst/>
        </a:prstGeom>
        <a:solidFill>
          <a:srgbClr val="FFCC99"/>
        </a:solidFill>
        <a:ln w="28575">
          <a:solidFill>
            <a:srgbClr val="80808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設定の詳細を下の黄色部分に記載説明すること</a:t>
          </a:r>
        </a:p>
      </xdr:txBody>
    </xdr:sp>
    <xdr:clientData/>
  </xdr:twoCellAnchor>
  <xdr:twoCellAnchor>
    <xdr:from>
      <xdr:col>10</xdr:col>
      <xdr:colOff>68580</xdr:colOff>
      <xdr:row>8</xdr:row>
      <xdr:rowOff>0</xdr:rowOff>
    </xdr:from>
    <xdr:to>
      <xdr:col>10</xdr:col>
      <xdr:colOff>3045764</xdr:colOff>
      <xdr:row>9</xdr:row>
      <xdr:rowOff>293414</xdr:rowOff>
    </xdr:to>
    <xdr:sp macro="" textlink="">
      <xdr:nvSpPr>
        <xdr:cNvPr id="10269" name="Rectangle 29"/>
        <xdr:cNvSpPr>
          <a:spLocks noChangeArrowheads="1"/>
        </xdr:cNvSpPr>
      </xdr:nvSpPr>
      <xdr:spPr bwMode="auto">
        <a:xfrm>
          <a:off x="13449300" y="2914650"/>
          <a:ext cx="3305175" cy="666750"/>
        </a:xfrm>
        <a:prstGeom prst="rect">
          <a:avLst/>
        </a:prstGeom>
        <a:solidFill>
          <a:srgbClr val="FFCC99"/>
        </a:solidFill>
        <a:ln w="28575">
          <a:solidFill>
            <a:srgbClr val="808080"/>
          </a:solidFill>
          <a:miter lim="800000"/>
          <a:headEnd/>
          <a:tailEnd/>
        </a:ln>
      </xdr:spPr>
      <xdr:txBody>
        <a:bodyPr vertOverflow="clip" wrap="square" lIns="36576" tIns="22860" rIns="0" bIns="22860" anchor="ctr"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必須項目を削除した場合は、理由を下の桃色部分に記載説明すること</a:t>
          </a:r>
        </a:p>
      </xdr:txBody>
    </xdr:sp>
    <xdr:clientData/>
  </xdr:twoCellAnchor>
  <xdr:twoCellAnchor>
    <xdr:from>
      <xdr:col>10</xdr:col>
      <xdr:colOff>129964</xdr:colOff>
      <xdr:row>31</xdr:row>
      <xdr:rowOff>197909</xdr:rowOff>
    </xdr:from>
    <xdr:to>
      <xdr:col>10</xdr:col>
      <xdr:colOff>3156962</xdr:colOff>
      <xdr:row>35</xdr:row>
      <xdr:rowOff>50580</xdr:rowOff>
    </xdr:to>
    <xdr:sp macro="" textlink="">
      <xdr:nvSpPr>
        <xdr:cNvPr id="10272" name="Rectangle 32"/>
        <xdr:cNvSpPr>
          <a:spLocks noChangeArrowheads="1"/>
        </xdr:cNvSpPr>
      </xdr:nvSpPr>
      <xdr:spPr bwMode="auto">
        <a:xfrm>
          <a:off x="13536084" y="10431992"/>
          <a:ext cx="3362325" cy="1045634"/>
        </a:xfrm>
        <a:prstGeom prst="rect">
          <a:avLst/>
        </a:prstGeom>
        <a:solidFill>
          <a:srgbClr val="FFFF00"/>
        </a:solidFill>
        <a:ln w="28575">
          <a:solidFill>
            <a:srgbClr val="80808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類似工事を記入</a:t>
          </a:r>
        </a:p>
        <a:p>
          <a:pPr algn="l" rtl="0">
            <a:lnSpc>
              <a:spcPts val="1400"/>
            </a:lnSpc>
            <a:defRPr sz="1000"/>
          </a:pPr>
          <a:r>
            <a:rPr lang="ja-JP" altLang="en-US" sz="1200" b="0" i="0" u="none" strike="noStrike" baseline="0">
              <a:solidFill>
                <a:srgbClr val="000000"/>
              </a:solidFill>
              <a:latin typeface="ＭＳ Ｐゴシック"/>
              <a:ea typeface="ＭＳ Ｐゴシック"/>
            </a:rPr>
            <a:t>例：</a:t>
          </a:r>
          <a:r>
            <a:rPr lang="en-US" altLang="ja-JP" sz="1200" b="0" i="0" u="none" strike="noStrike" baseline="0">
              <a:solidFill>
                <a:srgbClr val="000000"/>
              </a:solidFill>
              <a:latin typeface="ＭＳ Ｐゴシック"/>
              <a:ea typeface="ＭＳ Ｐゴシック"/>
            </a:rPr>
            <a:t>5300</a:t>
          </a:r>
          <a:r>
            <a:rPr lang="ja-JP" altLang="en-US" sz="1200" b="0" i="0" u="none" strike="noStrike" baseline="0">
              <a:solidFill>
                <a:srgbClr val="000000"/>
              </a:solidFill>
              <a:latin typeface="ＭＳ Ｐゴシック"/>
              <a:ea typeface="ＭＳ Ｐゴシック"/>
            </a:rPr>
            <a:t>万円以上のと土コ工事</a:t>
          </a:r>
        </a:p>
      </xdr:txBody>
    </xdr:sp>
    <xdr:clientData/>
  </xdr:twoCellAnchor>
  <xdr:twoCellAnchor>
    <xdr:from>
      <xdr:col>10</xdr:col>
      <xdr:colOff>66675</xdr:colOff>
      <xdr:row>51</xdr:row>
      <xdr:rowOff>76200</xdr:rowOff>
    </xdr:from>
    <xdr:to>
      <xdr:col>10</xdr:col>
      <xdr:colOff>3027301</xdr:colOff>
      <xdr:row>52</xdr:row>
      <xdr:rowOff>228600</xdr:rowOff>
    </xdr:to>
    <xdr:sp macro="" textlink="">
      <xdr:nvSpPr>
        <xdr:cNvPr id="10273" name="Rectangle 33"/>
        <xdr:cNvSpPr>
          <a:spLocks noChangeArrowheads="1"/>
        </xdr:cNvSpPr>
      </xdr:nvSpPr>
      <xdr:spPr bwMode="auto">
        <a:xfrm>
          <a:off x="13439775" y="13354050"/>
          <a:ext cx="3295650" cy="400050"/>
        </a:xfrm>
        <a:prstGeom prst="rect">
          <a:avLst/>
        </a:prstGeom>
        <a:solidFill>
          <a:srgbClr val="FFFF00"/>
        </a:solidFill>
        <a:ln w="28575">
          <a:solidFill>
            <a:srgbClr val="808080"/>
          </a:solidFill>
          <a:miter lim="800000"/>
          <a:headEnd/>
          <a:tailEnd/>
        </a:ln>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Ｐゴシック"/>
              <a:ea typeface="ＭＳ Ｐゴシック"/>
            </a:rPr>
            <a:t>同種工事を記入</a:t>
          </a:r>
        </a:p>
        <a:p>
          <a:pPr algn="l" rtl="0">
            <a:lnSpc>
              <a:spcPts val="1400"/>
            </a:lnSpc>
            <a:defRPr sz="1000"/>
          </a:pPr>
          <a:r>
            <a:rPr lang="ja-JP" altLang="en-US" sz="1200" b="0" i="0" u="none" strike="noStrike" baseline="0">
              <a:solidFill>
                <a:srgbClr val="000000"/>
              </a:solidFill>
              <a:latin typeface="ＭＳ Ｐゴシック"/>
              <a:ea typeface="ＭＳ Ｐゴシック"/>
            </a:rPr>
            <a:t>例：</a:t>
          </a:r>
          <a:r>
            <a:rPr lang="en-US" altLang="ja-JP" sz="1200" b="0" i="0" u="none" strike="noStrike" baseline="0">
              <a:solidFill>
                <a:srgbClr val="000000"/>
              </a:solidFill>
              <a:latin typeface="ＭＳ Ｐゴシック"/>
              <a:ea typeface="ＭＳ Ｐゴシック"/>
            </a:rPr>
            <a:t>5300</a:t>
          </a:r>
          <a:r>
            <a:rPr lang="ja-JP" altLang="en-US" sz="1200" b="0" i="0" u="none" strike="noStrike" baseline="0">
              <a:solidFill>
                <a:srgbClr val="000000"/>
              </a:solidFill>
              <a:latin typeface="ＭＳ Ｐゴシック"/>
              <a:ea typeface="ＭＳ Ｐゴシック"/>
            </a:rPr>
            <a:t>万円以上の土木一式工事</a:t>
          </a:r>
        </a:p>
      </xdr:txBody>
    </xdr:sp>
    <xdr:clientData/>
  </xdr:twoCellAnchor>
  <xdr:twoCellAnchor>
    <xdr:from>
      <xdr:col>10</xdr:col>
      <xdr:colOff>66675</xdr:colOff>
      <xdr:row>53</xdr:row>
      <xdr:rowOff>28575</xdr:rowOff>
    </xdr:from>
    <xdr:to>
      <xdr:col>10</xdr:col>
      <xdr:colOff>3027301</xdr:colOff>
      <xdr:row>56</xdr:row>
      <xdr:rowOff>158750</xdr:rowOff>
    </xdr:to>
    <xdr:sp macro="" textlink="">
      <xdr:nvSpPr>
        <xdr:cNvPr id="10274" name="Rectangle 34"/>
        <xdr:cNvSpPr>
          <a:spLocks noChangeArrowheads="1"/>
        </xdr:cNvSpPr>
      </xdr:nvSpPr>
      <xdr:spPr bwMode="auto">
        <a:xfrm>
          <a:off x="13465175" y="14760575"/>
          <a:ext cx="3295650" cy="892175"/>
        </a:xfrm>
        <a:prstGeom prst="rect">
          <a:avLst/>
        </a:prstGeom>
        <a:solidFill>
          <a:srgbClr val="FFFF00"/>
        </a:solidFill>
        <a:ln w="28575">
          <a:solidFill>
            <a:srgbClr val="80808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類似工事を記入</a:t>
          </a:r>
        </a:p>
        <a:p>
          <a:pPr algn="l" rtl="0">
            <a:lnSpc>
              <a:spcPts val="1300"/>
            </a:lnSpc>
            <a:defRPr sz="1000"/>
          </a:pPr>
          <a:r>
            <a:rPr lang="ja-JP" altLang="en-US" sz="1200" b="0" i="0" u="none" strike="noStrike" baseline="0">
              <a:solidFill>
                <a:srgbClr val="000000"/>
              </a:solidFill>
              <a:latin typeface="ＭＳ Ｐゴシック"/>
              <a:ea typeface="ＭＳ Ｐゴシック"/>
            </a:rPr>
            <a:t>例：</a:t>
          </a:r>
          <a:r>
            <a:rPr lang="en-US" altLang="ja-JP" sz="1200" b="0" i="0" u="none" strike="noStrike" baseline="0">
              <a:solidFill>
                <a:srgbClr val="000000"/>
              </a:solidFill>
              <a:latin typeface="ＭＳ Ｐゴシック"/>
              <a:ea typeface="ＭＳ Ｐゴシック"/>
            </a:rPr>
            <a:t>5300</a:t>
          </a:r>
          <a:r>
            <a:rPr lang="ja-JP" altLang="en-US" sz="1200" b="0" i="0" u="none" strike="noStrike" baseline="0">
              <a:solidFill>
                <a:srgbClr val="000000"/>
              </a:solidFill>
              <a:latin typeface="ＭＳ Ｐゴシック"/>
              <a:ea typeface="ＭＳ Ｐゴシック"/>
            </a:rPr>
            <a:t>万円以上のと土コ工事</a:t>
          </a:r>
        </a:p>
      </xdr:txBody>
    </xdr:sp>
    <xdr:clientData/>
  </xdr:twoCellAnchor>
  <xdr:twoCellAnchor>
    <xdr:from>
      <xdr:col>10</xdr:col>
      <xdr:colOff>106680</xdr:colOff>
      <xdr:row>42</xdr:row>
      <xdr:rowOff>19050</xdr:rowOff>
    </xdr:from>
    <xdr:to>
      <xdr:col>10</xdr:col>
      <xdr:colOff>3045760</xdr:colOff>
      <xdr:row>43</xdr:row>
      <xdr:rowOff>11545</xdr:rowOff>
    </xdr:to>
    <xdr:sp macro="" textlink="">
      <xdr:nvSpPr>
        <xdr:cNvPr id="10276" name="Rectangle 36"/>
        <xdr:cNvSpPr>
          <a:spLocks noChangeArrowheads="1"/>
        </xdr:cNvSpPr>
      </xdr:nvSpPr>
      <xdr:spPr bwMode="auto">
        <a:xfrm>
          <a:off x="13487400" y="12058650"/>
          <a:ext cx="3267075" cy="247650"/>
        </a:xfrm>
        <a:prstGeom prst="rect">
          <a:avLst/>
        </a:prstGeom>
        <a:solidFill>
          <a:srgbClr val="FFFF00"/>
        </a:solidFill>
        <a:ln w="28575">
          <a:solidFill>
            <a:srgbClr val="80808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「主要機械」の機械名を記載</a:t>
          </a:r>
        </a:p>
      </xdr:txBody>
    </xdr:sp>
    <xdr:clientData/>
  </xdr:twoCellAnchor>
  <xdr:twoCellAnchor>
    <xdr:from>
      <xdr:col>10</xdr:col>
      <xdr:colOff>106680</xdr:colOff>
      <xdr:row>26</xdr:row>
      <xdr:rowOff>11430</xdr:rowOff>
    </xdr:from>
    <xdr:to>
      <xdr:col>10</xdr:col>
      <xdr:colOff>3074484</xdr:colOff>
      <xdr:row>26</xdr:row>
      <xdr:rowOff>211455</xdr:rowOff>
    </xdr:to>
    <xdr:sp macro="" textlink="">
      <xdr:nvSpPr>
        <xdr:cNvPr id="10285" name="Rectangle 45"/>
        <xdr:cNvSpPr>
          <a:spLocks noChangeArrowheads="1"/>
        </xdr:cNvSpPr>
      </xdr:nvSpPr>
      <xdr:spPr bwMode="auto">
        <a:xfrm>
          <a:off x="13487400" y="9086850"/>
          <a:ext cx="3295650" cy="200025"/>
        </a:xfrm>
        <a:prstGeom prst="rect">
          <a:avLst/>
        </a:prstGeom>
        <a:solidFill>
          <a:srgbClr val="FFFF00"/>
        </a:solidFill>
        <a:ln w="28575">
          <a:solidFill>
            <a:srgbClr val="80808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発注者・工事種別を記載</a:t>
          </a:r>
        </a:p>
      </xdr:txBody>
    </xdr:sp>
    <xdr:clientData/>
  </xdr:twoCellAnchor>
  <xdr:twoCellAnchor>
    <xdr:from>
      <xdr:col>10</xdr:col>
      <xdr:colOff>106680</xdr:colOff>
      <xdr:row>73</xdr:row>
      <xdr:rowOff>0</xdr:rowOff>
    </xdr:from>
    <xdr:to>
      <xdr:col>10</xdr:col>
      <xdr:colOff>3086100</xdr:colOff>
      <xdr:row>73</xdr:row>
      <xdr:rowOff>238125</xdr:rowOff>
    </xdr:to>
    <xdr:sp macro="" textlink="">
      <xdr:nvSpPr>
        <xdr:cNvPr id="19" name="Rectangle 26"/>
        <xdr:cNvSpPr>
          <a:spLocks noChangeArrowheads="1"/>
        </xdr:cNvSpPr>
      </xdr:nvSpPr>
      <xdr:spPr bwMode="auto">
        <a:xfrm>
          <a:off x="13512800" y="20785667"/>
          <a:ext cx="3314700" cy="238125"/>
        </a:xfrm>
        <a:prstGeom prst="rect">
          <a:avLst/>
        </a:prstGeom>
        <a:solidFill>
          <a:srgbClr val="FFCC99"/>
        </a:solidFill>
        <a:ln w="28575">
          <a:solidFill>
            <a:srgbClr val="80808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設定の詳細を下の黄色部分に記載説明すること</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6</xdr:row>
          <xdr:rowOff>133350</xdr:rowOff>
        </xdr:from>
        <xdr:to>
          <xdr:col>5</xdr:col>
          <xdr:colOff>66675</xdr:colOff>
          <xdr:row>7</xdr:row>
          <xdr:rowOff>114300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114300</xdr:rowOff>
        </xdr:from>
        <xdr:to>
          <xdr:col>5</xdr:col>
          <xdr:colOff>57150</xdr:colOff>
          <xdr:row>9</xdr:row>
          <xdr:rowOff>95250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9525</xdr:rowOff>
        </xdr:from>
        <xdr:to>
          <xdr:col>5</xdr:col>
          <xdr:colOff>66675</xdr:colOff>
          <xdr:row>23</xdr:row>
          <xdr:rowOff>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152400</xdr:rowOff>
        </xdr:from>
        <xdr:to>
          <xdr:col>5</xdr:col>
          <xdr:colOff>66675</xdr:colOff>
          <xdr:row>29</xdr:row>
          <xdr:rowOff>133350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0</xdr:rowOff>
        </xdr:from>
        <xdr:to>
          <xdr:col>5</xdr:col>
          <xdr:colOff>66675</xdr:colOff>
          <xdr:row>49</xdr:row>
          <xdr:rowOff>0</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9525</xdr:rowOff>
        </xdr:from>
        <xdr:to>
          <xdr:col>5</xdr:col>
          <xdr:colOff>66675</xdr:colOff>
          <xdr:row>50</xdr:row>
          <xdr:rowOff>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50</xdr:row>
          <xdr:rowOff>142875</xdr:rowOff>
        </xdr:from>
        <xdr:to>
          <xdr:col>5</xdr:col>
          <xdr:colOff>57150</xdr:colOff>
          <xdr:row>51</xdr:row>
          <xdr:rowOff>123825</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56</xdr:row>
          <xdr:rowOff>9525</xdr:rowOff>
        </xdr:from>
        <xdr:to>
          <xdr:col>3</xdr:col>
          <xdr:colOff>57150</xdr:colOff>
          <xdr:row>56</xdr:row>
          <xdr:rowOff>219075</xdr:rowOff>
        </xdr:to>
        <xdr:sp macro="" textlink="">
          <xdr:nvSpPr>
            <xdr:cNvPr id="19467" name="Check Box 11" hidden="1">
              <a:extLst>
                <a:ext uri="{63B3BB69-23CF-44E3-9099-C40C66FF867C}">
                  <a14:compatExt spid="_x0000_s1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5</xdr:col>
          <xdr:colOff>66675</xdr:colOff>
          <xdr:row>12</xdr:row>
          <xdr:rowOff>0</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19050</xdr:rowOff>
        </xdr:from>
        <xdr:to>
          <xdr:col>5</xdr:col>
          <xdr:colOff>47625</xdr:colOff>
          <xdr:row>14</xdr:row>
          <xdr:rowOff>0</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19050</xdr:rowOff>
        </xdr:from>
        <xdr:to>
          <xdr:col>5</xdr:col>
          <xdr:colOff>66675</xdr:colOff>
          <xdr:row>13</xdr:row>
          <xdr:rowOff>0</xdr:rowOff>
        </xdr:to>
        <xdr:sp macro="" textlink="">
          <xdr:nvSpPr>
            <xdr:cNvPr id="19470" name="Check Box 14" hidden="1">
              <a:extLst>
                <a:ext uri="{63B3BB69-23CF-44E3-9099-C40C66FF867C}">
                  <a14:compatExt spid="_x0000_s1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77</xdr:row>
          <xdr:rowOff>0</xdr:rowOff>
        </xdr:from>
        <xdr:to>
          <xdr:col>5</xdr:col>
          <xdr:colOff>76200</xdr:colOff>
          <xdr:row>77</xdr:row>
          <xdr:rowOff>209550</xdr:rowOff>
        </xdr:to>
        <xdr:sp macro="" textlink="">
          <xdr:nvSpPr>
            <xdr:cNvPr id="19471" name="Check Box 15" hidden="1">
              <a:extLst>
                <a:ext uri="{63B3BB69-23CF-44E3-9099-C40C66FF867C}">
                  <a14:compatExt spid="_x0000_s1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1428750</xdr:colOff>
          <xdr:row>125</xdr:row>
          <xdr:rowOff>0</xdr:rowOff>
        </xdr:from>
        <xdr:to>
          <xdr:col>3</xdr:col>
          <xdr:colOff>9525</xdr:colOff>
          <xdr:row>125</xdr:row>
          <xdr:rowOff>209550</xdr:rowOff>
        </xdr:to>
        <xdr:sp macro="" textlink="">
          <xdr:nvSpPr>
            <xdr:cNvPr id="19473" name="Check Box 17" hidden="1">
              <a:extLst>
                <a:ext uri="{63B3BB69-23CF-44E3-9099-C40C66FF867C}">
                  <a14:compatExt spid="_x0000_s1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133</xdr:row>
          <xdr:rowOff>95250</xdr:rowOff>
        </xdr:from>
        <xdr:to>
          <xdr:col>5</xdr:col>
          <xdr:colOff>76200</xdr:colOff>
          <xdr:row>133</xdr:row>
          <xdr:rowOff>314325</xdr:rowOff>
        </xdr:to>
        <xdr:sp macro="" textlink="">
          <xdr:nvSpPr>
            <xdr:cNvPr id="19474" name="Check Box 18" hidden="1">
              <a:extLst>
                <a:ext uri="{63B3BB69-23CF-44E3-9099-C40C66FF867C}">
                  <a14:compatExt spid="_x0000_s1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135</xdr:row>
          <xdr:rowOff>9525</xdr:rowOff>
        </xdr:from>
        <xdr:to>
          <xdr:col>5</xdr:col>
          <xdr:colOff>85725</xdr:colOff>
          <xdr:row>135</xdr:row>
          <xdr:rowOff>228600</xdr:rowOff>
        </xdr:to>
        <xdr:sp macro="" textlink="">
          <xdr:nvSpPr>
            <xdr:cNvPr id="19475"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137</xdr:row>
          <xdr:rowOff>57150</xdr:rowOff>
        </xdr:from>
        <xdr:to>
          <xdr:col>5</xdr:col>
          <xdr:colOff>76200</xdr:colOff>
          <xdr:row>137</xdr:row>
          <xdr:rowOff>295275</xdr:rowOff>
        </xdr:to>
        <xdr:sp macro="" textlink="">
          <xdr:nvSpPr>
            <xdr:cNvPr id="19477" name="Check Box 21" hidden="1">
              <a:extLst>
                <a:ext uri="{63B3BB69-23CF-44E3-9099-C40C66FF867C}">
                  <a14:compatExt spid="_x0000_s1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138</xdr:row>
          <xdr:rowOff>9525</xdr:rowOff>
        </xdr:from>
        <xdr:to>
          <xdr:col>5</xdr:col>
          <xdr:colOff>66675</xdr:colOff>
          <xdr:row>139</xdr:row>
          <xdr:rowOff>0</xdr:rowOff>
        </xdr:to>
        <xdr:sp macro="" textlink="">
          <xdr:nvSpPr>
            <xdr:cNvPr id="19479" name="Check Box 23" hidden="1">
              <a:extLst>
                <a:ext uri="{63B3BB69-23CF-44E3-9099-C40C66FF867C}">
                  <a14:compatExt spid="_x0000_s1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139</xdr:row>
          <xdr:rowOff>9525</xdr:rowOff>
        </xdr:from>
        <xdr:to>
          <xdr:col>5</xdr:col>
          <xdr:colOff>66675</xdr:colOff>
          <xdr:row>140</xdr:row>
          <xdr:rowOff>0</xdr:rowOff>
        </xdr:to>
        <xdr:sp macro="" textlink="">
          <xdr:nvSpPr>
            <xdr:cNvPr id="19480" name="Check Box 24" hidden="1">
              <a:extLst>
                <a:ext uri="{63B3BB69-23CF-44E3-9099-C40C66FF867C}">
                  <a14:compatExt spid="_x0000_s1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141</xdr:row>
          <xdr:rowOff>9525</xdr:rowOff>
        </xdr:from>
        <xdr:to>
          <xdr:col>5</xdr:col>
          <xdr:colOff>66675</xdr:colOff>
          <xdr:row>142</xdr:row>
          <xdr:rowOff>0</xdr:rowOff>
        </xdr:to>
        <xdr:sp macro="" textlink="">
          <xdr:nvSpPr>
            <xdr:cNvPr id="19481" name="Check Box 25" hidden="1">
              <a:extLst>
                <a:ext uri="{63B3BB69-23CF-44E3-9099-C40C66FF867C}">
                  <a14:compatExt spid="_x0000_s1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9525</xdr:rowOff>
        </xdr:from>
        <xdr:to>
          <xdr:col>5</xdr:col>
          <xdr:colOff>66675</xdr:colOff>
          <xdr:row>143</xdr:row>
          <xdr:rowOff>0</xdr:rowOff>
        </xdr:to>
        <xdr:sp macro="" textlink="">
          <xdr:nvSpPr>
            <xdr:cNvPr id="19483" name="Check Box 27" hidden="1">
              <a:extLst>
                <a:ext uri="{63B3BB69-23CF-44E3-9099-C40C66FF867C}">
                  <a14:compatExt spid="_x0000_s1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144</xdr:row>
          <xdr:rowOff>9525</xdr:rowOff>
        </xdr:from>
        <xdr:to>
          <xdr:col>5</xdr:col>
          <xdr:colOff>66675</xdr:colOff>
          <xdr:row>145</xdr:row>
          <xdr:rowOff>0</xdr:rowOff>
        </xdr:to>
        <xdr:sp macro="" textlink="">
          <xdr:nvSpPr>
            <xdr:cNvPr id="19484" name="Check Box 28" hidden="1">
              <a:extLst>
                <a:ext uri="{63B3BB69-23CF-44E3-9099-C40C66FF867C}">
                  <a14:compatExt spid="_x0000_s1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9525</xdr:rowOff>
        </xdr:from>
        <xdr:to>
          <xdr:col>5</xdr:col>
          <xdr:colOff>66675</xdr:colOff>
          <xdr:row>144</xdr:row>
          <xdr:rowOff>0</xdr:rowOff>
        </xdr:to>
        <xdr:sp macro="" textlink="">
          <xdr:nvSpPr>
            <xdr:cNvPr id="19485" name="Check Box 29" hidden="1">
              <a:extLst>
                <a:ext uri="{63B3BB69-23CF-44E3-9099-C40C66FF867C}">
                  <a14:compatExt spid="_x0000_s19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1428750</xdr:colOff>
          <xdr:row>163</xdr:row>
          <xdr:rowOff>19050</xdr:rowOff>
        </xdr:from>
        <xdr:to>
          <xdr:col>3</xdr:col>
          <xdr:colOff>0</xdr:colOff>
          <xdr:row>164</xdr:row>
          <xdr:rowOff>0</xdr:rowOff>
        </xdr:to>
        <xdr:sp macro="" textlink="">
          <xdr:nvSpPr>
            <xdr:cNvPr id="19486" name="Check Box 30" hidden="1">
              <a:extLst>
                <a:ext uri="{63B3BB69-23CF-44E3-9099-C40C66FF867C}">
                  <a14:compatExt spid="_x0000_s1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78</xdr:row>
          <xdr:rowOff>0</xdr:rowOff>
        </xdr:from>
        <xdr:to>
          <xdr:col>5</xdr:col>
          <xdr:colOff>76200</xdr:colOff>
          <xdr:row>78</xdr:row>
          <xdr:rowOff>209550</xdr:rowOff>
        </xdr:to>
        <xdr:sp macro="" textlink="">
          <xdr:nvSpPr>
            <xdr:cNvPr id="19487" name="Check Box 31" hidden="1">
              <a:extLst>
                <a:ext uri="{63B3BB69-23CF-44E3-9099-C40C66FF867C}">
                  <a14:compatExt spid="_x0000_s1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9525</xdr:rowOff>
        </xdr:from>
        <xdr:to>
          <xdr:col>5</xdr:col>
          <xdr:colOff>66675</xdr:colOff>
          <xdr:row>20</xdr:row>
          <xdr:rowOff>0</xdr:rowOff>
        </xdr:to>
        <xdr:sp macro="" textlink="">
          <xdr:nvSpPr>
            <xdr:cNvPr id="19490" name="Check Box 34" hidden="1">
              <a:extLst>
                <a:ext uri="{63B3BB69-23CF-44E3-9099-C40C66FF867C}">
                  <a14:compatExt spid="_x0000_s1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9525</xdr:rowOff>
        </xdr:from>
        <xdr:to>
          <xdr:col>5</xdr:col>
          <xdr:colOff>66675</xdr:colOff>
          <xdr:row>21</xdr:row>
          <xdr:rowOff>0</xdr:rowOff>
        </xdr:to>
        <xdr:sp macro="" textlink="">
          <xdr:nvSpPr>
            <xdr:cNvPr id="19491" name="Check Box 35" hidden="1">
              <a:extLst>
                <a:ext uri="{63B3BB69-23CF-44E3-9099-C40C66FF867C}">
                  <a14:compatExt spid="_x0000_s1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266700</xdr:rowOff>
        </xdr:from>
        <xdr:to>
          <xdr:col>5</xdr:col>
          <xdr:colOff>76200</xdr:colOff>
          <xdr:row>18</xdr:row>
          <xdr:rowOff>114300</xdr:rowOff>
        </xdr:to>
        <xdr:sp macro="" textlink="">
          <xdr:nvSpPr>
            <xdr:cNvPr id="19492" name="Check Box 36" hidden="1">
              <a:extLst>
                <a:ext uri="{63B3BB69-23CF-44E3-9099-C40C66FF867C}">
                  <a14:compatExt spid="_x0000_s1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9525</xdr:rowOff>
        </xdr:from>
        <xdr:to>
          <xdr:col>5</xdr:col>
          <xdr:colOff>66675</xdr:colOff>
          <xdr:row>32</xdr:row>
          <xdr:rowOff>0</xdr:rowOff>
        </xdr:to>
        <xdr:sp macro="" textlink="">
          <xdr:nvSpPr>
            <xdr:cNvPr id="19493" name="Check Box 37" hidden="1">
              <a:extLst>
                <a:ext uri="{63B3BB69-23CF-44E3-9099-C40C66FF867C}">
                  <a14:compatExt spid="_x0000_s1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19050</xdr:rowOff>
        </xdr:from>
        <xdr:to>
          <xdr:col>5</xdr:col>
          <xdr:colOff>66675</xdr:colOff>
          <xdr:row>34</xdr:row>
          <xdr:rowOff>0</xdr:rowOff>
        </xdr:to>
        <xdr:sp macro="" textlink="">
          <xdr:nvSpPr>
            <xdr:cNvPr id="19494" name="Check Box 38" hidden="1">
              <a:extLst>
                <a:ext uri="{63B3BB69-23CF-44E3-9099-C40C66FF867C}">
                  <a14:compatExt spid="_x0000_s1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9525</xdr:rowOff>
        </xdr:from>
        <xdr:to>
          <xdr:col>5</xdr:col>
          <xdr:colOff>66675</xdr:colOff>
          <xdr:row>35</xdr:row>
          <xdr:rowOff>0</xdr:rowOff>
        </xdr:to>
        <xdr:sp macro="" textlink="">
          <xdr:nvSpPr>
            <xdr:cNvPr id="19495" name="Check Box 39" hidden="1">
              <a:extLst>
                <a:ext uri="{63B3BB69-23CF-44E3-9099-C40C66FF867C}">
                  <a14:compatExt spid="_x0000_s1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76</xdr:row>
          <xdr:rowOff>0</xdr:rowOff>
        </xdr:from>
        <xdr:to>
          <xdr:col>5</xdr:col>
          <xdr:colOff>76200</xdr:colOff>
          <xdr:row>76</xdr:row>
          <xdr:rowOff>209550</xdr:rowOff>
        </xdr:to>
        <xdr:sp macro="" textlink="">
          <xdr:nvSpPr>
            <xdr:cNvPr id="19496" name="Check Box 40" hidden="1">
              <a:extLst>
                <a:ext uri="{63B3BB69-23CF-44E3-9099-C40C66FF867C}">
                  <a14:compatExt spid="_x0000_s1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80</xdr:row>
          <xdr:rowOff>9525</xdr:rowOff>
        </xdr:from>
        <xdr:to>
          <xdr:col>5</xdr:col>
          <xdr:colOff>66675</xdr:colOff>
          <xdr:row>81</xdr:row>
          <xdr:rowOff>19050</xdr:rowOff>
        </xdr:to>
        <xdr:sp macro="" textlink="">
          <xdr:nvSpPr>
            <xdr:cNvPr id="19497" name="Check Box 41" hidden="1">
              <a:extLst>
                <a:ext uri="{63B3BB69-23CF-44E3-9099-C40C66FF867C}">
                  <a14:compatExt spid="_x0000_s19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82</xdr:row>
          <xdr:rowOff>0</xdr:rowOff>
        </xdr:from>
        <xdr:to>
          <xdr:col>5</xdr:col>
          <xdr:colOff>66675</xdr:colOff>
          <xdr:row>83</xdr:row>
          <xdr:rowOff>9525</xdr:rowOff>
        </xdr:to>
        <xdr:sp macro="" textlink="">
          <xdr:nvSpPr>
            <xdr:cNvPr id="19498" name="Check Box 42" hidden="1">
              <a:extLst>
                <a:ext uri="{63B3BB69-23CF-44E3-9099-C40C66FF867C}">
                  <a14:compatExt spid="_x0000_s1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145</xdr:row>
          <xdr:rowOff>9525</xdr:rowOff>
        </xdr:from>
        <xdr:to>
          <xdr:col>5</xdr:col>
          <xdr:colOff>66675</xdr:colOff>
          <xdr:row>146</xdr:row>
          <xdr:rowOff>0</xdr:rowOff>
        </xdr:to>
        <xdr:sp macro="" textlink="">
          <xdr:nvSpPr>
            <xdr:cNvPr id="19499" name="Check Box 43" hidden="1">
              <a:extLst>
                <a:ext uri="{63B3BB69-23CF-44E3-9099-C40C66FF867C}">
                  <a14:compatExt spid="_x0000_s1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149</xdr:row>
          <xdr:rowOff>9525</xdr:rowOff>
        </xdr:from>
        <xdr:to>
          <xdr:col>5</xdr:col>
          <xdr:colOff>66675</xdr:colOff>
          <xdr:row>150</xdr:row>
          <xdr:rowOff>0</xdr:rowOff>
        </xdr:to>
        <xdr:sp macro="" textlink="">
          <xdr:nvSpPr>
            <xdr:cNvPr id="19500" name="Check Box 44" hidden="1">
              <a:extLst>
                <a:ext uri="{63B3BB69-23CF-44E3-9099-C40C66FF867C}">
                  <a14:compatExt spid="_x0000_s1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147</xdr:row>
          <xdr:rowOff>9525</xdr:rowOff>
        </xdr:from>
        <xdr:to>
          <xdr:col>5</xdr:col>
          <xdr:colOff>66675</xdr:colOff>
          <xdr:row>148</xdr:row>
          <xdr:rowOff>0</xdr:rowOff>
        </xdr:to>
        <xdr:sp macro="" textlink="">
          <xdr:nvSpPr>
            <xdr:cNvPr id="19501" name="Check Box 45" hidden="1">
              <a:extLst>
                <a:ext uri="{63B3BB69-23CF-44E3-9099-C40C66FF867C}">
                  <a14:compatExt spid="_x0000_s1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158</xdr:row>
          <xdr:rowOff>47625</xdr:rowOff>
        </xdr:from>
        <xdr:to>
          <xdr:col>5</xdr:col>
          <xdr:colOff>66675</xdr:colOff>
          <xdr:row>158</xdr:row>
          <xdr:rowOff>285750</xdr:rowOff>
        </xdr:to>
        <xdr:sp macro="" textlink="">
          <xdr:nvSpPr>
            <xdr:cNvPr id="19502" name="Check Box 46" hidden="1">
              <a:extLst>
                <a:ext uri="{63B3BB69-23CF-44E3-9099-C40C66FF867C}">
                  <a14:compatExt spid="_x0000_s19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162</xdr:row>
          <xdr:rowOff>47625</xdr:rowOff>
        </xdr:from>
        <xdr:to>
          <xdr:col>5</xdr:col>
          <xdr:colOff>66675</xdr:colOff>
          <xdr:row>162</xdr:row>
          <xdr:rowOff>285750</xdr:rowOff>
        </xdr:to>
        <xdr:sp macro="" textlink="">
          <xdr:nvSpPr>
            <xdr:cNvPr id="19503" name="Check Box 47" hidden="1">
              <a:extLst>
                <a:ext uri="{63B3BB69-23CF-44E3-9099-C40C66FF867C}">
                  <a14:compatExt spid="_x0000_s19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161</xdr:row>
          <xdr:rowOff>47625</xdr:rowOff>
        </xdr:from>
        <xdr:to>
          <xdr:col>5</xdr:col>
          <xdr:colOff>66675</xdr:colOff>
          <xdr:row>161</xdr:row>
          <xdr:rowOff>285750</xdr:rowOff>
        </xdr:to>
        <xdr:sp macro="" textlink="">
          <xdr:nvSpPr>
            <xdr:cNvPr id="19504" name="Check Box 48" hidden="1">
              <a:extLst>
                <a:ext uri="{63B3BB69-23CF-44E3-9099-C40C66FF867C}">
                  <a14:compatExt spid="_x0000_s1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0</xdr:rowOff>
        </xdr:from>
        <xdr:to>
          <xdr:col>5</xdr:col>
          <xdr:colOff>66675</xdr:colOff>
          <xdr:row>143</xdr:row>
          <xdr:rowOff>219075</xdr:rowOff>
        </xdr:to>
        <xdr:sp macro="" textlink="">
          <xdr:nvSpPr>
            <xdr:cNvPr id="19506" name="Check Box 50" hidden="1">
              <a:extLst>
                <a:ext uri="{63B3BB69-23CF-44E3-9099-C40C66FF867C}">
                  <a14:compatExt spid="_x0000_s1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150</xdr:row>
          <xdr:rowOff>19050</xdr:rowOff>
        </xdr:from>
        <xdr:to>
          <xdr:col>5</xdr:col>
          <xdr:colOff>76200</xdr:colOff>
          <xdr:row>151</xdr:row>
          <xdr:rowOff>0</xdr:rowOff>
        </xdr:to>
        <xdr:sp macro="" textlink="">
          <xdr:nvSpPr>
            <xdr:cNvPr id="19511" name="Check Box 55" hidden="1">
              <a:extLst>
                <a:ext uri="{63B3BB69-23CF-44E3-9099-C40C66FF867C}">
                  <a14:compatExt spid="_x0000_s19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154</xdr:row>
          <xdr:rowOff>9525</xdr:rowOff>
        </xdr:from>
        <xdr:to>
          <xdr:col>5</xdr:col>
          <xdr:colOff>66675</xdr:colOff>
          <xdr:row>155</xdr:row>
          <xdr:rowOff>0</xdr:rowOff>
        </xdr:to>
        <xdr:sp macro="" textlink="">
          <xdr:nvSpPr>
            <xdr:cNvPr id="19515" name="Check Box 59" hidden="1">
              <a:extLst>
                <a:ext uri="{63B3BB69-23CF-44E3-9099-C40C66FF867C}">
                  <a14:compatExt spid="_x0000_s19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152</xdr:row>
          <xdr:rowOff>9525</xdr:rowOff>
        </xdr:from>
        <xdr:to>
          <xdr:col>5</xdr:col>
          <xdr:colOff>66675</xdr:colOff>
          <xdr:row>153</xdr:row>
          <xdr:rowOff>0</xdr:rowOff>
        </xdr:to>
        <xdr:sp macro="" textlink="">
          <xdr:nvSpPr>
            <xdr:cNvPr id="19516" name="Check Box 60" hidden="1">
              <a:extLst>
                <a:ext uri="{63B3BB69-23CF-44E3-9099-C40C66FF867C}">
                  <a14:compatExt spid="_x0000_s19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76200</xdr:rowOff>
        </xdr:from>
        <xdr:to>
          <xdr:col>5</xdr:col>
          <xdr:colOff>66675</xdr:colOff>
          <xdr:row>35</xdr:row>
          <xdr:rowOff>285750</xdr:rowOff>
        </xdr:to>
        <xdr:sp macro="" textlink="">
          <xdr:nvSpPr>
            <xdr:cNvPr id="19517" name="Check Box 61" hidden="1">
              <a:extLst>
                <a:ext uri="{63B3BB69-23CF-44E3-9099-C40C66FF867C}">
                  <a14:compatExt spid="_x0000_s19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123825</xdr:rowOff>
        </xdr:from>
        <xdr:to>
          <xdr:col>5</xdr:col>
          <xdr:colOff>66675</xdr:colOff>
          <xdr:row>37</xdr:row>
          <xdr:rowOff>333375</xdr:rowOff>
        </xdr:to>
        <xdr:sp macro="" textlink="">
          <xdr:nvSpPr>
            <xdr:cNvPr id="19518" name="Check Box 62" hidden="1">
              <a:extLst>
                <a:ext uri="{63B3BB69-23CF-44E3-9099-C40C66FF867C}">
                  <a14:compatExt spid="_x0000_s19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104775</xdr:rowOff>
        </xdr:from>
        <xdr:to>
          <xdr:col>5</xdr:col>
          <xdr:colOff>76200</xdr:colOff>
          <xdr:row>36</xdr:row>
          <xdr:rowOff>314325</xdr:rowOff>
        </xdr:to>
        <xdr:sp macro="" textlink="">
          <xdr:nvSpPr>
            <xdr:cNvPr id="19519" name="Check Box 63" hidden="1">
              <a:extLst>
                <a:ext uri="{63B3BB69-23CF-44E3-9099-C40C66FF867C}">
                  <a14:compatExt spid="_x0000_s19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0</xdr:rowOff>
        </xdr:from>
        <xdr:to>
          <xdr:col>5</xdr:col>
          <xdr:colOff>66675</xdr:colOff>
          <xdr:row>142</xdr:row>
          <xdr:rowOff>219075</xdr:rowOff>
        </xdr:to>
        <xdr:sp macro="" textlink="">
          <xdr:nvSpPr>
            <xdr:cNvPr id="19526" name="Check Box 70" hidden="1">
              <a:extLst>
                <a:ext uri="{63B3BB69-23CF-44E3-9099-C40C66FF867C}">
                  <a14:compatExt spid="_x0000_s19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0</xdr:rowOff>
        </xdr:from>
        <xdr:to>
          <xdr:col>5</xdr:col>
          <xdr:colOff>66675</xdr:colOff>
          <xdr:row>142</xdr:row>
          <xdr:rowOff>219075</xdr:rowOff>
        </xdr:to>
        <xdr:sp macro="" textlink="">
          <xdr:nvSpPr>
            <xdr:cNvPr id="19527" name="Check Box 71" hidden="1">
              <a:extLst>
                <a:ext uri="{63B3BB69-23CF-44E3-9099-C40C66FF867C}">
                  <a14:compatExt spid="_x0000_s19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145</xdr:row>
          <xdr:rowOff>0</xdr:rowOff>
        </xdr:from>
        <xdr:to>
          <xdr:col>5</xdr:col>
          <xdr:colOff>66675</xdr:colOff>
          <xdr:row>145</xdr:row>
          <xdr:rowOff>219075</xdr:rowOff>
        </xdr:to>
        <xdr:sp macro="" textlink="">
          <xdr:nvSpPr>
            <xdr:cNvPr id="19528" name="Check Box 72" hidden="1">
              <a:extLst>
                <a:ext uri="{63B3BB69-23CF-44E3-9099-C40C66FF867C}">
                  <a14:compatExt spid="_x0000_s19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145</xdr:row>
          <xdr:rowOff>0</xdr:rowOff>
        </xdr:from>
        <xdr:to>
          <xdr:col>5</xdr:col>
          <xdr:colOff>66675</xdr:colOff>
          <xdr:row>145</xdr:row>
          <xdr:rowOff>219075</xdr:rowOff>
        </xdr:to>
        <xdr:sp macro="" textlink="">
          <xdr:nvSpPr>
            <xdr:cNvPr id="19529" name="Check Box 73" hidden="1">
              <a:extLst>
                <a:ext uri="{63B3BB69-23CF-44E3-9099-C40C66FF867C}">
                  <a14:compatExt spid="_x0000_s19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145</xdr:row>
          <xdr:rowOff>0</xdr:rowOff>
        </xdr:from>
        <xdr:to>
          <xdr:col>5</xdr:col>
          <xdr:colOff>66675</xdr:colOff>
          <xdr:row>145</xdr:row>
          <xdr:rowOff>219075</xdr:rowOff>
        </xdr:to>
        <xdr:sp macro="" textlink="">
          <xdr:nvSpPr>
            <xdr:cNvPr id="19530" name="Check Box 74" hidden="1">
              <a:extLst>
                <a:ext uri="{63B3BB69-23CF-44E3-9099-C40C66FF867C}">
                  <a14:compatExt spid="_x0000_s19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145</xdr:row>
          <xdr:rowOff>0</xdr:rowOff>
        </xdr:from>
        <xdr:to>
          <xdr:col>5</xdr:col>
          <xdr:colOff>66675</xdr:colOff>
          <xdr:row>145</xdr:row>
          <xdr:rowOff>219075</xdr:rowOff>
        </xdr:to>
        <xdr:sp macro="" textlink="">
          <xdr:nvSpPr>
            <xdr:cNvPr id="19531" name="Check Box 75" hidden="1">
              <a:extLst>
                <a:ext uri="{63B3BB69-23CF-44E3-9099-C40C66FF867C}">
                  <a14:compatExt spid="_x0000_s19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145</xdr:row>
          <xdr:rowOff>0</xdr:rowOff>
        </xdr:from>
        <xdr:to>
          <xdr:col>5</xdr:col>
          <xdr:colOff>66675</xdr:colOff>
          <xdr:row>145</xdr:row>
          <xdr:rowOff>219075</xdr:rowOff>
        </xdr:to>
        <xdr:sp macro="" textlink="">
          <xdr:nvSpPr>
            <xdr:cNvPr id="19532" name="Check Box 76" hidden="1">
              <a:extLst>
                <a:ext uri="{63B3BB69-23CF-44E3-9099-C40C66FF867C}">
                  <a14:compatExt spid="_x0000_s19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145</xdr:row>
          <xdr:rowOff>0</xdr:rowOff>
        </xdr:from>
        <xdr:to>
          <xdr:col>5</xdr:col>
          <xdr:colOff>66675</xdr:colOff>
          <xdr:row>145</xdr:row>
          <xdr:rowOff>219075</xdr:rowOff>
        </xdr:to>
        <xdr:sp macro="" textlink="">
          <xdr:nvSpPr>
            <xdr:cNvPr id="19533" name="Check Box 77" hidden="1">
              <a:extLst>
                <a:ext uri="{63B3BB69-23CF-44E3-9099-C40C66FF867C}">
                  <a14:compatExt spid="_x0000_s19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146</xdr:row>
          <xdr:rowOff>9525</xdr:rowOff>
        </xdr:from>
        <xdr:to>
          <xdr:col>5</xdr:col>
          <xdr:colOff>66675</xdr:colOff>
          <xdr:row>147</xdr:row>
          <xdr:rowOff>0</xdr:rowOff>
        </xdr:to>
        <xdr:sp macro="" textlink="">
          <xdr:nvSpPr>
            <xdr:cNvPr id="19534" name="Check Box 78" hidden="1">
              <a:extLst>
                <a:ext uri="{63B3BB69-23CF-44E3-9099-C40C66FF867C}">
                  <a14:compatExt spid="_x0000_s19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148</xdr:row>
          <xdr:rowOff>9525</xdr:rowOff>
        </xdr:from>
        <xdr:to>
          <xdr:col>5</xdr:col>
          <xdr:colOff>66675</xdr:colOff>
          <xdr:row>149</xdr:row>
          <xdr:rowOff>0</xdr:rowOff>
        </xdr:to>
        <xdr:sp macro="" textlink="">
          <xdr:nvSpPr>
            <xdr:cNvPr id="19535" name="Check Box 79" hidden="1">
              <a:extLst>
                <a:ext uri="{63B3BB69-23CF-44E3-9099-C40C66FF867C}">
                  <a14:compatExt spid="_x0000_s19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151</xdr:row>
          <xdr:rowOff>9525</xdr:rowOff>
        </xdr:from>
        <xdr:to>
          <xdr:col>5</xdr:col>
          <xdr:colOff>66675</xdr:colOff>
          <xdr:row>152</xdr:row>
          <xdr:rowOff>0</xdr:rowOff>
        </xdr:to>
        <xdr:sp macro="" textlink="">
          <xdr:nvSpPr>
            <xdr:cNvPr id="19539" name="Check Box 83" hidden="1">
              <a:extLst>
                <a:ext uri="{63B3BB69-23CF-44E3-9099-C40C66FF867C}">
                  <a14:compatExt spid="_x0000_s19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153</xdr:row>
          <xdr:rowOff>9525</xdr:rowOff>
        </xdr:from>
        <xdr:to>
          <xdr:col>5</xdr:col>
          <xdr:colOff>66675</xdr:colOff>
          <xdr:row>154</xdr:row>
          <xdr:rowOff>0</xdr:rowOff>
        </xdr:to>
        <xdr:sp macro="" textlink="">
          <xdr:nvSpPr>
            <xdr:cNvPr id="19540" name="Check Box 84" hidden="1">
              <a:extLst>
                <a:ext uri="{63B3BB69-23CF-44E3-9099-C40C66FF867C}">
                  <a14:compatExt spid="_x0000_s19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38</xdr:row>
          <xdr:rowOff>9525</xdr:rowOff>
        </xdr:from>
        <xdr:to>
          <xdr:col>3</xdr:col>
          <xdr:colOff>19050</xdr:colOff>
          <xdr:row>38</xdr:row>
          <xdr:rowOff>219075</xdr:rowOff>
        </xdr:to>
        <xdr:sp macro="" textlink="">
          <xdr:nvSpPr>
            <xdr:cNvPr id="19543" name="Check Box 87" hidden="1">
              <a:extLst>
                <a:ext uri="{63B3BB69-23CF-44E3-9099-C40C66FF867C}">
                  <a14:compatExt spid="_x0000_s19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9525</xdr:rowOff>
        </xdr:from>
        <xdr:to>
          <xdr:col>5</xdr:col>
          <xdr:colOff>66675</xdr:colOff>
          <xdr:row>25</xdr:row>
          <xdr:rowOff>276225</xdr:rowOff>
        </xdr:to>
        <xdr:sp macro="" textlink="">
          <xdr:nvSpPr>
            <xdr:cNvPr id="19544" name="Check Box 88" hidden="1">
              <a:extLst>
                <a:ext uri="{63B3BB69-23CF-44E3-9099-C40C66FF867C}">
                  <a14:compatExt spid="_x0000_s19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9525</xdr:rowOff>
        </xdr:from>
        <xdr:to>
          <xdr:col>5</xdr:col>
          <xdr:colOff>66675</xdr:colOff>
          <xdr:row>33</xdr:row>
          <xdr:rowOff>0</xdr:rowOff>
        </xdr:to>
        <xdr:sp macro="" textlink="">
          <xdr:nvSpPr>
            <xdr:cNvPr id="19545" name="Check Box 89" hidden="1">
              <a:extLst>
                <a:ext uri="{63B3BB69-23CF-44E3-9099-C40C66FF867C}">
                  <a14:compatExt spid="_x0000_s19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67</xdr:row>
          <xdr:rowOff>9525</xdr:rowOff>
        </xdr:from>
        <xdr:to>
          <xdr:col>5</xdr:col>
          <xdr:colOff>66675</xdr:colOff>
          <xdr:row>68</xdr:row>
          <xdr:rowOff>19050</xdr:rowOff>
        </xdr:to>
        <xdr:sp macro="" textlink="">
          <xdr:nvSpPr>
            <xdr:cNvPr id="19546" name="Check Box 90" hidden="1">
              <a:extLst>
                <a:ext uri="{63B3BB69-23CF-44E3-9099-C40C66FF867C}">
                  <a14:compatExt spid="_x0000_s19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73</xdr:row>
          <xdr:rowOff>114300</xdr:rowOff>
        </xdr:from>
        <xdr:to>
          <xdr:col>5</xdr:col>
          <xdr:colOff>66675</xdr:colOff>
          <xdr:row>74</xdr:row>
          <xdr:rowOff>123825</xdr:rowOff>
        </xdr:to>
        <xdr:sp macro="" textlink="">
          <xdr:nvSpPr>
            <xdr:cNvPr id="19547" name="Check Box 91" hidden="1">
              <a:extLst>
                <a:ext uri="{63B3BB69-23CF-44E3-9099-C40C66FF867C}">
                  <a14:compatExt spid="_x0000_s19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70</xdr:row>
          <xdr:rowOff>85725</xdr:rowOff>
        </xdr:from>
        <xdr:to>
          <xdr:col>5</xdr:col>
          <xdr:colOff>76200</xdr:colOff>
          <xdr:row>71</xdr:row>
          <xdr:rowOff>104775</xdr:rowOff>
        </xdr:to>
        <xdr:sp macro="" textlink="">
          <xdr:nvSpPr>
            <xdr:cNvPr id="19548" name="Check Box 92" hidden="1">
              <a:extLst>
                <a:ext uri="{63B3BB69-23CF-44E3-9099-C40C66FF867C}">
                  <a14:compatExt spid="_x0000_s19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100</xdr:row>
          <xdr:rowOff>9525</xdr:rowOff>
        </xdr:from>
        <xdr:to>
          <xdr:col>5</xdr:col>
          <xdr:colOff>76200</xdr:colOff>
          <xdr:row>100</xdr:row>
          <xdr:rowOff>219075</xdr:rowOff>
        </xdr:to>
        <xdr:sp macro="" textlink="">
          <xdr:nvSpPr>
            <xdr:cNvPr id="19552" name="Check Box 96" hidden="1">
              <a:extLst>
                <a:ext uri="{63B3BB69-23CF-44E3-9099-C40C66FF867C}">
                  <a14:compatExt spid="_x0000_s19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0</xdr:rowOff>
        </xdr:from>
        <xdr:to>
          <xdr:col>5</xdr:col>
          <xdr:colOff>76200</xdr:colOff>
          <xdr:row>99</xdr:row>
          <xdr:rowOff>209550</xdr:rowOff>
        </xdr:to>
        <xdr:sp macro="" textlink="">
          <xdr:nvSpPr>
            <xdr:cNvPr id="19553" name="Check Box 97" hidden="1">
              <a:extLst>
                <a:ext uri="{63B3BB69-23CF-44E3-9099-C40C66FF867C}">
                  <a14:compatExt spid="_x0000_s19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98</xdr:row>
          <xdr:rowOff>9525</xdr:rowOff>
        </xdr:from>
        <xdr:to>
          <xdr:col>5</xdr:col>
          <xdr:colOff>76200</xdr:colOff>
          <xdr:row>98</xdr:row>
          <xdr:rowOff>219075</xdr:rowOff>
        </xdr:to>
        <xdr:sp macro="" textlink="">
          <xdr:nvSpPr>
            <xdr:cNvPr id="19554" name="Check Box 98" hidden="1">
              <a:extLst>
                <a:ext uri="{63B3BB69-23CF-44E3-9099-C40C66FF867C}">
                  <a14:compatExt spid="_x0000_s19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101</xdr:row>
          <xdr:rowOff>9525</xdr:rowOff>
        </xdr:from>
        <xdr:to>
          <xdr:col>5</xdr:col>
          <xdr:colOff>66675</xdr:colOff>
          <xdr:row>102</xdr:row>
          <xdr:rowOff>19050</xdr:rowOff>
        </xdr:to>
        <xdr:sp macro="" textlink="">
          <xdr:nvSpPr>
            <xdr:cNvPr id="19555" name="Check Box 99" hidden="1">
              <a:extLst>
                <a:ext uri="{63B3BB69-23CF-44E3-9099-C40C66FF867C}">
                  <a14:compatExt spid="_x0000_s19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0</xdr:rowOff>
        </xdr:from>
        <xdr:to>
          <xdr:col>5</xdr:col>
          <xdr:colOff>66675</xdr:colOff>
          <xdr:row>104</xdr:row>
          <xdr:rowOff>9525</xdr:rowOff>
        </xdr:to>
        <xdr:sp macro="" textlink="">
          <xdr:nvSpPr>
            <xdr:cNvPr id="19556" name="Check Box 100" hidden="1">
              <a:extLst>
                <a:ext uri="{63B3BB69-23CF-44E3-9099-C40C66FF867C}">
                  <a14:compatExt spid="_x0000_s19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88</xdr:row>
          <xdr:rowOff>9525</xdr:rowOff>
        </xdr:from>
        <xdr:to>
          <xdr:col>5</xdr:col>
          <xdr:colOff>66675</xdr:colOff>
          <xdr:row>89</xdr:row>
          <xdr:rowOff>19050</xdr:rowOff>
        </xdr:to>
        <xdr:sp macro="" textlink="">
          <xdr:nvSpPr>
            <xdr:cNvPr id="19559" name="Check Box 103" hidden="1">
              <a:extLst>
                <a:ext uri="{63B3BB69-23CF-44E3-9099-C40C66FF867C}">
                  <a14:compatExt spid="_x0000_s19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94</xdr:row>
          <xdr:rowOff>104775</xdr:rowOff>
        </xdr:from>
        <xdr:to>
          <xdr:col>5</xdr:col>
          <xdr:colOff>85725</xdr:colOff>
          <xdr:row>95</xdr:row>
          <xdr:rowOff>114300</xdr:rowOff>
        </xdr:to>
        <xdr:sp macro="" textlink="">
          <xdr:nvSpPr>
            <xdr:cNvPr id="19560" name="Check Box 104" hidden="1">
              <a:extLst>
                <a:ext uri="{63B3BB69-23CF-44E3-9099-C40C66FF867C}">
                  <a14:compatExt spid="_x0000_s19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91</xdr:row>
          <xdr:rowOff>38100</xdr:rowOff>
        </xdr:from>
        <xdr:to>
          <xdr:col>5</xdr:col>
          <xdr:colOff>76200</xdr:colOff>
          <xdr:row>92</xdr:row>
          <xdr:rowOff>57150</xdr:rowOff>
        </xdr:to>
        <xdr:sp macro="" textlink="">
          <xdr:nvSpPr>
            <xdr:cNvPr id="19561" name="Check Box 105" hidden="1">
              <a:extLst>
                <a:ext uri="{63B3BB69-23CF-44E3-9099-C40C66FF867C}">
                  <a14:compatExt spid="_x0000_s19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121</xdr:row>
          <xdr:rowOff>9525</xdr:rowOff>
        </xdr:from>
        <xdr:to>
          <xdr:col>5</xdr:col>
          <xdr:colOff>76200</xdr:colOff>
          <xdr:row>121</xdr:row>
          <xdr:rowOff>219075</xdr:rowOff>
        </xdr:to>
        <xdr:sp macro="" textlink="">
          <xdr:nvSpPr>
            <xdr:cNvPr id="19565" name="Check Box 109" hidden="1">
              <a:extLst>
                <a:ext uri="{63B3BB69-23CF-44E3-9099-C40C66FF867C}">
                  <a14:compatExt spid="_x0000_s19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566" name="Check Box 110" hidden="1">
              <a:extLst>
                <a:ext uri="{63B3BB69-23CF-44E3-9099-C40C66FF867C}">
                  <a14:compatExt spid="_x0000_s19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119</xdr:row>
          <xdr:rowOff>9525</xdr:rowOff>
        </xdr:from>
        <xdr:to>
          <xdr:col>5</xdr:col>
          <xdr:colOff>76200</xdr:colOff>
          <xdr:row>119</xdr:row>
          <xdr:rowOff>219075</xdr:rowOff>
        </xdr:to>
        <xdr:sp macro="" textlink="">
          <xdr:nvSpPr>
            <xdr:cNvPr id="19567" name="Check Box 111" hidden="1">
              <a:extLst>
                <a:ext uri="{63B3BB69-23CF-44E3-9099-C40C66FF867C}">
                  <a14:compatExt spid="_x0000_s19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122</xdr:row>
          <xdr:rowOff>9525</xdr:rowOff>
        </xdr:from>
        <xdr:to>
          <xdr:col>5</xdr:col>
          <xdr:colOff>66675</xdr:colOff>
          <xdr:row>123</xdr:row>
          <xdr:rowOff>19050</xdr:rowOff>
        </xdr:to>
        <xdr:sp macro="" textlink="">
          <xdr:nvSpPr>
            <xdr:cNvPr id="19568" name="Check Box 112" hidden="1">
              <a:extLst>
                <a:ext uri="{63B3BB69-23CF-44E3-9099-C40C66FF867C}">
                  <a14:compatExt spid="_x0000_s19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124</xdr:row>
          <xdr:rowOff>0</xdr:rowOff>
        </xdr:from>
        <xdr:to>
          <xdr:col>5</xdr:col>
          <xdr:colOff>66675</xdr:colOff>
          <xdr:row>125</xdr:row>
          <xdr:rowOff>9525</xdr:rowOff>
        </xdr:to>
        <xdr:sp macro="" textlink="">
          <xdr:nvSpPr>
            <xdr:cNvPr id="19569" name="Check Box 113" hidden="1">
              <a:extLst>
                <a:ext uri="{63B3BB69-23CF-44E3-9099-C40C66FF867C}">
                  <a14:compatExt spid="_x0000_s19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109</xdr:row>
          <xdr:rowOff>9525</xdr:rowOff>
        </xdr:from>
        <xdr:to>
          <xdr:col>5</xdr:col>
          <xdr:colOff>66675</xdr:colOff>
          <xdr:row>110</xdr:row>
          <xdr:rowOff>19050</xdr:rowOff>
        </xdr:to>
        <xdr:sp macro="" textlink="">
          <xdr:nvSpPr>
            <xdr:cNvPr id="19572" name="Check Box 116" hidden="1">
              <a:extLst>
                <a:ext uri="{63B3BB69-23CF-44E3-9099-C40C66FF867C}">
                  <a14:compatExt spid="_x0000_s19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115</xdr:row>
          <xdr:rowOff>95250</xdr:rowOff>
        </xdr:from>
        <xdr:to>
          <xdr:col>5</xdr:col>
          <xdr:colOff>76200</xdr:colOff>
          <xdr:row>116</xdr:row>
          <xdr:rowOff>104775</xdr:rowOff>
        </xdr:to>
        <xdr:sp macro="" textlink="">
          <xdr:nvSpPr>
            <xdr:cNvPr id="19573" name="Check Box 117" hidden="1">
              <a:extLst>
                <a:ext uri="{63B3BB69-23CF-44E3-9099-C40C66FF867C}">
                  <a14:compatExt spid="_x0000_s19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112</xdr:row>
          <xdr:rowOff>9525</xdr:rowOff>
        </xdr:from>
        <xdr:to>
          <xdr:col>5</xdr:col>
          <xdr:colOff>66675</xdr:colOff>
          <xdr:row>113</xdr:row>
          <xdr:rowOff>28575</xdr:rowOff>
        </xdr:to>
        <xdr:sp macro="" textlink="">
          <xdr:nvSpPr>
            <xdr:cNvPr id="19574" name="Check Box 118" hidden="1">
              <a:extLst>
                <a:ext uri="{63B3BB69-23CF-44E3-9099-C40C66FF867C}">
                  <a14:compatExt spid="_x0000_s19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155</xdr:row>
          <xdr:rowOff>9525</xdr:rowOff>
        </xdr:from>
        <xdr:to>
          <xdr:col>5</xdr:col>
          <xdr:colOff>66675</xdr:colOff>
          <xdr:row>156</xdr:row>
          <xdr:rowOff>0</xdr:rowOff>
        </xdr:to>
        <xdr:sp macro="" textlink="">
          <xdr:nvSpPr>
            <xdr:cNvPr id="19578" name="Check Box 122" hidden="1">
              <a:extLst>
                <a:ext uri="{63B3BB69-23CF-44E3-9099-C40C66FF867C}">
                  <a14:compatExt spid="_x0000_s19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157</xdr:row>
          <xdr:rowOff>9525</xdr:rowOff>
        </xdr:from>
        <xdr:to>
          <xdr:col>5</xdr:col>
          <xdr:colOff>66675</xdr:colOff>
          <xdr:row>158</xdr:row>
          <xdr:rowOff>0</xdr:rowOff>
        </xdr:to>
        <xdr:sp macro="" textlink="">
          <xdr:nvSpPr>
            <xdr:cNvPr id="19579" name="Check Box 123" hidden="1">
              <a:extLst>
                <a:ext uri="{63B3BB69-23CF-44E3-9099-C40C66FF867C}">
                  <a14:compatExt spid="_x0000_s19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156</xdr:row>
          <xdr:rowOff>9525</xdr:rowOff>
        </xdr:from>
        <xdr:to>
          <xdr:col>5</xdr:col>
          <xdr:colOff>66675</xdr:colOff>
          <xdr:row>157</xdr:row>
          <xdr:rowOff>0</xdr:rowOff>
        </xdr:to>
        <xdr:sp macro="" textlink="">
          <xdr:nvSpPr>
            <xdr:cNvPr id="19580" name="Check Box 124" hidden="1">
              <a:extLst>
                <a:ext uri="{63B3BB69-23CF-44E3-9099-C40C66FF867C}">
                  <a14:compatExt spid="_x0000_s19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155</xdr:row>
          <xdr:rowOff>9525</xdr:rowOff>
        </xdr:from>
        <xdr:to>
          <xdr:col>5</xdr:col>
          <xdr:colOff>66675</xdr:colOff>
          <xdr:row>156</xdr:row>
          <xdr:rowOff>0</xdr:rowOff>
        </xdr:to>
        <xdr:sp macro="" textlink="">
          <xdr:nvSpPr>
            <xdr:cNvPr id="19581" name="Check Box 125" hidden="1">
              <a:extLst>
                <a:ext uri="{63B3BB69-23CF-44E3-9099-C40C66FF867C}">
                  <a14:compatExt spid="_x0000_s19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156</xdr:row>
          <xdr:rowOff>9525</xdr:rowOff>
        </xdr:from>
        <xdr:to>
          <xdr:col>5</xdr:col>
          <xdr:colOff>66675</xdr:colOff>
          <xdr:row>157</xdr:row>
          <xdr:rowOff>0</xdr:rowOff>
        </xdr:to>
        <xdr:sp macro="" textlink="">
          <xdr:nvSpPr>
            <xdr:cNvPr id="19582" name="Check Box 126" hidden="1">
              <a:extLst>
                <a:ext uri="{63B3BB69-23CF-44E3-9099-C40C66FF867C}">
                  <a14:compatExt spid="_x0000_s19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97</xdr:row>
          <xdr:rowOff>0</xdr:rowOff>
        </xdr:from>
        <xdr:to>
          <xdr:col>5</xdr:col>
          <xdr:colOff>76200</xdr:colOff>
          <xdr:row>97</xdr:row>
          <xdr:rowOff>209550</xdr:rowOff>
        </xdr:to>
        <xdr:sp macro="" textlink="">
          <xdr:nvSpPr>
            <xdr:cNvPr id="19583" name="Check Box 127" hidden="1">
              <a:extLst>
                <a:ext uri="{63B3BB69-23CF-44E3-9099-C40C66FF867C}">
                  <a14:compatExt spid="_x0000_s19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118</xdr:row>
          <xdr:rowOff>0</xdr:rowOff>
        </xdr:from>
        <xdr:to>
          <xdr:col>5</xdr:col>
          <xdr:colOff>76200</xdr:colOff>
          <xdr:row>118</xdr:row>
          <xdr:rowOff>209550</xdr:rowOff>
        </xdr:to>
        <xdr:sp macro="" textlink="">
          <xdr:nvSpPr>
            <xdr:cNvPr id="19584" name="Check Box 128" hidden="1">
              <a:extLst>
                <a:ext uri="{63B3BB69-23CF-44E3-9099-C40C66FF867C}">
                  <a14:compatExt spid="_x0000_s19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100</xdr:row>
          <xdr:rowOff>9525</xdr:rowOff>
        </xdr:from>
        <xdr:to>
          <xdr:col>5</xdr:col>
          <xdr:colOff>76200</xdr:colOff>
          <xdr:row>100</xdr:row>
          <xdr:rowOff>219075</xdr:rowOff>
        </xdr:to>
        <xdr:sp macro="" textlink="">
          <xdr:nvSpPr>
            <xdr:cNvPr id="19585" name="Check Box 129" hidden="1">
              <a:extLst>
                <a:ext uri="{63B3BB69-23CF-44E3-9099-C40C66FF867C}">
                  <a14:compatExt spid="_x0000_s19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121</xdr:row>
          <xdr:rowOff>9525</xdr:rowOff>
        </xdr:from>
        <xdr:to>
          <xdr:col>5</xdr:col>
          <xdr:colOff>76200</xdr:colOff>
          <xdr:row>121</xdr:row>
          <xdr:rowOff>219075</xdr:rowOff>
        </xdr:to>
        <xdr:sp macro="" textlink="">
          <xdr:nvSpPr>
            <xdr:cNvPr id="19589" name="Check Box 133" hidden="1">
              <a:extLst>
                <a:ext uri="{63B3BB69-23CF-44E3-9099-C40C66FF867C}">
                  <a14:compatExt spid="_x0000_s19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0</xdr:rowOff>
        </xdr:from>
        <xdr:to>
          <xdr:col>5</xdr:col>
          <xdr:colOff>66675</xdr:colOff>
          <xdr:row>143</xdr:row>
          <xdr:rowOff>0</xdr:rowOff>
        </xdr:to>
        <xdr:sp macro="" textlink="">
          <xdr:nvSpPr>
            <xdr:cNvPr id="19593" name="Check Box 137" hidden="1">
              <a:extLst>
                <a:ext uri="{63B3BB69-23CF-44E3-9099-C40C66FF867C}">
                  <a14:compatExt spid="_x0000_s1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0</xdr:rowOff>
        </xdr:from>
        <xdr:to>
          <xdr:col>5</xdr:col>
          <xdr:colOff>66675</xdr:colOff>
          <xdr:row>143</xdr:row>
          <xdr:rowOff>0</xdr:rowOff>
        </xdr:to>
        <xdr:sp macro="" textlink="">
          <xdr:nvSpPr>
            <xdr:cNvPr id="19594" name="Check Box 138" hidden="1">
              <a:extLst>
                <a:ext uri="{63B3BB69-23CF-44E3-9099-C40C66FF867C}">
                  <a14:compatExt spid="_x0000_s19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0</xdr:rowOff>
        </xdr:from>
        <xdr:to>
          <xdr:col>5</xdr:col>
          <xdr:colOff>66675</xdr:colOff>
          <xdr:row>143</xdr:row>
          <xdr:rowOff>0</xdr:rowOff>
        </xdr:to>
        <xdr:sp macro="" textlink="">
          <xdr:nvSpPr>
            <xdr:cNvPr id="19595" name="Check Box 139" hidden="1">
              <a:extLst>
                <a:ext uri="{63B3BB69-23CF-44E3-9099-C40C66FF867C}">
                  <a14:compatExt spid="_x0000_s1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100</xdr:row>
          <xdr:rowOff>9525</xdr:rowOff>
        </xdr:from>
        <xdr:to>
          <xdr:col>5</xdr:col>
          <xdr:colOff>76200</xdr:colOff>
          <xdr:row>100</xdr:row>
          <xdr:rowOff>219075</xdr:rowOff>
        </xdr:to>
        <xdr:sp macro="" textlink="">
          <xdr:nvSpPr>
            <xdr:cNvPr id="19596" name="Check Box 140" hidden="1">
              <a:extLst>
                <a:ext uri="{63B3BB69-23CF-44E3-9099-C40C66FF867C}">
                  <a14:compatExt spid="_x0000_s1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121</xdr:row>
          <xdr:rowOff>9525</xdr:rowOff>
        </xdr:from>
        <xdr:to>
          <xdr:col>5</xdr:col>
          <xdr:colOff>76200</xdr:colOff>
          <xdr:row>121</xdr:row>
          <xdr:rowOff>219075</xdr:rowOff>
        </xdr:to>
        <xdr:sp macro="" textlink="">
          <xdr:nvSpPr>
            <xdr:cNvPr id="19599" name="Check Box 143" hidden="1">
              <a:extLst>
                <a:ext uri="{63B3BB69-23CF-44E3-9099-C40C66FF867C}">
                  <a14:compatExt spid="_x0000_s19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121</xdr:row>
          <xdr:rowOff>9525</xdr:rowOff>
        </xdr:from>
        <xdr:to>
          <xdr:col>5</xdr:col>
          <xdr:colOff>76200</xdr:colOff>
          <xdr:row>121</xdr:row>
          <xdr:rowOff>219075</xdr:rowOff>
        </xdr:to>
        <xdr:sp macro="" textlink="">
          <xdr:nvSpPr>
            <xdr:cNvPr id="19602" name="Check Box 146" hidden="1">
              <a:extLst>
                <a:ext uri="{63B3BB69-23CF-44E3-9099-C40C66FF867C}">
                  <a14:compatExt spid="_x0000_s19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121</xdr:row>
          <xdr:rowOff>9525</xdr:rowOff>
        </xdr:from>
        <xdr:to>
          <xdr:col>5</xdr:col>
          <xdr:colOff>76200</xdr:colOff>
          <xdr:row>121</xdr:row>
          <xdr:rowOff>219075</xdr:rowOff>
        </xdr:to>
        <xdr:sp macro="" textlink="">
          <xdr:nvSpPr>
            <xdr:cNvPr id="19605" name="Check Box 149" hidden="1">
              <a:extLst>
                <a:ext uri="{63B3BB69-23CF-44E3-9099-C40C66FF867C}">
                  <a14:compatExt spid="_x0000_s1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0</xdr:rowOff>
        </xdr:from>
        <xdr:to>
          <xdr:col>5</xdr:col>
          <xdr:colOff>76200</xdr:colOff>
          <xdr:row>99</xdr:row>
          <xdr:rowOff>209550</xdr:rowOff>
        </xdr:to>
        <xdr:sp macro="" textlink="">
          <xdr:nvSpPr>
            <xdr:cNvPr id="19608" name="Check Box 152" hidden="1">
              <a:extLst>
                <a:ext uri="{63B3BB69-23CF-44E3-9099-C40C66FF867C}">
                  <a14:compatExt spid="_x0000_s1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609" name="Check Box 153" hidden="1">
              <a:extLst>
                <a:ext uri="{63B3BB69-23CF-44E3-9099-C40C66FF867C}">
                  <a14:compatExt spid="_x0000_s19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0</xdr:rowOff>
        </xdr:from>
        <xdr:to>
          <xdr:col>5</xdr:col>
          <xdr:colOff>76200</xdr:colOff>
          <xdr:row>99</xdr:row>
          <xdr:rowOff>209550</xdr:rowOff>
        </xdr:to>
        <xdr:sp macro="" textlink="">
          <xdr:nvSpPr>
            <xdr:cNvPr id="19615" name="Check Box 159" hidden="1">
              <a:extLst>
                <a:ext uri="{63B3BB69-23CF-44E3-9099-C40C66FF867C}">
                  <a14:compatExt spid="_x0000_s19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78</xdr:row>
          <xdr:rowOff>0</xdr:rowOff>
        </xdr:from>
        <xdr:to>
          <xdr:col>5</xdr:col>
          <xdr:colOff>76200</xdr:colOff>
          <xdr:row>78</xdr:row>
          <xdr:rowOff>209550</xdr:rowOff>
        </xdr:to>
        <xdr:sp macro="" textlink="">
          <xdr:nvSpPr>
            <xdr:cNvPr id="19616" name="Check Box 160" hidden="1">
              <a:extLst>
                <a:ext uri="{63B3BB69-23CF-44E3-9099-C40C66FF867C}">
                  <a14:compatExt spid="_x0000_s19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76</xdr:row>
          <xdr:rowOff>0</xdr:rowOff>
        </xdr:from>
        <xdr:to>
          <xdr:col>5</xdr:col>
          <xdr:colOff>76200</xdr:colOff>
          <xdr:row>76</xdr:row>
          <xdr:rowOff>209550</xdr:rowOff>
        </xdr:to>
        <xdr:sp macro="" textlink="">
          <xdr:nvSpPr>
            <xdr:cNvPr id="19618" name="Check Box 162" hidden="1">
              <a:extLst>
                <a:ext uri="{63B3BB69-23CF-44E3-9099-C40C66FF867C}">
                  <a14:compatExt spid="_x0000_s19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78</xdr:row>
          <xdr:rowOff>0</xdr:rowOff>
        </xdr:from>
        <xdr:to>
          <xdr:col>5</xdr:col>
          <xdr:colOff>76200</xdr:colOff>
          <xdr:row>78</xdr:row>
          <xdr:rowOff>209550</xdr:rowOff>
        </xdr:to>
        <xdr:sp macro="" textlink="">
          <xdr:nvSpPr>
            <xdr:cNvPr id="19619" name="Check Box 163" hidden="1">
              <a:extLst>
                <a:ext uri="{63B3BB69-23CF-44E3-9099-C40C66FF867C}">
                  <a14:compatExt spid="_x0000_s19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78</xdr:row>
          <xdr:rowOff>0</xdr:rowOff>
        </xdr:from>
        <xdr:to>
          <xdr:col>5</xdr:col>
          <xdr:colOff>76200</xdr:colOff>
          <xdr:row>78</xdr:row>
          <xdr:rowOff>209550</xdr:rowOff>
        </xdr:to>
        <xdr:sp macro="" textlink="">
          <xdr:nvSpPr>
            <xdr:cNvPr id="19621" name="Check Box 165" hidden="1">
              <a:extLst>
                <a:ext uri="{63B3BB69-23CF-44E3-9099-C40C66FF867C}">
                  <a14:compatExt spid="_x0000_s19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81</xdr:row>
          <xdr:rowOff>9525</xdr:rowOff>
        </xdr:from>
        <xdr:to>
          <xdr:col>5</xdr:col>
          <xdr:colOff>66675</xdr:colOff>
          <xdr:row>82</xdr:row>
          <xdr:rowOff>19050</xdr:rowOff>
        </xdr:to>
        <xdr:sp macro="" textlink="">
          <xdr:nvSpPr>
            <xdr:cNvPr id="19624" name="Check Box 168" hidden="1">
              <a:extLst>
                <a:ext uri="{63B3BB69-23CF-44E3-9099-C40C66FF867C}">
                  <a14:compatExt spid="_x0000_s19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102</xdr:row>
          <xdr:rowOff>9525</xdr:rowOff>
        </xdr:from>
        <xdr:to>
          <xdr:col>5</xdr:col>
          <xdr:colOff>66675</xdr:colOff>
          <xdr:row>103</xdr:row>
          <xdr:rowOff>19050</xdr:rowOff>
        </xdr:to>
        <xdr:sp macro="" textlink="">
          <xdr:nvSpPr>
            <xdr:cNvPr id="19627" name="Check Box 171" hidden="1">
              <a:extLst>
                <a:ext uri="{63B3BB69-23CF-44E3-9099-C40C66FF867C}">
                  <a14:compatExt spid="_x0000_s19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0</xdr:rowOff>
        </xdr:from>
        <xdr:to>
          <xdr:col>5</xdr:col>
          <xdr:colOff>66675</xdr:colOff>
          <xdr:row>104</xdr:row>
          <xdr:rowOff>9525</xdr:rowOff>
        </xdr:to>
        <xdr:sp macro="" textlink="">
          <xdr:nvSpPr>
            <xdr:cNvPr id="19630" name="Check Box 174" hidden="1">
              <a:extLst>
                <a:ext uri="{63B3BB69-23CF-44E3-9099-C40C66FF867C}">
                  <a14:compatExt spid="_x0000_s19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102</xdr:row>
          <xdr:rowOff>9525</xdr:rowOff>
        </xdr:from>
        <xdr:to>
          <xdr:col>5</xdr:col>
          <xdr:colOff>66675</xdr:colOff>
          <xdr:row>103</xdr:row>
          <xdr:rowOff>19050</xdr:rowOff>
        </xdr:to>
        <xdr:sp macro="" textlink="">
          <xdr:nvSpPr>
            <xdr:cNvPr id="19632" name="Check Box 176" hidden="1">
              <a:extLst>
                <a:ext uri="{63B3BB69-23CF-44E3-9099-C40C66FF867C}">
                  <a14:compatExt spid="_x0000_s19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124</xdr:row>
          <xdr:rowOff>0</xdr:rowOff>
        </xdr:from>
        <xdr:to>
          <xdr:col>5</xdr:col>
          <xdr:colOff>66675</xdr:colOff>
          <xdr:row>125</xdr:row>
          <xdr:rowOff>9525</xdr:rowOff>
        </xdr:to>
        <xdr:sp macro="" textlink="">
          <xdr:nvSpPr>
            <xdr:cNvPr id="19635" name="Check Box 179" hidden="1">
              <a:extLst>
                <a:ext uri="{63B3BB69-23CF-44E3-9099-C40C66FF867C}">
                  <a14:compatExt spid="_x0000_s19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123</xdr:row>
          <xdr:rowOff>9525</xdr:rowOff>
        </xdr:from>
        <xdr:to>
          <xdr:col>5</xdr:col>
          <xdr:colOff>66675</xdr:colOff>
          <xdr:row>124</xdr:row>
          <xdr:rowOff>19050</xdr:rowOff>
        </xdr:to>
        <xdr:sp macro="" textlink="">
          <xdr:nvSpPr>
            <xdr:cNvPr id="19637" name="Check Box 181" hidden="1">
              <a:extLst>
                <a:ext uri="{63B3BB69-23CF-44E3-9099-C40C66FF867C}">
                  <a14:compatExt spid="_x0000_s19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124</xdr:row>
          <xdr:rowOff>0</xdr:rowOff>
        </xdr:from>
        <xdr:to>
          <xdr:col>5</xdr:col>
          <xdr:colOff>66675</xdr:colOff>
          <xdr:row>125</xdr:row>
          <xdr:rowOff>9525</xdr:rowOff>
        </xdr:to>
        <xdr:sp macro="" textlink="">
          <xdr:nvSpPr>
            <xdr:cNvPr id="19639" name="Check Box 183" hidden="1">
              <a:extLst>
                <a:ext uri="{63B3BB69-23CF-44E3-9099-C40C66FF867C}">
                  <a14:compatExt spid="_x0000_s19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124</xdr:row>
          <xdr:rowOff>0</xdr:rowOff>
        </xdr:from>
        <xdr:to>
          <xdr:col>5</xdr:col>
          <xdr:colOff>66675</xdr:colOff>
          <xdr:row>125</xdr:row>
          <xdr:rowOff>9525</xdr:rowOff>
        </xdr:to>
        <xdr:sp macro="" textlink="">
          <xdr:nvSpPr>
            <xdr:cNvPr id="19642" name="Check Box 186" hidden="1">
              <a:extLst>
                <a:ext uri="{63B3BB69-23CF-44E3-9099-C40C66FF867C}">
                  <a14:compatExt spid="_x0000_s19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124</xdr:row>
          <xdr:rowOff>0</xdr:rowOff>
        </xdr:from>
        <xdr:to>
          <xdr:col>5</xdr:col>
          <xdr:colOff>66675</xdr:colOff>
          <xdr:row>125</xdr:row>
          <xdr:rowOff>9525</xdr:rowOff>
        </xdr:to>
        <xdr:sp macro="" textlink="">
          <xdr:nvSpPr>
            <xdr:cNvPr id="19645" name="Check Box 189" hidden="1">
              <a:extLst>
                <a:ext uri="{63B3BB69-23CF-44E3-9099-C40C66FF867C}">
                  <a14:compatExt spid="_x0000_s19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0</xdr:rowOff>
        </xdr:from>
        <xdr:to>
          <xdr:col>5</xdr:col>
          <xdr:colOff>66675</xdr:colOff>
          <xdr:row>104</xdr:row>
          <xdr:rowOff>9525</xdr:rowOff>
        </xdr:to>
        <xdr:sp macro="" textlink="">
          <xdr:nvSpPr>
            <xdr:cNvPr id="19654" name="Check Box 198" hidden="1">
              <a:extLst>
                <a:ext uri="{63B3BB69-23CF-44E3-9099-C40C66FF867C}">
                  <a14:compatExt spid="_x0000_s19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0</xdr:rowOff>
        </xdr:from>
        <xdr:to>
          <xdr:col>5</xdr:col>
          <xdr:colOff>66675</xdr:colOff>
          <xdr:row>104</xdr:row>
          <xdr:rowOff>9525</xdr:rowOff>
        </xdr:to>
        <xdr:sp macro="" textlink="">
          <xdr:nvSpPr>
            <xdr:cNvPr id="19657" name="Check Box 201" hidden="1">
              <a:extLst>
                <a:ext uri="{63B3BB69-23CF-44E3-9099-C40C66FF867C}">
                  <a14:compatExt spid="_x0000_s19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0</xdr:rowOff>
        </xdr:from>
        <xdr:to>
          <xdr:col>5</xdr:col>
          <xdr:colOff>66675</xdr:colOff>
          <xdr:row>104</xdr:row>
          <xdr:rowOff>9525</xdr:rowOff>
        </xdr:to>
        <xdr:sp macro="" textlink="">
          <xdr:nvSpPr>
            <xdr:cNvPr id="19660" name="Check Box 204" hidden="1">
              <a:extLst>
                <a:ext uri="{63B3BB69-23CF-44E3-9099-C40C66FF867C}">
                  <a14:compatExt spid="_x0000_s1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159</xdr:row>
          <xdr:rowOff>47625</xdr:rowOff>
        </xdr:from>
        <xdr:to>
          <xdr:col>5</xdr:col>
          <xdr:colOff>66675</xdr:colOff>
          <xdr:row>159</xdr:row>
          <xdr:rowOff>285750</xdr:rowOff>
        </xdr:to>
        <xdr:sp macro="" textlink="">
          <xdr:nvSpPr>
            <xdr:cNvPr id="19685" name="Check Box 229" hidden="1">
              <a:extLst>
                <a:ext uri="{63B3BB69-23CF-44E3-9099-C40C66FF867C}">
                  <a14:compatExt spid="_x0000_s19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160</xdr:row>
          <xdr:rowOff>47625</xdr:rowOff>
        </xdr:from>
        <xdr:to>
          <xdr:col>5</xdr:col>
          <xdr:colOff>66675</xdr:colOff>
          <xdr:row>160</xdr:row>
          <xdr:rowOff>285750</xdr:rowOff>
        </xdr:to>
        <xdr:sp macro="" textlink="">
          <xdr:nvSpPr>
            <xdr:cNvPr id="19686" name="Check Box 230" hidden="1">
              <a:extLst>
                <a:ext uri="{63B3BB69-23CF-44E3-9099-C40C66FF867C}">
                  <a14:compatExt spid="_x0000_s19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160</xdr:row>
          <xdr:rowOff>47625</xdr:rowOff>
        </xdr:from>
        <xdr:to>
          <xdr:col>5</xdr:col>
          <xdr:colOff>66675</xdr:colOff>
          <xdr:row>160</xdr:row>
          <xdr:rowOff>285750</xdr:rowOff>
        </xdr:to>
        <xdr:sp macro="" textlink="">
          <xdr:nvSpPr>
            <xdr:cNvPr id="19688" name="Check Box 232" hidden="1">
              <a:extLst>
                <a:ext uri="{63B3BB69-23CF-44E3-9099-C40C66FF867C}">
                  <a14:compatExt spid="_x0000_s19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160</xdr:row>
          <xdr:rowOff>47625</xdr:rowOff>
        </xdr:from>
        <xdr:to>
          <xdr:col>5</xdr:col>
          <xdr:colOff>66675</xdr:colOff>
          <xdr:row>160</xdr:row>
          <xdr:rowOff>285750</xdr:rowOff>
        </xdr:to>
        <xdr:sp macro="" textlink="">
          <xdr:nvSpPr>
            <xdr:cNvPr id="19689" name="Check Box 233" hidden="1">
              <a:extLst>
                <a:ext uri="{63B3BB69-23CF-44E3-9099-C40C66FF867C}">
                  <a14:compatExt spid="_x0000_s19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9525</xdr:rowOff>
        </xdr:from>
        <xdr:to>
          <xdr:col>5</xdr:col>
          <xdr:colOff>66675</xdr:colOff>
          <xdr:row>23</xdr:row>
          <xdr:rowOff>0</xdr:rowOff>
        </xdr:to>
        <xdr:sp macro="" textlink="">
          <xdr:nvSpPr>
            <xdr:cNvPr id="19695" name="Check Box 239" hidden="1">
              <a:extLst>
                <a:ext uri="{63B3BB69-23CF-44E3-9099-C40C66FF867C}">
                  <a14:compatExt spid="_x0000_s19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152400</xdr:rowOff>
        </xdr:from>
        <xdr:to>
          <xdr:col>5</xdr:col>
          <xdr:colOff>66675</xdr:colOff>
          <xdr:row>29</xdr:row>
          <xdr:rowOff>133350</xdr:rowOff>
        </xdr:to>
        <xdr:sp macro="" textlink="">
          <xdr:nvSpPr>
            <xdr:cNvPr id="19696" name="Check Box 240" hidden="1">
              <a:extLst>
                <a:ext uri="{63B3BB69-23CF-44E3-9099-C40C66FF867C}">
                  <a14:compatExt spid="_x0000_s19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0</xdr:rowOff>
        </xdr:from>
        <xdr:to>
          <xdr:col>5</xdr:col>
          <xdr:colOff>66675</xdr:colOff>
          <xdr:row>49</xdr:row>
          <xdr:rowOff>0</xdr:rowOff>
        </xdr:to>
        <xdr:sp macro="" textlink="">
          <xdr:nvSpPr>
            <xdr:cNvPr id="19697" name="Check Box 241" hidden="1">
              <a:extLst>
                <a:ext uri="{63B3BB69-23CF-44E3-9099-C40C66FF867C}">
                  <a14:compatExt spid="_x0000_s1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9525</xdr:rowOff>
        </xdr:from>
        <xdr:to>
          <xdr:col>5</xdr:col>
          <xdr:colOff>66675</xdr:colOff>
          <xdr:row>50</xdr:row>
          <xdr:rowOff>0</xdr:rowOff>
        </xdr:to>
        <xdr:sp macro="" textlink="">
          <xdr:nvSpPr>
            <xdr:cNvPr id="19698" name="Check Box 242" hidden="1">
              <a:extLst>
                <a:ext uri="{63B3BB69-23CF-44E3-9099-C40C66FF867C}">
                  <a14:compatExt spid="_x0000_s1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56</xdr:row>
          <xdr:rowOff>9525</xdr:rowOff>
        </xdr:from>
        <xdr:to>
          <xdr:col>3</xdr:col>
          <xdr:colOff>57150</xdr:colOff>
          <xdr:row>56</xdr:row>
          <xdr:rowOff>219075</xdr:rowOff>
        </xdr:to>
        <xdr:sp macro="" textlink="">
          <xdr:nvSpPr>
            <xdr:cNvPr id="19700" name="Check Box 244" hidden="1">
              <a:extLst>
                <a:ext uri="{63B3BB69-23CF-44E3-9099-C40C66FF867C}">
                  <a14:compatExt spid="_x0000_s1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5</xdr:col>
          <xdr:colOff>66675</xdr:colOff>
          <xdr:row>12</xdr:row>
          <xdr:rowOff>0</xdr:rowOff>
        </xdr:to>
        <xdr:sp macro="" textlink="">
          <xdr:nvSpPr>
            <xdr:cNvPr id="19701" name="Check Box 245" hidden="1">
              <a:extLst>
                <a:ext uri="{63B3BB69-23CF-44E3-9099-C40C66FF867C}">
                  <a14:compatExt spid="_x0000_s1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19050</xdr:rowOff>
        </xdr:from>
        <xdr:to>
          <xdr:col>5</xdr:col>
          <xdr:colOff>66675</xdr:colOff>
          <xdr:row>13</xdr:row>
          <xdr:rowOff>0</xdr:rowOff>
        </xdr:to>
        <xdr:sp macro="" textlink="">
          <xdr:nvSpPr>
            <xdr:cNvPr id="19703" name="Check Box 247" hidden="1">
              <a:extLst>
                <a:ext uri="{63B3BB69-23CF-44E3-9099-C40C66FF867C}">
                  <a14:compatExt spid="_x0000_s1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1428750</xdr:colOff>
          <xdr:row>125</xdr:row>
          <xdr:rowOff>0</xdr:rowOff>
        </xdr:from>
        <xdr:to>
          <xdr:col>3</xdr:col>
          <xdr:colOff>9525</xdr:colOff>
          <xdr:row>125</xdr:row>
          <xdr:rowOff>209550</xdr:rowOff>
        </xdr:to>
        <xdr:sp macro="" textlink="">
          <xdr:nvSpPr>
            <xdr:cNvPr id="19706" name="Check Box 250" hidden="1">
              <a:extLst>
                <a:ext uri="{63B3BB69-23CF-44E3-9099-C40C66FF867C}">
                  <a14:compatExt spid="_x0000_s1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138</xdr:row>
          <xdr:rowOff>9525</xdr:rowOff>
        </xdr:from>
        <xdr:to>
          <xdr:col>5</xdr:col>
          <xdr:colOff>66675</xdr:colOff>
          <xdr:row>139</xdr:row>
          <xdr:rowOff>0</xdr:rowOff>
        </xdr:to>
        <xdr:sp macro="" textlink="">
          <xdr:nvSpPr>
            <xdr:cNvPr id="19712" name="Check Box 256" hidden="1">
              <a:extLst>
                <a:ext uri="{63B3BB69-23CF-44E3-9099-C40C66FF867C}">
                  <a14:compatExt spid="_x0000_s1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139</xdr:row>
          <xdr:rowOff>9525</xdr:rowOff>
        </xdr:from>
        <xdr:to>
          <xdr:col>5</xdr:col>
          <xdr:colOff>66675</xdr:colOff>
          <xdr:row>140</xdr:row>
          <xdr:rowOff>0</xdr:rowOff>
        </xdr:to>
        <xdr:sp macro="" textlink="">
          <xdr:nvSpPr>
            <xdr:cNvPr id="19713" name="Check Box 257" hidden="1">
              <a:extLst>
                <a:ext uri="{63B3BB69-23CF-44E3-9099-C40C66FF867C}">
                  <a14:compatExt spid="_x0000_s19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141</xdr:row>
          <xdr:rowOff>9525</xdr:rowOff>
        </xdr:from>
        <xdr:to>
          <xdr:col>5</xdr:col>
          <xdr:colOff>66675</xdr:colOff>
          <xdr:row>142</xdr:row>
          <xdr:rowOff>0</xdr:rowOff>
        </xdr:to>
        <xdr:sp macro="" textlink="">
          <xdr:nvSpPr>
            <xdr:cNvPr id="19714" name="Check Box 258" hidden="1">
              <a:extLst>
                <a:ext uri="{63B3BB69-23CF-44E3-9099-C40C66FF867C}">
                  <a14:compatExt spid="_x0000_s1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9525</xdr:rowOff>
        </xdr:from>
        <xdr:to>
          <xdr:col>5</xdr:col>
          <xdr:colOff>66675</xdr:colOff>
          <xdr:row>143</xdr:row>
          <xdr:rowOff>0</xdr:rowOff>
        </xdr:to>
        <xdr:sp macro="" textlink="">
          <xdr:nvSpPr>
            <xdr:cNvPr id="19716" name="Check Box 260" hidden="1">
              <a:extLst>
                <a:ext uri="{63B3BB69-23CF-44E3-9099-C40C66FF867C}">
                  <a14:compatExt spid="_x0000_s1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144</xdr:row>
          <xdr:rowOff>9525</xdr:rowOff>
        </xdr:from>
        <xdr:to>
          <xdr:col>5</xdr:col>
          <xdr:colOff>66675</xdr:colOff>
          <xdr:row>145</xdr:row>
          <xdr:rowOff>0</xdr:rowOff>
        </xdr:to>
        <xdr:sp macro="" textlink="">
          <xdr:nvSpPr>
            <xdr:cNvPr id="19717" name="Check Box 261" hidden="1">
              <a:extLst>
                <a:ext uri="{63B3BB69-23CF-44E3-9099-C40C66FF867C}">
                  <a14:compatExt spid="_x0000_s19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9525</xdr:rowOff>
        </xdr:from>
        <xdr:to>
          <xdr:col>5</xdr:col>
          <xdr:colOff>66675</xdr:colOff>
          <xdr:row>144</xdr:row>
          <xdr:rowOff>0</xdr:rowOff>
        </xdr:to>
        <xdr:sp macro="" textlink="">
          <xdr:nvSpPr>
            <xdr:cNvPr id="19718" name="Check Box 262" hidden="1">
              <a:extLst>
                <a:ext uri="{63B3BB69-23CF-44E3-9099-C40C66FF867C}">
                  <a14:compatExt spid="_x0000_s19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1428750</xdr:colOff>
          <xdr:row>163</xdr:row>
          <xdr:rowOff>19050</xdr:rowOff>
        </xdr:from>
        <xdr:to>
          <xdr:col>3</xdr:col>
          <xdr:colOff>0</xdr:colOff>
          <xdr:row>164</xdr:row>
          <xdr:rowOff>0</xdr:rowOff>
        </xdr:to>
        <xdr:sp macro="" textlink="">
          <xdr:nvSpPr>
            <xdr:cNvPr id="19719" name="Check Box 263" hidden="1">
              <a:extLst>
                <a:ext uri="{63B3BB69-23CF-44E3-9099-C40C66FF867C}">
                  <a14:compatExt spid="_x0000_s19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78</xdr:row>
          <xdr:rowOff>0</xdr:rowOff>
        </xdr:from>
        <xdr:to>
          <xdr:col>5</xdr:col>
          <xdr:colOff>76200</xdr:colOff>
          <xdr:row>78</xdr:row>
          <xdr:rowOff>209550</xdr:rowOff>
        </xdr:to>
        <xdr:sp macro="" textlink="">
          <xdr:nvSpPr>
            <xdr:cNvPr id="19720" name="Check Box 264" hidden="1">
              <a:extLst>
                <a:ext uri="{63B3BB69-23CF-44E3-9099-C40C66FF867C}">
                  <a14:compatExt spid="_x0000_s19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9525</xdr:rowOff>
        </xdr:from>
        <xdr:to>
          <xdr:col>5</xdr:col>
          <xdr:colOff>66675</xdr:colOff>
          <xdr:row>20</xdr:row>
          <xdr:rowOff>0</xdr:rowOff>
        </xdr:to>
        <xdr:sp macro="" textlink="">
          <xdr:nvSpPr>
            <xdr:cNvPr id="19723" name="Check Box 267" hidden="1">
              <a:extLst>
                <a:ext uri="{63B3BB69-23CF-44E3-9099-C40C66FF867C}">
                  <a14:compatExt spid="_x0000_s1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9525</xdr:rowOff>
        </xdr:from>
        <xdr:to>
          <xdr:col>5</xdr:col>
          <xdr:colOff>66675</xdr:colOff>
          <xdr:row>21</xdr:row>
          <xdr:rowOff>0</xdr:rowOff>
        </xdr:to>
        <xdr:sp macro="" textlink="">
          <xdr:nvSpPr>
            <xdr:cNvPr id="19724" name="Check Box 268" hidden="1">
              <a:extLst>
                <a:ext uri="{63B3BB69-23CF-44E3-9099-C40C66FF867C}">
                  <a14:compatExt spid="_x0000_s1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9525</xdr:rowOff>
        </xdr:from>
        <xdr:to>
          <xdr:col>5</xdr:col>
          <xdr:colOff>66675</xdr:colOff>
          <xdr:row>32</xdr:row>
          <xdr:rowOff>0</xdr:rowOff>
        </xdr:to>
        <xdr:sp macro="" textlink="">
          <xdr:nvSpPr>
            <xdr:cNvPr id="19726" name="Check Box 270" hidden="1">
              <a:extLst>
                <a:ext uri="{63B3BB69-23CF-44E3-9099-C40C66FF867C}">
                  <a14:compatExt spid="_x0000_s1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19050</xdr:rowOff>
        </xdr:from>
        <xdr:to>
          <xdr:col>5</xdr:col>
          <xdr:colOff>66675</xdr:colOff>
          <xdr:row>34</xdr:row>
          <xdr:rowOff>0</xdr:rowOff>
        </xdr:to>
        <xdr:sp macro="" textlink="">
          <xdr:nvSpPr>
            <xdr:cNvPr id="19727" name="Check Box 271" hidden="1">
              <a:extLst>
                <a:ext uri="{63B3BB69-23CF-44E3-9099-C40C66FF867C}">
                  <a14:compatExt spid="_x0000_s19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9525</xdr:rowOff>
        </xdr:from>
        <xdr:to>
          <xdr:col>5</xdr:col>
          <xdr:colOff>66675</xdr:colOff>
          <xdr:row>35</xdr:row>
          <xdr:rowOff>0</xdr:rowOff>
        </xdr:to>
        <xdr:sp macro="" textlink="">
          <xdr:nvSpPr>
            <xdr:cNvPr id="19728" name="Check Box 272" hidden="1">
              <a:extLst>
                <a:ext uri="{63B3BB69-23CF-44E3-9099-C40C66FF867C}">
                  <a14:compatExt spid="_x0000_s19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76</xdr:row>
          <xdr:rowOff>0</xdr:rowOff>
        </xdr:from>
        <xdr:to>
          <xdr:col>5</xdr:col>
          <xdr:colOff>76200</xdr:colOff>
          <xdr:row>76</xdr:row>
          <xdr:rowOff>209550</xdr:rowOff>
        </xdr:to>
        <xdr:sp macro="" textlink="">
          <xdr:nvSpPr>
            <xdr:cNvPr id="19729" name="Check Box 273" hidden="1">
              <a:extLst>
                <a:ext uri="{63B3BB69-23CF-44E3-9099-C40C66FF867C}">
                  <a14:compatExt spid="_x0000_s19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80</xdr:row>
          <xdr:rowOff>9525</xdr:rowOff>
        </xdr:from>
        <xdr:to>
          <xdr:col>5</xdr:col>
          <xdr:colOff>66675</xdr:colOff>
          <xdr:row>81</xdr:row>
          <xdr:rowOff>19050</xdr:rowOff>
        </xdr:to>
        <xdr:sp macro="" textlink="">
          <xdr:nvSpPr>
            <xdr:cNvPr id="19730" name="Check Box 274" hidden="1">
              <a:extLst>
                <a:ext uri="{63B3BB69-23CF-44E3-9099-C40C66FF867C}">
                  <a14:compatExt spid="_x0000_s19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145</xdr:row>
          <xdr:rowOff>9525</xdr:rowOff>
        </xdr:from>
        <xdr:to>
          <xdr:col>5</xdr:col>
          <xdr:colOff>66675</xdr:colOff>
          <xdr:row>146</xdr:row>
          <xdr:rowOff>0</xdr:rowOff>
        </xdr:to>
        <xdr:sp macro="" textlink="">
          <xdr:nvSpPr>
            <xdr:cNvPr id="19732" name="Check Box 276" hidden="1">
              <a:extLst>
                <a:ext uri="{63B3BB69-23CF-44E3-9099-C40C66FF867C}">
                  <a14:compatExt spid="_x0000_s19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149</xdr:row>
          <xdr:rowOff>9525</xdr:rowOff>
        </xdr:from>
        <xdr:to>
          <xdr:col>5</xdr:col>
          <xdr:colOff>66675</xdr:colOff>
          <xdr:row>150</xdr:row>
          <xdr:rowOff>0</xdr:rowOff>
        </xdr:to>
        <xdr:sp macro="" textlink="">
          <xdr:nvSpPr>
            <xdr:cNvPr id="19733" name="Check Box 277" hidden="1">
              <a:extLst>
                <a:ext uri="{63B3BB69-23CF-44E3-9099-C40C66FF867C}">
                  <a14:compatExt spid="_x0000_s19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147</xdr:row>
          <xdr:rowOff>9525</xdr:rowOff>
        </xdr:from>
        <xdr:to>
          <xdr:col>5</xdr:col>
          <xdr:colOff>66675</xdr:colOff>
          <xdr:row>148</xdr:row>
          <xdr:rowOff>0</xdr:rowOff>
        </xdr:to>
        <xdr:sp macro="" textlink="">
          <xdr:nvSpPr>
            <xdr:cNvPr id="19734" name="Check Box 278" hidden="1">
              <a:extLst>
                <a:ext uri="{63B3BB69-23CF-44E3-9099-C40C66FF867C}">
                  <a14:compatExt spid="_x0000_s19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162</xdr:row>
          <xdr:rowOff>47625</xdr:rowOff>
        </xdr:from>
        <xdr:to>
          <xdr:col>5</xdr:col>
          <xdr:colOff>66675</xdr:colOff>
          <xdr:row>162</xdr:row>
          <xdr:rowOff>285750</xdr:rowOff>
        </xdr:to>
        <xdr:sp macro="" textlink="">
          <xdr:nvSpPr>
            <xdr:cNvPr id="19736" name="Check Box 280" hidden="1">
              <a:extLst>
                <a:ext uri="{63B3BB69-23CF-44E3-9099-C40C66FF867C}">
                  <a14:compatExt spid="_x0000_s19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161</xdr:row>
          <xdr:rowOff>47625</xdr:rowOff>
        </xdr:from>
        <xdr:to>
          <xdr:col>5</xdr:col>
          <xdr:colOff>66675</xdr:colOff>
          <xdr:row>161</xdr:row>
          <xdr:rowOff>285750</xdr:rowOff>
        </xdr:to>
        <xdr:sp macro="" textlink="">
          <xdr:nvSpPr>
            <xdr:cNvPr id="19737" name="Check Box 281" hidden="1">
              <a:extLst>
                <a:ext uri="{63B3BB69-23CF-44E3-9099-C40C66FF867C}">
                  <a14:compatExt spid="_x0000_s19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0</xdr:rowOff>
        </xdr:from>
        <xdr:to>
          <xdr:col>5</xdr:col>
          <xdr:colOff>66675</xdr:colOff>
          <xdr:row>143</xdr:row>
          <xdr:rowOff>219075</xdr:rowOff>
        </xdr:to>
        <xdr:sp macro="" textlink="">
          <xdr:nvSpPr>
            <xdr:cNvPr id="19739" name="Check Box 283" hidden="1">
              <a:extLst>
                <a:ext uri="{63B3BB69-23CF-44E3-9099-C40C66FF867C}">
                  <a14:compatExt spid="_x0000_s19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154</xdr:row>
          <xdr:rowOff>9525</xdr:rowOff>
        </xdr:from>
        <xdr:to>
          <xdr:col>5</xdr:col>
          <xdr:colOff>66675</xdr:colOff>
          <xdr:row>155</xdr:row>
          <xdr:rowOff>0</xdr:rowOff>
        </xdr:to>
        <xdr:sp macro="" textlink="">
          <xdr:nvSpPr>
            <xdr:cNvPr id="19748" name="Check Box 292" hidden="1">
              <a:extLst>
                <a:ext uri="{63B3BB69-23CF-44E3-9099-C40C66FF867C}">
                  <a14:compatExt spid="_x0000_s19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152</xdr:row>
          <xdr:rowOff>9525</xdr:rowOff>
        </xdr:from>
        <xdr:to>
          <xdr:col>5</xdr:col>
          <xdr:colOff>66675</xdr:colOff>
          <xdr:row>153</xdr:row>
          <xdr:rowOff>0</xdr:rowOff>
        </xdr:to>
        <xdr:sp macro="" textlink="">
          <xdr:nvSpPr>
            <xdr:cNvPr id="19749" name="Check Box 293" hidden="1">
              <a:extLst>
                <a:ext uri="{63B3BB69-23CF-44E3-9099-C40C66FF867C}">
                  <a14:compatExt spid="_x0000_s19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0</xdr:rowOff>
        </xdr:from>
        <xdr:to>
          <xdr:col>5</xdr:col>
          <xdr:colOff>66675</xdr:colOff>
          <xdr:row>142</xdr:row>
          <xdr:rowOff>219075</xdr:rowOff>
        </xdr:to>
        <xdr:sp macro="" textlink="">
          <xdr:nvSpPr>
            <xdr:cNvPr id="19759" name="Check Box 303" hidden="1">
              <a:extLst>
                <a:ext uri="{63B3BB69-23CF-44E3-9099-C40C66FF867C}">
                  <a14:compatExt spid="_x0000_s19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0</xdr:rowOff>
        </xdr:from>
        <xdr:to>
          <xdr:col>5</xdr:col>
          <xdr:colOff>66675</xdr:colOff>
          <xdr:row>142</xdr:row>
          <xdr:rowOff>219075</xdr:rowOff>
        </xdr:to>
        <xdr:sp macro="" textlink="">
          <xdr:nvSpPr>
            <xdr:cNvPr id="19760" name="Check Box 304" hidden="1">
              <a:extLst>
                <a:ext uri="{63B3BB69-23CF-44E3-9099-C40C66FF867C}">
                  <a14:compatExt spid="_x0000_s19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145</xdr:row>
          <xdr:rowOff>0</xdr:rowOff>
        </xdr:from>
        <xdr:to>
          <xdr:col>5</xdr:col>
          <xdr:colOff>66675</xdr:colOff>
          <xdr:row>145</xdr:row>
          <xdr:rowOff>219075</xdr:rowOff>
        </xdr:to>
        <xdr:sp macro="" textlink="">
          <xdr:nvSpPr>
            <xdr:cNvPr id="19761" name="Check Box 305" hidden="1">
              <a:extLst>
                <a:ext uri="{63B3BB69-23CF-44E3-9099-C40C66FF867C}">
                  <a14:compatExt spid="_x0000_s19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145</xdr:row>
          <xdr:rowOff>0</xdr:rowOff>
        </xdr:from>
        <xdr:to>
          <xdr:col>5</xdr:col>
          <xdr:colOff>66675</xdr:colOff>
          <xdr:row>145</xdr:row>
          <xdr:rowOff>219075</xdr:rowOff>
        </xdr:to>
        <xdr:sp macro="" textlink="">
          <xdr:nvSpPr>
            <xdr:cNvPr id="19762" name="Check Box 306" hidden="1">
              <a:extLst>
                <a:ext uri="{63B3BB69-23CF-44E3-9099-C40C66FF867C}">
                  <a14:compatExt spid="_x0000_s19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145</xdr:row>
          <xdr:rowOff>0</xdr:rowOff>
        </xdr:from>
        <xdr:to>
          <xdr:col>5</xdr:col>
          <xdr:colOff>66675</xdr:colOff>
          <xdr:row>145</xdr:row>
          <xdr:rowOff>219075</xdr:rowOff>
        </xdr:to>
        <xdr:sp macro="" textlink="">
          <xdr:nvSpPr>
            <xdr:cNvPr id="19763" name="Check Box 307" hidden="1">
              <a:extLst>
                <a:ext uri="{63B3BB69-23CF-44E3-9099-C40C66FF867C}">
                  <a14:compatExt spid="_x0000_s19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145</xdr:row>
          <xdr:rowOff>0</xdr:rowOff>
        </xdr:from>
        <xdr:to>
          <xdr:col>5</xdr:col>
          <xdr:colOff>66675</xdr:colOff>
          <xdr:row>145</xdr:row>
          <xdr:rowOff>219075</xdr:rowOff>
        </xdr:to>
        <xdr:sp macro="" textlink="">
          <xdr:nvSpPr>
            <xdr:cNvPr id="19764" name="Check Box 308" hidden="1">
              <a:extLst>
                <a:ext uri="{63B3BB69-23CF-44E3-9099-C40C66FF867C}">
                  <a14:compatExt spid="_x0000_s19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145</xdr:row>
          <xdr:rowOff>0</xdr:rowOff>
        </xdr:from>
        <xdr:to>
          <xdr:col>5</xdr:col>
          <xdr:colOff>66675</xdr:colOff>
          <xdr:row>145</xdr:row>
          <xdr:rowOff>219075</xdr:rowOff>
        </xdr:to>
        <xdr:sp macro="" textlink="">
          <xdr:nvSpPr>
            <xdr:cNvPr id="19765" name="Check Box 309" hidden="1">
              <a:extLst>
                <a:ext uri="{63B3BB69-23CF-44E3-9099-C40C66FF867C}">
                  <a14:compatExt spid="_x0000_s19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145</xdr:row>
          <xdr:rowOff>0</xdr:rowOff>
        </xdr:from>
        <xdr:to>
          <xdr:col>5</xdr:col>
          <xdr:colOff>66675</xdr:colOff>
          <xdr:row>145</xdr:row>
          <xdr:rowOff>219075</xdr:rowOff>
        </xdr:to>
        <xdr:sp macro="" textlink="">
          <xdr:nvSpPr>
            <xdr:cNvPr id="19766" name="Check Box 310" hidden="1">
              <a:extLst>
                <a:ext uri="{63B3BB69-23CF-44E3-9099-C40C66FF867C}">
                  <a14:compatExt spid="_x0000_s19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146</xdr:row>
          <xdr:rowOff>9525</xdr:rowOff>
        </xdr:from>
        <xdr:to>
          <xdr:col>5</xdr:col>
          <xdr:colOff>66675</xdr:colOff>
          <xdr:row>147</xdr:row>
          <xdr:rowOff>0</xdr:rowOff>
        </xdr:to>
        <xdr:sp macro="" textlink="">
          <xdr:nvSpPr>
            <xdr:cNvPr id="19767" name="Check Box 311" hidden="1">
              <a:extLst>
                <a:ext uri="{63B3BB69-23CF-44E3-9099-C40C66FF867C}">
                  <a14:compatExt spid="_x0000_s19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148</xdr:row>
          <xdr:rowOff>9525</xdr:rowOff>
        </xdr:from>
        <xdr:to>
          <xdr:col>5</xdr:col>
          <xdr:colOff>66675</xdr:colOff>
          <xdr:row>149</xdr:row>
          <xdr:rowOff>0</xdr:rowOff>
        </xdr:to>
        <xdr:sp macro="" textlink="">
          <xdr:nvSpPr>
            <xdr:cNvPr id="19768" name="Check Box 312" hidden="1">
              <a:extLst>
                <a:ext uri="{63B3BB69-23CF-44E3-9099-C40C66FF867C}">
                  <a14:compatExt spid="_x0000_s19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151</xdr:row>
          <xdr:rowOff>9525</xdr:rowOff>
        </xdr:from>
        <xdr:to>
          <xdr:col>5</xdr:col>
          <xdr:colOff>66675</xdr:colOff>
          <xdr:row>152</xdr:row>
          <xdr:rowOff>0</xdr:rowOff>
        </xdr:to>
        <xdr:sp macro="" textlink="">
          <xdr:nvSpPr>
            <xdr:cNvPr id="19772" name="Check Box 316" hidden="1">
              <a:extLst>
                <a:ext uri="{63B3BB69-23CF-44E3-9099-C40C66FF867C}">
                  <a14:compatExt spid="_x0000_s19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153</xdr:row>
          <xdr:rowOff>9525</xdr:rowOff>
        </xdr:from>
        <xdr:to>
          <xdr:col>5</xdr:col>
          <xdr:colOff>66675</xdr:colOff>
          <xdr:row>154</xdr:row>
          <xdr:rowOff>0</xdr:rowOff>
        </xdr:to>
        <xdr:sp macro="" textlink="">
          <xdr:nvSpPr>
            <xdr:cNvPr id="19773" name="Check Box 317" hidden="1">
              <a:extLst>
                <a:ext uri="{63B3BB69-23CF-44E3-9099-C40C66FF867C}">
                  <a14:compatExt spid="_x0000_s19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38</xdr:row>
          <xdr:rowOff>9525</xdr:rowOff>
        </xdr:from>
        <xdr:to>
          <xdr:col>3</xdr:col>
          <xdr:colOff>19050</xdr:colOff>
          <xdr:row>38</xdr:row>
          <xdr:rowOff>219075</xdr:rowOff>
        </xdr:to>
        <xdr:sp macro="" textlink="">
          <xdr:nvSpPr>
            <xdr:cNvPr id="19776" name="Check Box 320" hidden="1">
              <a:extLst>
                <a:ext uri="{63B3BB69-23CF-44E3-9099-C40C66FF867C}">
                  <a14:compatExt spid="_x0000_s19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9525</xdr:rowOff>
        </xdr:from>
        <xdr:to>
          <xdr:col>5</xdr:col>
          <xdr:colOff>66675</xdr:colOff>
          <xdr:row>25</xdr:row>
          <xdr:rowOff>276225</xdr:rowOff>
        </xdr:to>
        <xdr:sp macro="" textlink="">
          <xdr:nvSpPr>
            <xdr:cNvPr id="19777" name="Check Box 321" hidden="1">
              <a:extLst>
                <a:ext uri="{63B3BB69-23CF-44E3-9099-C40C66FF867C}">
                  <a14:compatExt spid="_x0000_s19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9525</xdr:rowOff>
        </xdr:from>
        <xdr:to>
          <xdr:col>5</xdr:col>
          <xdr:colOff>66675</xdr:colOff>
          <xdr:row>33</xdr:row>
          <xdr:rowOff>0</xdr:rowOff>
        </xdr:to>
        <xdr:sp macro="" textlink="">
          <xdr:nvSpPr>
            <xdr:cNvPr id="19778" name="Check Box 322" hidden="1">
              <a:extLst>
                <a:ext uri="{63B3BB69-23CF-44E3-9099-C40C66FF867C}">
                  <a14:compatExt spid="_x0000_s19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67</xdr:row>
          <xdr:rowOff>9525</xdr:rowOff>
        </xdr:from>
        <xdr:to>
          <xdr:col>5</xdr:col>
          <xdr:colOff>66675</xdr:colOff>
          <xdr:row>68</xdr:row>
          <xdr:rowOff>19050</xdr:rowOff>
        </xdr:to>
        <xdr:sp macro="" textlink="">
          <xdr:nvSpPr>
            <xdr:cNvPr id="19779" name="Check Box 323" hidden="1">
              <a:extLst>
                <a:ext uri="{63B3BB69-23CF-44E3-9099-C40C66FF867C}">
                  <a14:compatExt spid="_x0000_s19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100</xdr:row>
          <xdr:rowOff>9525</xdr:rowOff>
        </xdr:from>
        <xdr:to>
          <xdr:col>5</xdr:col>
          <xdr:colOff>76200</xdr:colOff>
          <xdr:row>100</xdr:row>
          <xdr:rowOff>219075</xdr:rowOff>
        </xdr:to>
        <xdr:sp macro="" textlink="">
          <xdr:nvSpPr>
            <xdr:cNvPr id="19785" name="Check Box 329" hidden="1">
              <a:extLst>
                <a:ext uri="{63B3BB69-23CF-44E3-9099-C40C66FF867C}">
                  <a14:compatExt spid="_x0000_s19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0</xdr:rowOff>
        </xdr:from>
        <xdr:to>
          <xdr:col>5</xdr:col>
          <xdr:colOff>76200</xdr:colOff>
          <xdr:row>99</xdr:row>
          <xdr:rowOff>209550</xdr:rowOff>
        </xdr:to>
        <xdr:sp macro="" textlink="">
          <xdr:nvSpPr>
            <xdr:cNvPr id="19786" name="Check Box 330" hidden="1">
              <a:extLst>
                <a:ext uri="{63B3BB69-23CF-44E3-9099-C40C66FF867C}">
                  <a14:compatExt spid="_x0000_s19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0</xdr:rowOff>
        </xdr:from>
        <xdr:to>
          <xdr:col>5</xdr:col>
          <xdr:colOff>66675</xdr:colOff>
          <xdr:row>104</xdr:row>
          <xdr:rowOff>9525</xdr:rowOff>
        </xdr:to>
        <xdr:sp macro="" textlink="">
          <xdr:nvSpPr>
            <xdr:cNvPr id="19789" name="Check Box 333" hidden="1">
              <a:extLst>
                <a:ext uri="{63B3BB69-23CF-44E3-9099-C40C66FF867C}">
                  <a14:compatExt spid="_x0000_s19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88</xdr:row>
          <xdr:rowOff>9525</xdr:rowOff>
        </xdr:from>
        <xdr:to>
          <xdr:col>5</xdr:col>
          <xdr:colOff>66675</xdr:colOff>
          <xdr:row>89</xdr:row>
          <xdr:rowOff>19050</xdr:rowOff>
        </xdr:to>
        <xdr:sp macro="" textlink="">
          <xdr:nvSpPr>
            <xdr:cNvPr id="19792" name="Check Box 336" hidden="1">
              <a:extLst>
                <a:ext uri="{63B3BB69-23CF-44E3-9099-C40C66FF867C}">
                  <a14:compatExt spid="_x0000_s19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121</xdr:row>
          <xdr:rowOff>9525</xdr:rowOff>
        </xdr:from>
        <xdr:to>
          <xdr:col>5</xdr:col>
          <xdr:colOff>76200</xdr:colOff>
          <xdr:row>121</xdr:row>
          <xdr:rowOff>219075</xdr:rowOff>
        </xdr:to>
        <xdr:sp macro="" textlink="">
          <xdr:nvSpPr>
            <xdr:cNvPr id="19798" name="Check Box 342" hidden="1">
              <a:extLst>
                <a:ext uri="{63B3BB69-23CF-44E3-9099-C40C66FF867C}">
                  <a14:compatExt spid="_x0000_s19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799" name="Check Box 343" hidden="1">
              <a:extLst>
                <a:ext uri="{63B3BB69-23CF-44E3-9099-C40C66FF867C}">
                  <a14:compatExt spid="_x0000_s19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119</xdr:row>
          <xdr:rowOff>9525</xdr:rowOff>
        </xdr:from>
        <xdr:to>
          <xdr:col>5</xdr:col>
          <xdr:colOff>76200</xdr:colOff>
          <xdr:row>119</xdr:row>
          <xdr:rowOff>219075</xdr:rowOff>
        </xdr:to>
        <xdr:sp macro="" textlink="">
          <xdr:nvSpPr>
            <xdr:cNvPr id="19800" name="Check Box 344" hidden="1">
              <a:extLst>
                <a:ext uri="{63B3BB69-23CF-44E3-9099-C40C66FF867C}">
                  <a14:compatExt spid="_x0000_s19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124</xdr:row>
          <xdr:rowOff>0</xdr:rowOff>
        </xdr:from>
        <xdr:to>
          <xdr:col>5</xdr:col>
          <xdr:colOff>66675</xdr:colOff>
          <xdr:row>125</xdr:row>
          <xdr:rowOff>9525</xdr:rowOff>
        </xdr:to>
        <xdr:sp macro="" textlink="">
          <xdr:nvSpPr>
            <xdr:cNvPr id="19802" name="Check Box 346" hidden="1">
              <a:extLst>
                <a:ext uri="{63B3BB69-23CF-44E3-9099-C40C66FF867C}">
                  <a14:compatExt spid="_x0000_s19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109</xdr:row>
          <xdr:rowOff>9525</xdr:rowOff>
        </xdr:from>
        <xdr:to>
          <xdr:col>5</xdr:col>
          <xdr:colOff>66675</xdr:colOff>
          <xdr:row>110</xdr:row>
          <xdr:rowOff>19050</xdr:rowOff>
        </xdr:to>
        <xdr:sp macro="" textlink="">
          <xdr:nvSpPr>
            <xdr:cNvPr id="19805" name="Check Box 349" hidden="1">
              <a:extLst>
                <a:ext uri="{63B3BB69-23CF-44E3-9099-C40C66FF867C}">
                  <a14:compatExt spid="_x0000_s19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112</xdr:row>
          <xdr:rowOff>9525</xdr:rowOff>
        </xdr:from>
        <xdr:to>
          <xdr:col>5</xdr:col>
          <xdr:colOff>66675</xdr:colOff>
          <xdr:row>113</xdr:row>
          <xdr:rowOff>28575</xdr:rowOff>
        </xdr:to>
        <xdr:sp macro="" textlink="">
          <xdr:nvSpPr>
            <xdr:cNvPr id="19807" name="Check Box 351" hidden="1">
              <a:extLst>
                <a:ext uri="{63B3BB69-23CF-44E3-9099-C40C66FF867C}">
                  <a14:compatExt spid="_x0000_s19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155</xdr:row>
          <xdr:rowOff>9525</xdr:rowOff>
        </xdr:from>
        <xdr:to>
          <xdr:col>5</xdr:col>
          <xdr:colOff>66675</xdr:colOff>
          <xdr:row>156</xdr:row>
          <xdr:rowOff>0</xdr:rowOff>
        </xdr:to>
        <xdr:sp macro="" textlink="">
          <xdr:nvSpPr>
            <xdr:cNvPr id="19811" name="Check Box 355" hidden="1">
              <a:extLst>
                <a:ext uri="{63B3BB69-23CF-44E3-9099-C40C66FF867C}">
                  <a14:compatExt spid="_x0000_s19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157</xdr:row>
          <xdr:rowOff>9525</xdr:rowOff>
        </xdr:from>
        <xdr:to>
          <xdr:col>5</xdr:col>
          <xdr:colOff>66675</xdr:colOff>
          <xdr:row>158</xdr:row>
          <xdr:rowOff>0</xdr:rowOff>
        </xdr:to>
        <xdr:sp macro="" textlink="">
          <xdr:nvSpPr>
            <xdr:cNvPr id="19812" name="Check Box 356" hidden="1">
              <a:extLst>
                <a:ext uri="{63B3BB69-23CF-44E3-9099-C40C66FF867C}">
                  <a14:compatExt spid="_x0000_s19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156</xdr:row>
          <xdr:rowOff>9525</xdr:rowOff>
        </xdr:from>
        <xdr:to>
          <xdr:col>5</xdr:col>
          <xdr:colOff>66675</xdr:colOff>
          <xdr:row>157</xdr:row>
          <xdr:rowOff>0</xdr:rowOff>
        </xdr:to>
        <xdr:sp macro="" textlink="">
          <xdr:nvSpPr>
            <xdr:cNvPr id="19813" name="Check Box 357" hidden="1">
              <a:extLst>
                <a:ext uri="{63B3BB69-23CF-44E3-9099-C40C66FF867C}">
                  <a14:compatExt spid="_x0000_s19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155</xdr:row>
          <xdr:rowOff>9525</xdr:rowOff>
        </xdr:from>
        <xdr:to>
          <xdr:col>5</xdr:col>
          <xdr:colOff>66675</xdr:colOff>
          <xdr:row>156</xdr:row>
          <xdr:rowOff>0</xdr:rowOff>
        </xdr:to>
        <xdr:sp macro="" textlink="">
          <xdr:nvSpPr>
            <xdr:cNvPr id="19814" name="Check Box 358" hidden="1">
              <a:extLst>
                <a:ext uri="{63B3BB69-23CF-44E3-9099-C40C66FF867C}">
                  <a14:compatExt spid="_x0000_s19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156</xdr:row>
          <xdr:rowOff>9525</xdr:rowOff>
        </xdr:from>
        <xdr:to>
          <xdr:col>5</xdr:col>
          <xdr:colOff>66675</xdr:colOff>
          <xdr:row>157</xdr:row>
          <xdr:rowOff>0</xdr:rowOff>
        </xdr:to>
        <xdr:sp macro="" textlink="">
          <xdr:nvSpPr>
            <xdr:cNvPr id="19815" name="Check Box 359" hidden="1">
              <a:extLst>
                <a:ext uri="{63B3BB69-23CF-44E3-9099-C40C66FF867C}">
                  <a14:compatExt spid="_x0000_s19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97</xdr:row>
          <xdr:rowOff>0</xdr:rowOff>
        </xdr:from>
        <xdr:to>
          <xdr:col>5</xdr:col>
          <xdr:colOff>76200</xdr:colOff>
          <xdr:row>97</xdr:row>
          <xdr:rowOff>209550</xdr:rowOff>
        </xdr:to>
        <xdr:sp macro="" textlink="">
          <xdr:nvSpPr>
            <xdr:cNvPr id="19816" name="Check Box 360" hidden="1">
              <a:extLst>
                <a:ext uri="{63B3BB69-23CF-44E3-9099-C40C66FF867C}">
                  <a14:compatExt spid="_x0000_s19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118</xdr:row>
          <xdr:rowOff>0</xdr:rowOff>
        </xdr:from>
        <xdr:to>
          <xdr:col>5</xdr:col>
          <xdr:colOff>76200</xdr:colOff>
          <xdr:row>118</xdr:row>
          <xdr:rowOff>209550</xdr:rowOff>
        </xdr:to>
        <xdr:sp macro="" textlink="">
          <xdr:nvSpPr>
            <xdr:cNvPr id="19817" name="Check Box 361" hidden="1">
              <a:extLst>
                <a:ext uri="{63B3BB69-23CF-44E3-9099-C40C66FF867C}">
                  <a14:compatExt spid="_x0000_s19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100</xdr:row>
          <xdr:rowOff>9525</xdr:rowOff>
        </xdr:from>
        <xdr:to>
          <xdr:col>5</xdr:col>
          <xdr:colOff>76200</xdr:colOff>
          <xdr:row>100</xdr:row>
          <xdr:rowOff>219075</xdr:rowOff>
        </xdr:to>
        <xdr:sp macro="" textlink="">
          <xdr:nvSpPr>
            <xdr:cNvPr id="19818" name="Check Box 362" hidden="1">
              <a:extLst>
                <a:ext uri="{63B3BB69-23CF-44E3-9099-C40C66FF867C}">
                  <a14:compatExt spid="_x0000_s19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121</xdr:row>
          <xdr:rowOff>9525</xdr:rowOff>
        </xdr:from>
        <xdr:to>
          <xdr:col>5</xdr:col>
          <xdr:colOff>76200</xdr:colOff>
          <xdr:row>121</xdr:row>
          <xdr:rowOff>219075</xdr:rowOff>
        </xdr:to>
        <xdr:sp macro="" textlink="">
          <xdr:nvSpPr>
            <xdr:cNvPr id="19822" name="Check Box 366" hidden="1">
              <a:extLst>
                <a:ext uri="{63B3BB69-23CF-44E3-9099-C40C66FF867C}">
                  <a14:compatExt spid="_x0000_s19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0</xdr:rowOff>
        </xdr:from>
        <xdr:to>
          <xdr:col>5</xdr:col>
          <xdr:colOff>66675</xdr:colOff>
          <xdr:row>143</xdr:row>
          <xdr:rowOff>0</xdr:rowOff>
        </xdr:to>
        <xdr:sp macro="" textlink="">
          <xdr:nvSpPr>
            <xdr:cNvPr id="19826" name="Check Box 370" hidden="1">
              <a:extLst>
                <a:ext uri="{63B3BB69-23CF-44E3-9099-C40C66FF867C}">
                  <a14:compatExt spid="_x0000_s19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0</xdr:rowOff>
        </xdr:from>
        <xdr:to>
          <xdr:col>5</xdr:col>
          <xdr:colOff>66675</xdr:colOff>
          <xdr:row>143</xdr:row>
          <xdr:rowOff>0</xdr:rowOff>
        </xdr:to>
        <xdr:sp macro="" textlink="">
          <xdr:nvSpPr>
            <xdr:cNvPr id="19827" name="Check Box 371" hidden="1">
              <a:extLst>
                <a:ext uri="{63B3BB69-23CF-44E3-9099-C40C66FF867C}">
                  <a14:compatExt spid="_x0000_s19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0</xdr:rowOff>
        </xdr:from>
        <xdr:to>
          <xdr:col>5</xdr:col>
          <xdr:colOff>66675</xdr:colOff>
          <xdr:row>143</xdr:row>
          <xdr:rowOff>0</xdr:rowOff>
        </xdr:to>
        <xdr:sp macro="" textlink="">
          <xdr:nvSpPr>
            <xdr:cNvPr id="19828" name="Check Box 372" hidden="1">
              <a:extLst>
                <a:ext uri="{63B3BB69-23CF-44E3-9099-C40C66FF867C}">
                  <a14:compatExt spid="_x0000_s19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100</xdr:row>
          <xdr:rowOff>9525</xdr:rowOff>
        </xdr:from>
        <xdr:to>
          <xdr:col>5</xdr:col>
          <xdr:colOff>76200</xdr:colOff>
          <xdr:row>100</xdr:row>
          <xdr:rowOff>219075</xdr:rowOff>
        </xdr:to>
        <xdr:sp macro="" textlink="">
          <xdr:nvSpPr>
            <xdr:cNvPr id="19829" name="Check Box 373" hidden="1">
              <a:extLst>
                <a:ext uri="{63B3BB69-23CF-44E3-9099-C40C66FF867C}">
                  <a14:compatExt spid="_x0000_s19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121</xdr:row>
          <xdr:rowOff>9525</xdr:rowOff>
        </xdr:from>
        <xdr:to>
          <xdr:col>5</xdr:col>
          <xdr:colOff>76200</xdr:colOff>
          <xdr:row>121</xdr:row>
          <xdr:rowOff>219075</xdr:rowOff>
        </xdr:to>
        <xdr:sp macro="" textlink="">
          <xdr:nvSpPr>
            <xdr:cNvPr id="19832" name="Check Box 376" hidden="1">
              <a:extLst>
                <a:ext uri="{63B3BB69-23CF-44E3-9099-C40C66FF867C}">
                  <a14:compatExt spid="_x0000_s19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121</xdr:row>
          <xdr:rowOff>9525</xdr:rowOff>
        </xdr:from>
        <xdr:to>
          <xdr:col>5</xdr:col>
          <xdr:colOff>76200</xdr:colOff>
          <xdr:row>121</xdr:row>
          <xdr:rowOff>219075</xdr:rowOff>
        </xdr:to>
        <xdr:sp macro="" textlink="">
          <xdr:nvSpPr>
            <xdr:cNvPr id="19835" name="Check Box 379" hidden="1">
              <a:extLst>
                <a:ext uri="{63B3BB69-23CF-44E3-9099-C40C66FF867C}">
                  <a14:compatExt spid="_x0000_s19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121</xdr:row>
          <xdr:rowOff>9525</xdr:rowOff>
        </xdr:from>
        <xdr:to>
          <xdr:col>5</xdr:col>
          <xdr:colOff>76200</xdr:colOff>
          <xdr:row>121</xdr:row>
          <xdr:rowOff>219075</xdr:rowOff>
        </xdr:to>
        <xdr:sp macro="" textlink="">
          <xdr:nvSpPr>
            <xdr:cNvPr id="19838" name="Check Box 382" hidden="1">
              <a:extLst>
                <a:ext uri="{63B3BB69-23CF-44E3-9099-C40C66FF867C}">
                  <a14:compatExt spid="_x0000_s19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0</xdr:rowOff>
        </xdr:from>
        <xdr:to>
          <xdr:col>5</xdr:col>
          <xdr:colOff>76200</xdr:colOff>
          <xdr:row>99</xdr:row>
          <xdr:rowOff>209550</xdr:rowOff>
        </xdr:to>
        <xdr:sp macro="" textlink="">
          <xdr:nvSpPr>
            <xdr:cNvPr id="19841" name="Check Box 385" hidden="1">
              <a:extLst>
                <a:ext uri="{63B3BB69-23CF-44E3-9099-C40C66FF867C}">
                  <a14:compatExt spid="_x0000_s19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842" name="Check Box 386" hidden="1">
              <a:extLst>
                <a:ext uri="{63B3BB69-23CF-44E3-9099-C40C66FF867C}">
                  <a14:compatExt spid="_x0000_s19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0</xdr:rowOff>
        </xdr:from>
        <xdr:to>
          <xdr:col>5</xdr:col>
          <xdr:colOff>76200</xdr:colOff>
          <xdr:row>99</xdr:row>
          <xdr:rowOff>209550</xdr:rowOff>
        </xdr:to>
        <xdr:sp macro="" textlink="">
          <xdr:nvSpPr>
            <xdr:cNvPr id="19844" name="Check Box 388" hidden="1">
              <a:extLst>
                <a:ext uri="{63B3BB69-23CF-44E3-9099-C40C66FF867C}">
                  <a14:compatExt spid="_x0000_s19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78</xdr:row>
          <xdr:rowOff>0</xdr:rowOff>
        </xdr:from>
        <xdr:to>
          <xdr:col>5</xdr:col>
          <xdr:colOff>76200</xdr:colOff>
          <xdr:row>78</xdr:row>
          <xdr:rowOff>209550</xdr:rowOff>
        </xdr:to>
        <xdr:sp macro="" textlink="">
          <xdr:nvSpPr>
            <xdr:cNvPr id="19845" name="Check Box 389" hidden="1">
              <a:extLst>
                <a:ext uri="{63B3BB69-23CF-44E3-9099-C40C66FF867C}">
                  <a14:compatExt spid="_x0000_s19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76</xdr:row>
          <xdr:rowOff>0</xdr:rowOff>
        </xdr:from>
        <xdr:to>
          <xdr:col>5</xdr:col>
          <xdr:colOff>76200</xdr:colOff>
          <xdr:row>76</xdr:row>
          <xdr:rowOff>209550</xdr:rowOff>
        </xdr:to>
        <xdr:sp macro="" textlink="">
          <xdr:nvSpPr>
            <xdr:cNvPr id="19847" name="Check Box 391" hidden="1">
              <a:extLst>
                <a:ext uri="{63B3BB69-23CF-44E3-9099-C40C66FF867C}">
                  <a14:compatExt spid="_x0000_s19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78</xdr:row>
          <xdr:rowOff>0</xdr:rowOff>
        </xdr:from>
        <xdr:to>
          <xdr:col>5</xdr:col>
          <xdr:colOff>76200</xdr:colOff>
          <xdr:row>78</xdr:row>
          <xdr:rowOff>209550</xdr:rowOff>
        </xdr:to>
        <xdr:sp macro="" textlink="">
          <xdr:nvSpPr>
            <xdr:cNvPr id="19848" name="Check Box 392" hidden="1">
              <a:extLst>
                <a:ext uri="{63B3BB69-23CF-44E3-9099-C40C66FF867C}">
                  <a14:compatExt spid="_x0000_s19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78</xdr:row>
          <xdr:rowOff>0</xdr:rowOff>
        </xdr:from>
        <xdr:to>
          <xdr:col>5</xdr:col>
          <xdr:colOff>76200</xdr:colOff>
          <xdr:row>78</xdr:row>
          <xdr:rowOff>209550</xdr:rowOff>
        </xdr:to>
        <xdr:sp macro="" textlink="">
          <xdr:nvSpPr>
            <xdr:cNvPr id="19850" name="Check Box 394" hidden="1">
              <a:extLst>
                <a:ext uri="{63B3BB69-23CF-44E3-9099-C40C66FF867C}">
                  <a14:compatExt spid="_x0000_s19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81</xdr:row>
          <xdr:rowOff>9525</xdr:rowOff>
        </xdr:from>
        <xdr:to>
          <xdr:col>5</xdr:col>
          <xdr:colOff>66675</xdr:colOff>
          <xdr:row>82</xdr:row>
          <xdr:rowOff>19050</xdr:rowOff>
        </xdr:to>
        <xdr:sp macro="" textlink="">
          <xdr:nvSpPr>
            <xdr:cNvPr id="19851" name="Check Box 395" hidden="1">
              <a:extLst>
                <a:ext uri="{63B3BB69-23CF-44E3-9099-C40C66FF867C}">
                  <a14:compatExt spid="_x0000_s19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102</xdr:row>
          <xdr:rowOff>9525</xdr:rowOff>
        </xdr:from>
        <xdr:to>
          <xdr:col>5</xdr:col>
          <xdr:colOff>66675</xdr:colOff>
          <xdr:row>103</xdr:row>
          <xdr:rowOff>19050</xdr:rowOff>
        </xdr:to>
        <xdr:sp macro="" textlink="">
          <xdr:nvSpPr>
            <xdr:cNvPr id="19853" name="Check Box 397" hidden="1">
              <a:extLst>
                <a:ext uri="{63B3BB69-23CF-44E3-9099-C40C66FF867C}">
                  <a14:compatExt spid="_x0000_s19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0</xdr:rowOff>
        </xdr:from>
        <xdr:to>
          <xdr:col>5</xdr:col>
          <xdr:colOff>66675</xdr:colOff>
          <xdr:row>104</xdr:row>
          <xdr:rowOff>9525</xdr:rowOff>
        </xdr:to>
        <xdr:sp macro="" textlink="">
          <xdr:nvSpPr>
            <xdr:cNvPr id="19854" name="Check Box 398" hidden="1">
              <a:extLst>
                <a:ext uri="{63B3BB69-23CF-44E3-9099-C40C66FF867C}">
                  <a14:compatExt spid="_x0000_s19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102</xdr:row>
          <xdr:rowOff>9525</xdr:rowOff>
        </xdr:from>
        <xdr:to>
          <xdr:col>5</xdr:col>
          <xdr:colOff>66675</xdr:colOff>
          <xdr:row>103</xdr:row>
          <xdr:rowOff>19050</xdr:rowOff>
        </xdr:to>
        <xdr:sp macro="" textlink="">
          <xdr:nvSpPr>
            <xdr:cNvPr id="19856" name="Check Box 400" hidden="1">
              <a:extLst>
                <a:ext uri="{63B3BB69-23CF-44E3-9099-C40C66FF867C}">
                  <a14:compatExt spid="_x0000_s19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124</xdr:row>
          <xdr:rowOff>0</xdr:rowOff>
        </xdr:from>
        <xdr:to>
          <xdr:col>5</xdr:col>
          <xdr:colOff>66675</xdr:colOff>
          <xdr:row>125</xdr:row>
          <xdr:rowOff>9525</xdr:rowOff>
        </xdr:to>
        <xdr:sp macro="" textlink="">
          <xdr:nvSpPr>
            <xdr:cNvPr id="19858" name="Check Box 402" hidden="1">
              <a:extLst>
                <a:ext uri="{63B3BB69-23CF-44E3-9099-C40C66FF867C}">
                  <a14:compatExt spid="_x0000_s19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123</xdr:row>
          <xdr:rowOff>9525</xdr:rowOff>
        </xdr:from>
        <xdr:to>
          <xdr:col>5</xdr:col>
          <xdr:colOff>66675</xdr:colOff>
          <xdr:row>124</xdr:row>
          <xdr:rowOff>19050</xdr:rowOff>
        </xdr:to>
        <xdr:sp macro="" textlink="">
          <xdr:nvSpPr>
            <xdr:cNvPr id="19860" name="Check Box 404" hidden="1">
              <a:extLst>
                <a:ext uri="{63B3BB69-23CF-44E3-9099-C40C66FF867C}">
                  <a14:compatExt spid="_x0000_s19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124</xdr:row>
          <xdr:rowOff>0</xdr:rowOff>
        </xdr:from>
        <xdr:to>
          <xdr:col>5</xdr:col>
          <xdr:colOff>66675</xdr:colOff>
          <xdr:row>125</xdr:row>
          <xdr:rowOff>9525</xdr:rowOff>
        </xdr:to>
        <xdr:sp macro="" textlink="">
          <xdr:nvSpPr>
            <xdr:cNvPr id="19861" name="Check Box 405" hidden="1">
              <a:extLst>
                <a:ext uri="{63B3BB69-23CF-44E3-9099-C40C66FF867C}">
                  <a14:compatExt spid="_x0000_s19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124</xdr:row>
          <xdr:rowOff>0</xdr:rowOff>
        </xdr:from>
        <xdr:to>
          <xdr:col>5</xdr:col>
          <xdr:colOff>66675</xdr:colOff>
          <xdr:row>125</xdr:row>
          <xdr:rowOff>9525</xdr:rowOff>
        </xdr:to>
        <xdr:sp macro="" textlink="">
          <xdr:nvSpPr>
            <xdr:cNvPr id="19864" name="Check Box 408" hidden="1">
              <a:extLst>
                <a:ext uri="{63B3BB69-23CF-44E3-9099-C40C66FF867C}">
                  <a14:compatExt spid="_x0000_s19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124</xdr:row>
          <xdr:rowOff>0</xdr:rowOff>
        </xdr:from>
        <xdr:to>
          <xdr:col>5</xdr:col>
          <xdr:colOff>66675</xdr:colOff>
          <xdr:row>125</xdr:row>
          <xdr:rowOff>9525</xdr:rowOff>
        </xdr:to>
        <xdr:sp macro="" textlink="">
          <xdr:nvSpPr>
            <xdr:cNvPr id="19867" name="Check Box 411" hidden="1">
              <a:extLst>
                <a:ext uri="{63B3BB69-23CF-44E3-9099-C40C66FF867C}">
                  <a14:compatExt spid="_x0000_s19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0</xdr:rowOff>
        </xdr:from>
        <xdr:to>
          <xdr:col>5</xdr:col>
          <xdr:colOff>66675</xdr:colOff>
          <xdr:row>104</xdr:row>
          <xdr:rowOff>9525</xdr:rowOff>
        </xdr:to>
        <xdr:sp macro="" textlink="">
          <xdr:nvSpPr>
            <xdr:cNvPr id="19873" name="Check Box 417" hidden="1">
              <a:extLst>
                <a:ext uri="{63B3BB69-23CF-44E3-9099-C40C66FF867C}">
                  <a14:compatExt spid="_x0000_s19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0</xdr:rowOff>
        </xdr:from>
        <xdr:to>
          <xdr:col>5</xdr:col>
          <xdr:colOff>66675</xdr:colOff>
          <xdr:row>104</xdr:row>
          <xdr:rowOff>9525</xdr:rowOff>
        </xdr:to>
        <xdr:sp macro="" textlink="">
          <xdr:nvSpPr>
            <xdr:cNvPr id="19876" name="Check Box 420" hidden="1">
              <a:extLst>
                <a:ext uri="{63B3BB69-23CF-44E3-9099-C40C66FF867C}">
                  <a14:compatExt spid="_x0000_s19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0</xdr:rowOff>
        </xdr:from>
        <xdr:to>
          <xdr:col>5</xdr:col>
          <xdr:colOff>66675</xdr:colOff>
          <xdr:row>104</xdr:row>
          <xdr:rowOff>9525</xdr:rowOff>
        </xdr:to>
        <xdr:sp macro="" textlink="">
          <xdr:nvSpPr>
            <xdr:cNvPr id="19879" name="Check Box 423" hidden="1">
              <a:extLst>
                <a:ext uri="{63B3BB69-23CF-44E3-9099-C40C66FF867C}">
                  <a14:compatExt spid="_x0000_s19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159</xdr:row>
          <xdr:rowOff>47625</xdr:rowOff>
        </xdr:from>
        <xdr:to>
          <xdr:col>5</xdr:col>
          <xdr:colOff>66675</xdr:colOff>
          <xdr:row>159</xdr:row>
          <xdr:rowOff>285750</xdr:rowOff>
        </xdr:to>
        <xdr:sp macro="" textlink="">
          <xdr:nvSpPr>
            <xdr:cNvPr id="19898" name="Check Box 442" hidden="1">
              <a:extLst>
                <a:ext uri="{63B3BB69-23CF-44E3-9099-C40C66FF867C}">
                  <a14:compatExt spid="_x0000_s19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160</xdr:row>
          <xdr:rowOff>47625</xdr:rowOff>
        </xdr:from>
        <xdr:to>
          <xdr:col>5</xdr:col>
          <xdr:colOff>66675</xdr:colOff>
          <xdr:row>160</xdr:row>
          <xdr:rowOff>285750</xdr:rowOff>
        </xdr:to>
        <xdr:sp macro="" textlink="">
          <xdr:nvSpPr>
            <xdr:cNvPr id="19899" name="Check Box 443" hidden="1">
              <a:extLst>
                <a:ext uri="{63B3BB69-23CF-44E3-9099-C40C66FF867C}">
                  <a14:compatExt spid="_x0000_s19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160</xdr:row>
          <xdr:rowOff>47625</xdr:rowOff>
        </xdr:from>
        <xdr:to>
          <xdr:col>5</xdr:col>
          <xdr:colOff>66675</xdr:colOff>
          <xdr:row>160</xdr:row>
          <xdr:rowOff>285750</xdr:rowOff>
        </xdr:to>
        <xdr:sp macro="" textlink="">
          <xdr:nvSpPr>
            <xdr:cNvPr id="19900" name="Check Box 444" hidden="1">
              <a:extLst>
                <a:ext uri="{63B3BB69-23CF-44E3-9099-C40C66FF867C}">
                  <a14:compatExt spid="_x0000_s19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160</xdr:row>
          <xdr:rowOff>47625</xdr:rowOff>
        </xdr:from>
        <xdr:to>
          <xdr:col>5</xdr:col>
          <xdr:colOff>66675</xdr:colOff>
          <xdr:row>160</xdr:row>
          <xdr:rowOff>285750</xdr:rowOff>
        </xdr:to>
        <xdr:sp macro="" textlink="">
          <xdr:nvSpPr>
            <xdr:cNvPr id="19901" name="Check Box 445" hidden="1">
              <a:extLst>
                <a:ext uri="{63B3BB69-23CF-44E3-9099-C40C66FF867C}">
                  <a14:compatExt spid="_x0000_s19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52</xdr:row>
          <xdr:rowOff>9525</xdr:rowOff>
        </xdr:from>
        <xdr:to>
          <xdr:col>5</xdr:col>
          <xdr:colOff>57150</xdr:colOff>
          <xdr:row>52</xdr:row>
          <xdr:rowOff>219075</xdr:rowOff>
        </xdr:to>
        <xdr:sp macro="" textlink="">
          <xdr:nvSpPr>
            <xdr:cNvPr id="19902" name="Check Box 446" hidden="1">
              <a:extLst>
                <a:ext uri="{63B3BB69-23CF-44E3-9099-C40C66FF867C}">
                  <a14:compatExt spid="_x0000_s19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54</xdr:row>
          <xdr:rowOff>19050</xdr:rowOff>
        </xdr:from>
        <xdr:to>
          <xdr:col>5</xdr:col>
          <xdr:colOff>57150</xdr:colOff>
          <xdr:row>55</xdr:row>
          <xdr:rowOff>0</xdr:rowOff>
        </xdr:to>
        <xdr:sp macro="" textlink="">
          <xdr:nvSpPr>
            <xdr:cNvPr id="19903" name="Check Box 447" hidden="1">
              <a:extLst>
                <a:ext uri="{63B3BB69-23CF-44E3-9099-C40C66FF867C}">
                  <a14:compatExt spid="_x0000_s19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55</xdr:row>
          <xdr:rowOff>9525</xdr:rowOff>
        </xdr:from>
        <xdr:to>
          <xdr:col>5</xdr:col>
          <xdr:colOff>57150</xdr:colOff>
          <xdr:row>55</xdr:row>
          <xdr:rowOff>219075</xdr:rowOff>
        </xdr:to>
        <xdr:sp macro="" textlink="">
          <xdr:nvSpPr>
            <xdr:cNvPr id="19904" name="Check Box 448" hidden="1">
              <a:extLst>
                <a:ext uri="{63B3BB69-23CF-44E3-9099-C40C66FF867C}">
                  <a14:compatExt spid="_x0000_s19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53</xdr:row>
          <xdr:rowOff>9525</xdr:rowOff>
        </xdr:from>
        <xdr:to>
          <xdr:col>5</xdr:col>
          <xdr:colOff>57150</xdr:colOff>
          <xdr:row>53</xdr:row>
          <xdr:rowOff>219075</xdr:rowOff>
        </xdr:to>
        <xdr:sp macro="" textlink="">
          <xdr:nvSpPr>
            <xdr:cNvPr id="19905" name="Check Box 449" hidden="1">
              <a:extLst>
                <a:ext uri="{63B3BB69-23CF-44E3-9099-C40C66FF867C}">
                  <a14:compatExt spid="_x0000_s19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0</xdr:rowOff>
        </xdr:from>
        <xdr:to>
          <xdr:col>5</xdr:col>
          <xdr:colOff>76200</xdr:colOff>
          <xdr:row>99</xdr:row>
          <xdr:rowOff>209550</xdr:rowOff>
        </xdr:to>
        <xdr:sp macro="" textlink="">
          <xdr:nvSpPr>
            <xdr:cNvPr id="19907" name="Check Box 451" hidden="1">
              <a:extLst>
                <a:ext uri="{63B3BB69-23CF-44E3-9099-C40C66FF867C}">
                  <a14:compatExt spid="_x0000_s19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97</xdr:row>
          <xdr:rowOff>0</xdr:rowOff>
        </xdr:from>
        <xdr:to>
          <xdr:col>5</xdr:col>
          <xdr:colOff>76200</xdr:colOff>
          <xdr:row>97</xdr:row>
          <xdr:rowOff>209550</xdr:rowOff>
        </xdr:to>
        <xdr:sp macro="" textlink="">
          <xdr:nvSpPr>
            <xdr:cNvPr id="19908" name="Check Box 452" hidden="1">
              <a:extLst>
                <a:ext uri="{63B3BB69-23CF-44E3-9099-C40C66FF867C}">
                  <a14:compatExt spid="_x0000_s19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0</xdr:rowOff>
        </xdr:from>
        <xdr:to>
          <xdr:col>5</xdr:col>
          <xdr:colOff>76200</xdr:colOff>
          <xdr:row>99</xdr:row>
          <xdr:rowOff>209550</xdr:rowOff>
        </xdr:to>
        <xdr:sp macro="" textlink="">
          <xdr:nvSpPr>
            <xdr:cNvPr id="19909" name="Check Box 453" hidden="1">
              <a:extLst>
                <a:ext uri="{63B3BB69-23CF-44E3-9099-C40C66FF867C}">
                  <a14:compatExt spid="_x0000_s19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97</xdr:row>
          <xdr:rowOff>0</xdr:rowOff>
        </xdr:from>
        <xdr:to>
          <xdr:col>5</xdr:col>
          <xdr:colOff>76200</xdr:colOff>
          <xdr:row>97</xdr:row>
          <xdr:rowOff>209550</xdr:rowOff>
        </xdr:to>
        <xdr:sp macro="" textlink="">
          <xdr:nvSpPr>
            <xdr:cNvPr id="19911" name="Check Box 455" hidden="1">
              <a:extLst>
                <a:ext uri="{63B3BB69-23CF-44E3-9099-C40C66FF867C}">
                  <a14:compatExt spid="_x0000_s19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0</xdr:rowOff>
        </xdr:from>
        <xdr:to>
          <xdr:col>5</xdr:col>
          <xdr:colOff>76200</xdr:colOff>
          <xdr:row>99</xdr:row>
          <xdr:rowOff>209550</xdr:rowOff>
        </xdr:to>
        <xdr:sp macro="" textlink="">
          <xdr:nvSpPr>
            <xdr:cNvPr id="19912" name="Check Box 456" hidden="1">
              <a:extLst>
                <a:ext uri="{63B3BB69-23CF-44E3-9099-C40C66FF867C}">
                  <a14:compatExt spid="_x0000_s19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0</xdr:rowOff>
        </xdr:from>
        <xdr:to>
          <xdr:col>5</xdr:col>
          <xdr:colOff>76200</xdr:colOff>
          <xdr:row>99</xdr:row>
          <xdr:rowOff>209550</xdr:rowOff>
        </xdr:to>
        <xdr:sp macro="" textlink="">
          <xdr:nvSpPr>
            <xdr:cNvPr id="19914" name="Check Box 458" hidden="1">
              <a:extLst>
                <a:ext uri="{63B3BB69-23CF-44E3-9099-C40C66FF867C}">
                  <a14:compatExt spid="_x0000_s19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0</xdr:rowOff>
        </xdr:from>
        <xdr:to>
          <xdr:col>5</xdr:col>
          <xdr:colOff>76200</xdr:colOff>
          <xdr:row>99</xdr:row>
          <xdr:rowOff>209550</xdr:rowOff>
        </xdr:to>
        <xdr:sp macro="" textlink="">
          <xdr:nvSpPr>
            <xdr:cNvPr id="19916" name="Check Box 460" hidden="1">
              <a:extLst>
                <a:ext uri="{63B3BB69-23CF-44E3-9099-C40C66FF867C}">
                  <a14:compatExt spid="_x0000_s19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97</xdr:row>
          <xdr:rowOff>0</xdr:rowOff>
        </xdr:from>
        <xdr:to>
          <xdr:col>5</xdr:col>
          <xdr:colOff>76200</xdr:colOff>
          <xdr:row>97</xdr:row>
          <xdr:rowOff>209550</xdr:rowOff>
        </xdr:to>
        <xdr:sp macro="" textlink="">
          <xdr:nvSpPr>
            <xdr:cNvPr id="19917" name="Check Box 461" hidden="1">
              <a:extLst>
                <a:ext uri="{63B3BB69-23CF-44E3-9099-C40C66FF867C}">
                  <a14:compatExt spid="_x0000_s19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0</xdr:rowOff>
        </xdr:from>
        <xdr:to>
          <xdr:col>5</xdr:col>
          <xdr:colOff>76200</xdr:colOff>
          <xdr:row>99</xdr:row>
          <xdr:rowOff>209550</xdr:rowOff>
        </xdr:to>
        <xdr:sp macro="" textlink="">
          <xdr:nvSpPr>
            <xdr:cNvPr id="19918" name="Check Box 462" hidden="1">
              <a:extLst>
                <a:ext uri="{63B3BB69-23CF-44E3-9099-C40C66FF867C}">
                  <a14:compatExt spid="_x0000_s19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97</xdr:row>
          <xdr:rowOff>0</xdr:rowOff>
        </xdr:from>
        <xdr:to>
          <xdr:col>5</xdr:col>
          <xdr:colOff>76200</xdr:colOff>
          <xdr:row>97</xdr:row>
          <xdr:rowOff>209550</xdr:rowOff>
        </xdr:to>
        <xdr:sp macro="" textlink="">
          <xdr:nvSpPr>
            <xdr:cNvPr id="19920" name="Check Box 464" hidden="1">
              <a:extLst>
                <a:ext uri="{63B3BB69-23CF-44E3-9099-C40C66FF867C}">
                  <a14:compatExt spid="_x0000_s19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0</xdr:rowOff>
        </xdr:from>
        <xdr:to>
          <xdr:col>5</xdr:col>
          <xdr:colOff>76200</xdr:colOff>
          <xdr:row>99</xdr:row>
          <xdr:rowOff>209550</xdr:rowOff>
        </xdr:to>
        <xdr:sp macro="" textlink="">
          <xdr:nvSpPr>
            <xdr:cNvPr id="19921" name="Check Box 465" hidden="1">
              <a:extLst>
                <a:ext uri="{63B3BB69-23CF-44E3-9099-C40C66FF867C}">
                  <a14:compatExt spid="_x0000_s19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0</xdr:rowOff>
        </xdr:from>
        <xdr:to>
          <xdr:col>5</xdr:col>
          <xdr:colOff>76200</xdr:colOff>
          <xdr:row>99</xdr:row>
          <xdr:rowOff>209550</xdr:rowOff>
        </xdr:to>
        <xdr:sp macro="" textlink="">
          <xdr:nvSpPr>
            <xdr:cNvPr id="19923" name="Check Box 467" hidden="1">
              <a:extLst>
                <a:ext uri="{63B3BB69-23CF-44E3-9099-C40C66FF867C}">
                  <a14:compatExt spid="_x0000_s19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119</xdr:row>
          <xdr:rowOff>0</xdr:rowOff>
        </xdr:from>
        <xdr:to>
          <xdr:col>5</xdr:col>
          <xdr:colOff>76200</xdr:colOff>
          <xdr:row>119</xdr:row>
          <xdr:rowOff>209550</xdr:rowOff>
        </xdr:to>
        <xdr:sp macro="" textlink="">
          <xdr:nvSpPr>
            <xdr:cNvPr id="19924" name="Check Box 468" hidden="1">
              <a:extLst>
                <a:ext uri="{63B3BB69-23CF-44E3-9099-C40C66FF867C}">
                  <a14:compatExt spid="_x0000_s19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925" name="Check Box 469" hidden="1">
              <a:extLst>
                <a:ext uri="{63B3BB69-23CF-44E3-9099-C40C66FF867C}">
                  <a14:compatExt spid="_x0000_s19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118</xdr:row>
          <xdr:rowOff>0</xdr:rowOff>
        </xdr:from>
        <xdr:to>
          <xdr:col>5</xdr:col>
          <xdr:colOff>76200</xdr:colOff>
          <xdr:row>118</xdr:row>
          <xdr:rowOff>209550</xdr:rowOff>
        </xdr:to>
        <xdr:sp macro="" textlink="">
          <xdr:nvSpPr>
            <xdr:cNvPr id="19926" name="Check Box 470" hidden="1">
              <a:extLst>
                <a:ext uri="{63B3BB69-23CF-44E3-9099-C40C66FF867C}">
                  <a14:compatExt spid="_x0000_s19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927" name="Check Box 471" hidden="1">
              <a:extLst>
                <a:ext uri="{63B3BB69-23CF-44E3-9099-C40C66FF867C}">
                  <a14:compatExt spid="_x0000_s19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119</xdr:row>
          <xdr:rowOff>9525</xdr:rowOff>
        </xdr:from>
        <xdr:to>
          <xdr:col>5</xdr:col>
          <xdr:colOff>76200</xdr:colOff>
          <xdr:row>119</xdr:row>
          <xdr:rowOff>219075</xdr:rowOff>
        </xdr:to>
        <xdr:sp macro="" textlink="">
          <xdr:nvSpPr>
            <xdr:cNvPr id="19928" name="Check Box 472" hidden="1">
              <a:extLst>
                <a:ext uri="{63B3BB69-23CF-44E3-9099-C40C66FF867C}">
                  <a14:compatExt spid="_x0000_s19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118</xdr:row>
          <xdr:rowOff>0</xdr:rowOff>
        </xdr:from>
        <xdr:to>
          <xdr:col>5</xdr:col>
          <xdr:colOff>76200</xdr:colOff>
          <xdr:row>118</xdr:row>
          <xdr:rowOff>209550</xdr:rowOff>
        </xdr:to>
        <xdr:sp macro="" textlink="">
          <xdr:nvSpPr>
            <xdr:cNvPr id="19929" name="Check Box 473" hidden="1">
              <a:extLst>
                <a:ext uri="{63B3BB69-23CF-44E3-9099-C40C66FF867C}">
                  <a14:compatExt spid="_x0000_s19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930" name="Check Box 474" hidden="1">
              <a:extLst>
                <a:ext uri="{63B3BB69-23CF-44E3-9099-C40C66FF867C}">
                  <a14:compatExt spid="_x0000_s19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119</xdr:row>
          <xdr:rowOff>0</xdr:rowOff>
        </xdr:from>
        <xdr:to>
          <xdr:col>5</xdr:col>
          <xdr:colOff>76200</xdr:colOff>
          <xdr:row>119</xdr:row>
          <xdr:rowOff>209550</xdr:rowOff>
        </xdr:to>
        <xdr:sp macro="" textlink="">
          <xdr:nvSpPr>
            <xdr:cNvPr id="19931" name="Check Box 475" hidden="1">
              <a:extLst>
                <a:ext uri="{63B3BB69-23CF-44E3-9099-C40C66FF867C}">
                  <a14:compatExt spid="_x0000_s19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932" name="Check Box 476" hidden="1">
              <a:extLst>
                <a:ext uri="{63B3BB69-23CF-44E3-9099-C40C66FF867C}">
                  <a14:compatExt spid="_x0000_s19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119</xdr:row>
          <xdr:rowOff>0</xdr:rowOff>
        </xdr:from>
        <xdr:to>
          <xdr:col>5</xdr:col>
          <xdr:colOff>76200</xdr:colOff>
          <xdr:row>119</xdr:row>
          <xdr:rowOff>209550</xdr:rowOff>
        </xdr:to>
        <xdr:sp macro="" textlink="">
          <xdr:nvSpPr>
            <xdr:cNvPr id="19933" name="Check Box 477" hidden="1">
              <a:extLst>
                <a:ext uri="{63B3BB69-23CF-44E3-9099-C40C66FF867C}">
                  <a14:compatExt spid="_x0000_s19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934" name="Check Box 478" hidden="1">
              <a:extLst>
                <a:ext uri="{63B3BB69-23CF-44E3-9099-C40C66FF867C}">
                  <a14:compatExt spid="_x0000_s19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118</xdr:row>
          <xdr:rowOff>0</xdr:rowOff>
        </xdr:from>
        <xdr:to>
          <xdr:col>5</xdr:col>
          <xdr:colOff>76200</xdr:colOff>
          <xdr:row>118</xdr:row>
          <xdr:rowOff>209550</xdr:rowOff>
        </xdr:to>
        <xdr:sp macro="" textlink="">
          <xdr:nvSpPr>
            <xdr:cNvPr id="19935" name="Check Box 479" hidden="1">
              <a:extLst>
                <a:ext uri="{63B3BB69-23CF-44E3-9099-C40C66FF867C}">
                  <a14:compatExt spid="_x0000_s19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936" name="Check Box 480" hidden="1">
              <a:extLst>
                <a:ext uri="{63B3BB69-23CF-44E3-9099-C40C66FF867C}">
                  <a14:compatExt spid="_x0000_s19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119</xdr:row>
          <xdr:rowOff>9525</xdr:rowOff>
        </xdr:from>
        <xdr:to>
          <xdr:col>5</xdr:col>
          <xdr:colOff>76200</xdr:colOff>
          <xdr:row>119</xdr:row>
          <xdr:rowOff>219075</xdr:rowOff>
        </xdr:to>
        <xdr:sp macro="" textlink="">
          <xdr:nvSpPr>
            <xdr:cNvPr id="19937" name="Check Box 481" hidden="1">
              <a:extLst>
                <a:ext uri="{63B3BB69-23CF-44E3-9099-C40C66FF867C}">
                  <a14:compatExt spid="_x0000_s19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118</xdr:row>
          <xdr:rowOff>0</xdr:rowOff>
        </xdr:from>
        <xdr:to>
          <xdr:col>5</xdr:col>
          <xdr:colOff>76200</xdr:colOff>
          <xdr:row>118</xdr:row>
          <xdr:rowOff>209550</xdr:rowOff>
        </xdr:to>
        <xdr:sp macro="" textlink="">
          <xdr:nvSpPr>
            <xdr:cNvPr id="19938" name="Check Box 482" hidden="1">
              <a:extLst>
                <a:ext uri="{63B3BB69-23CF-44E3-9099-C40C66FF867C}">
                  <a14:compatExt spid="_x0000_s1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939" name="Check Box 483" hidden="1">
              <a:extLst>
                <a:ext uri="{63B3BB69-23CF-44E3-9099-C40C66FF867C}">
                  <a14:compatExt spid="_x0000_s19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119</xdr:row>
          <xdr:rowOff>0</xdr:rowOff>
        </xdr:from>
        <xdr:to>
          <xdr:col>5</xdr:col>
          <xdr:colOff>76200</xdr:colOff>
          <xdr:row>119</xdr:row>
          <xdr:rowOff>209550</xdr:rowOff>
        </xdr:to>
        <xdr:sp macro="" textlink="">
          <xdr:nvSpPr>
            <xdr:cNvPr id="19940" name="Check Box 484" hidden="1">
              <a:extLst>
                <a:ext uri="{63B3BB69-23CF-44E3-9099-C40C66FF867C}">
                  <a14:compatExt spid="_x0000_s19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941" name="Check Box 485" hidden="1">
              <a:extLst>
                <a:ext uri="{63B3BB69-23CF-44E3-9099-C40C66FF867C}">
                  <a14:compatExt spid="_x0000_s19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119</xdr:row>
          <xdr:rowOff>0</xdr:rowOff>
        </xdr:from>
        <xdr:to>
          <xdr:col>5</xdr:col>
          <xdr:colOff>76200</xdr:colOff>
          <xdr:row>119</xdr:row>
          <xdr:rowOff>209550</xdr:rowOff>
        </xdr:to>
        <xdr:sp macro="" textlink="">
          <xdr:nvSpPr>
            <xdr:cNvPr id="19942" name="Check Box 486" hidden="1">
              <a:extLst>
                <a:ext uri="{63B3BB69-23CF-44E3-9099-C40C66FF867C}">
                  <a14:compatExt spid="_x0000_s19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943" name="Check Box 487" hidden="1">
              <a:extLst>
                <a:ext uri="{63B3BB69-23CF-44E3-9099-C40C66FF867C}">
                  <a14:compatExt spid="_x0000_s19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118</xdr:row>
          <xdr:rowOff>0</xdr:rowOff>
        </xdr:from>
        <xdr:to>
          <xdr:col>5</xdr:col>
          <xdr:colOff>76200</xdr:colOff>
          <xdr:row>118</xdr:row>
          <xdr:rowOff>209550</xdr:rowOff>
        </xdr:to>
        <xdr:sp macro="" textlink="">
          <xdr:nvSpPr>
            <xdr:cNvPr id="19944" name="Check Box 488" hidden="1">
              <a:extLst>
                <a:ext uri="{63B3BB69-23CF-44E3-9099-C40C66FF867C}">
                  <a14:compatExt spid="_x0000_s19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945" name="Check Box 489" hidden="1">
              <a:extLst>
                <a:ext uri="{63B3BB69-23CF-44E3-9099-C40C66FF867C}">
                  <a14:compatExt spid="_x0000_s19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118</xdr:row>
          <xdr:rowOff>0</xdr:rowOff>
        </xdr:from>
        <xdr:to>
          <xdr:col>5</xdr:col>
          <xdr:colOff>76200</xdr:colOff>
          <xdr:row>118</xdr:row>
          <xdr:rowOff>209550</xdr:rowOff>
        </xdr:to>
        <xdr:sp macro="" textlink="">
          <xdr:nvSpPr>
            <xdr:cNvPr id="19947" name="Check Box 491" hidden="1">
              <a:extLst>
                <a:ext uri="{63B3BB69-23CF-44E3-9099-C40C66FF867C}">
                  <a14:compatExt spid="_x0000_s19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948" name="Check Box 492" hidden="1">
              <a:extLst>
                <a:ext uri="{63B3BB69-23CF-44E3-9099-C40C66FF867C}">
                  <a14:compatExt spid="_x0000_s19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950" name="Check Box 494" hidden="1">
              <a:extLst>
                <a:ext uri="{63B3BB69-23CF-44E3-9099-C40C66FF867C}">
                  <a14:compatExt spid="_x0000_s19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0</xdr:rowOff>
        </xdr:from>
        <xdr:to>
          <xdr:col>5</xdr:col>
          <xdr:colOff>76200</xdr:colOff>
          <xdr:row>120</xdr:row>
          <xdr:rowOff>209550</xdr:rowOff>
        </xdr:to>
        <xdr:sp macro="" textlink="">
          <xdr:nvSpPr>
            <xdr:cNvPr id="19952" name="Check Box 496" hidden="1">
              <a:extLst>
                <a:ext uri="{63B3BB69-23CF-44E3-9099-C40C66FF867C}">
                  <a14:compatExt spid="_x0000_s19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118</xdr:row>
          <xdr:rowOff>0</xdr:rowOff>
        </xdr:from>
        <xdr:to>
          <xdr:col>5</xdr:col>
          <xdr:colOff>76200</xdr:colOff>
          <xdr:row>118</xdr:row>
          <xdr:rowOff>209550</xdr:rowOff>
        </xdr:to>
        <xdr:sp macro="" textlink="">
          <xdr:nvSpPr>
            <xdr:cNvPr id="19953" name="Check Box 497" hidden="1">
              <a:extLst>
                <a:ext uri="{63B3BB69-23CF-44E3-9099-C40C66FF867C}">
                  <a14:compatExt spid="_x0000_s19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118</xdr:row>
          <xdr:rowOff>0</xdr:rowOff>
        </xdr:from>
        <xdr:to>
          <xdr:col>5</xdr:col>
          <xdr:colOff>76200</xdr:colOff>
          <xdr:row>118</xdr:row>
          <xdr:rowOff>209550</xdr:rowOff>
        </xdr:to>
        <xdr:sp macro="" textlink="">
          <xdr:nvSpPr>
            <xdr:cNvPr id="19956" name="Check Box 500" hidden="1">
              <a:extLst>
                <a:ext uri="{63B3BB69-23CF-44E3-9099-C40C66FF867C}">
                  <a14:compatExt spid="_x0000_s19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134</xdr:row>
          <xdr:rowOff>123825</xdr:rowOff>
        </xdr:from>
        <xdr:to>
          <xdr:col>5</xdr:col>
          <xdr:colOff>85725</xdr:colOff>
          <xdr:row>134</xdr:row>
          <xdr:rowOff>333375</xdr:rowOff>
        </xdr:to>
        <xdr:sp macro="" textlink="">
          <xdr:nvSpPr>
            <xdr:cNvPr id="19973" name="Check Box 517" hidden="1">
              <a:extLst>
                <a:ext uri="{63B3BB69-23CF-44E3-9099-C40C66FF867C}">
                  <a14:compatExt spid="_x0000_s19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139</xdr:row>
          <xdr:rowOff>9525</xdr:rowOff>
        </xdr:from>
        <xdr:to>
          <xdr:col>5</xdr:col>
          <xdr:colOff>57150</xdr:colOff>
          <xdr:row>139</xdr:row>
          <xdr:rowOff>219075</xdr:rowOff>
        </xdr:to>
        <xdr:sp macro="" textlink="">
          <xdr:nvSpPr>
            <xdr:cNvPr id="19981" name="Check Box 525" hidden="1">
              <a:extLst>
                <a:ext uri="{63B3BB69-23CF-44E3-9099-C40C66FF867C}">
                  <a14:compatExt spid="_x0000_s19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139</xdr:row>
          <xdr:rowOff>9525</xdr:rowOff>
        </xdr:from>
        <xdr:to>
          <xdr:col>5</xdr:col>
          <xdr:colOff>57150</xdr:colOff>
          <xdr:row>139</xdr:row>
          <xdr:rowOff>219075</xdr:rowOff>
        </xdr:to>
        <xdr:sp macro="" textlink="">
          <xdr:nvSpPr>
            <xdr:cNvPr id="19984" name="Check Box 528" hidden="1">
              <a:extLst>
                <a:ext uri="{63B3BB69-23CF-44E3-9099-C40C66FF867C}">
                  <a14:compatExt spid="_x0000_s19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139</xdr:row>
          <xdr:rowOff>9525</xdr:rowOff>
        </xdr:from>
        <xdr:to>
          <xdr:col>5</xdr:col>
          <xdr:colOff>57150</xdr:colOff>
          <xdr:row>139</xdr:row>
          <xdr:rowOff>219075</xdr:rowOff>
        </xdr:to>
        <xdr:sp macro="" textlink="">
          <xdr:nvSpPr>
            <xdr:cNvPr id="19993" name="Check Box 537" hidden="1">
              <a:extLst>
                <a:ext uri="{63B3BB69-23CF-44E3-9099-C40C66FF867C}">
                  <a14:compatExt spid="_x0000_s19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139</xdr:row>
          <xdr:rowOff>9525</xdr:rowOff>
        </xdr:from>
        <xdr:to>
          <xdr:col>5</xdr:col>
          <xdr:colOff>57150</xdr:colOff>
          <xdr:row>139</xdr:row>
          <xdr:rowOff>219075</xdr:rowOff>
        </xdr:to>
        <xdr:sp macro="" textlink="">
          <xdr:nvSpPr>
            <xdr:cNvPr id="19994" name="Check Box 538" hidden="1">
              <a:extLst>
                <a:ext uri="{63B3BB69-23CF-44E3-9099-C40C66FF867C}">
                  <a14:compatExt spid="_x0000_s19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140</xdr:row>
          <xdr:rowOff>57150</xdr:rowOff>
        </xdr:from>
        <xdr:to>
          <xdr:col>5</xdr:col>
          <xdr:colOff>76200</xdr:colOff>
          <xdr:row>140</xdr:row>
          <xdr:rowOff>276225</xdr:rowOff>
        </xdr:to>
        <xdr:sp macro="" textlink="">
          <xdr:nvSpPr>
            <xdr:cNvPr id="19998" name="Check Box 542" hidden="1">
              <a:extLst>
                <a:ext uri="{63B3BB69-23CF-44E3-9099-C40C66FF867C}">
                  <a14:compatExt spid="_x0000_s19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9525</xdr:rowOff>
        </xdr:from>
        <xdr:to>
          <xdr:col>5</xdr:col>
          <xdr:colOff>66675</xdr:colOff>
          <xdr:row>143</xdr:row>
          <xdr:rowOff>0</xdr:rowOff>
        </xdr:to>
        <xdr:sp macro="" textlink="">
          <xdr:nvSpPr>
            <xdr:cNvPr id="20001" name="Check Box 545" hidden="1">
              <a:extLst>
                <a:ext uri="{63B3BB69-23CF-44E3-9099-C40C66FF867C}">
                  <a14:compatExt spid="_x0000_s20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144</xdr:row>
          <xdr:rowOff>9525</xdr:rowOff>
        </xdr:from>
        <xdr:to>
          <xdr:col>5</xdr:col>
          <xdr:colOff>66675</xdr:colOff>
          <xdr:row>145</xdr:row>
          <xdr:rowOff>0</xdr:rowOff>
        </xdr:to>
        <xdr:sp macro="" textlink="">
          <xdr:nvSpPr>
            <xdr:cNvPr id="20002" name="Check Box 546" hidden="1">
              <a:extLst>
                <a:ext uri="{63B3BB69-23CF-44E3-9099-C40C66FF867C}">
                  <a14:compatExt spid="_x0000_s20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9525</xdr:rowOff>
        </xdr:from>
        <xdr:to>
          <xdr:col>5</xdr:col>
          <xdr:colOff>66675</xdr:colOff>
          <xdr:row>144</xdr:row>
          <xdr:rowOff>0</xdr:rowOff>
        </xdr:to>
        <xdr:sp macro="" textlink="">
          <xdr:nvSpPr>
            <xdr:cNvPr id="20003" name="Check Box 547" hidden="1">
              <a:extLst>
                <a:ext uri="{63B3BB69-23CF-44E3-9099-C40C66FF867C}">
                  <a14:compatExt spid="_x0000_s20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0</xdr:rowOff>
        </xdr:from>
        <xdr:to>
          <xdr:col>5</xdr:col>
          <xdr:colOff>66675</xdr:colOff>
          <xdr:row>143</xdr:row>
          <xdr:rowOff>219075</xdr:rowOff>
        </xdr:to>
        <xdr:sp macro="" textlink="">
          <xdr:nvSpPr>
            <xdr:cNvPr id="20004" name="Check Box 548" hidden="1">
              <a:extLst>
                <a:ext uri="{63B3BB69-23CF-44E3-9099-C40C66FF867C}">
                  <a14:compatExt spid="_x0000_s20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9525</xdr:rowOff>
        </xdr:from>
        <xdr:to>
          <xdr:col>5</xdr:col>
          <xdr:colOff>66675</xdr:colOff>
          <xdr:row>143</xdr:row>
          <xdr:rowOff>0</xdr:rowOff>
        </xdr:to>
        <xdr:sp macro="" textlink="">
          <xdr:nvSpPr>
            <xdr:cNvPr id="20005" name="Check Box 549" hidden="1">
              <a:extLst>
                <a:ext uri="{63B3BB69-23CF-44E3-9099-C40C66FF867C}">
                  <a14:compatExt spid="_x0000_s20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144</xdr:row>
          <xdr:rowOff>9525</xdr:rowOff>
        </xdr:from>
        <xdr:to>
          <xdr:col>5</xdr:col>
          <xdr:colOff>66675</xdr:colOff>
          <xdr:row>145</xdr:row>
          <xdr:rowOff>0</xdr:rowOff>
        </xdr:to>
        <xdr:sp macro="" textlink="">
          <xdr:nvSpPr>
            <xdr:cNvPr id="20006" name="Check Box 550" hidden="1">
              <a:extLst>
                <a:ext uri="{63B3BB69-23CF-44E3-9099-C40C66FF867C}">
                  <a14:compatExt spid="_x0000_s20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9525</xdr:rowOff>
        </xdr:from>
        <xdr:to>
          <xdr:col>5</xdr:col>
          <xdr:colOff>66675</xdr:colOff>
          <xdr:row>144</xdr:row>
          <xdr:rowOff>0</xdr:rowOff>
        </xdr:to>
        <xdr:sp macro="" textlink="">
          <xdr:nvSpPr>
            <xdr:cNvPr id="20007" name="Check Box 551" hidden="1">
              <a:extLst>
                <a:ext uri="{63B3BB69-23CF-44E3-9099-C40C66FF867C}">
                  <a14:compatExt spid="_x0000_s20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0</xdr:rowOff>
        </xdr:from>
        <xdr:to>
          <xdr:col>5</xdr:col>
          <xdr:colOff>66675</xdr:colOff>
          <xdr:row>143</xdr:row>
          <xdr:rowOff>219075</xdr:rowOff>
        </xdr:to>
        <xdr:sp macro="" textlink="">
          <xdr:nvSpPr>
            <xdr:cNvPr id="20008" name="Check Box 552" hidden="1">
              <a:extLst>
                <a:ext uri="{63B3BB69-23CF-44E3-9099-C40C66FF867C}">
                  <a14:compatExt spid="_x0000_s20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9525</xdr:rowOff>
        </xdr:from>
        <xdr:to>
          <xdr:col>5</xdr:col>
          <xdr:colOff>57150</xdr:colOff>
          <xdr:row>142</xdr:row>
          <xdr:rowOff>219075</xdr:rowOff>
        </xdr:to>
        <xdr:sp macro="" textlink="">
          <xdr:nvSpPr>
            <xdr:cNvPr id="20009" name="Check Box 553" hidden="1">
              <a:extLst>
                <a:ext uri="{63B3BB69-23CF-44E3-9099-C40C66FF867C}">
                  <a14:compatExt spid="_x0000_s20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9525</xdr:rowOff>
        </xdr:from>
        <xdr:to>
          <xdr:col>5</xdr:col>
          <xdr:colOff>57150</xdr:colOff>
          <xdr:row>143</xdr:row>
          <xdr:rowOff>219075</xdr:rowOff>
        </xdr:to>
        <xdr:sp macro="" textlink="">
          <xdr:nvSpPr>
            <xdr:cNvPr id="20010" name="Check Box 554" hidden="1">
              <a:extLst>
                <a:ext uri="{63B3BB69-23CF-44E3-9099-C40C66FF867C}">
                  <a14:compatExt spid="_x0000_s20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0</xdr:rowOff>
        </xdr:from>
        <xdr:to>
          <xdr:col>5</xdr:col>
          <xdr:colOff>57150</xdr:colOff>
          <xdr:row>143</xdr:row>
          <xdr:rowOff>209550</xdr:rowOff>
        </xdr:to>
        <xdr:sp macro="" textlink="">
          <xdr:nvSpPr>
            <xdr:cNvPr id="20011" name="Check Box 555" hidden="1">
              <a:extLst>
                <a:ext uri="{63B3BB69-23CF-44E3-9099-C40C66FF867C}">
                  <a14:compatExt spid="_x0000_s20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9525</xdr:rowOff>
        </xdr:from>
        <xdr:to>
          <xdr:col>5</xdr:col>
          <xdr:colOff>57150</xdr:colOff>
          <xdr:row>142</xdr:row>
          <xdr:rowOff>219075</xdr:rowOff>
        </xdr:to>
        <xdr:sp macro="" textlink="">
          <xdr:nvSpPr>
            <xdr:cNvPr id="20012" name="Check Box 556" hidden="1">
              <a:extLst>
                <a:ext uri="{63B3BB69-23CF-44E3-9099-C40C66FF867C}">
                  <a14:compatExt spid="_x0000_s20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9525</xdr:rowOff>
        </xdr:from>
        <xdr:to>
          <xdr:col>5</xdr:col>
          <xdr:colOff>57150</xdr:colOff>
          <xdr:row>143</xdr:row>
          <xdr:rowOff>219075</xdr:rowOff>
        </xdr:to>
        <xdr:sp macro="" textlink="">
          <xdr:nvSpPr>
            <xdr:cNvPr id="20013" name="Check Box 557" hidden="1">
              <a:extLst>
                <a:ext uri="{63B3BB69-23CF-44E3-9099-C40C66FF867C}">
                  <a14:compatExt spid="_x0000_s20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0</xdr:rowOff>
        </xdr:from>
        <xdr:to>
          <xdr:col>5</xdr:col>
          <xdr:colOff>57150</xdr:colOff>
          <xdr:row>143</xdr:row>
          <xdr:rowOff>209550</xdr:rowOff>
        </xdr:to>
        <xdr:sp macro="" textlink="">
          <xdr:nvSpPr>
            <xdr:cNvPr id="20014" name="Check Box 558" hidden="1">
              <a:extLst>
                <a:ext uri="{63B3BB69-23CF-44E3-9099-C40C66FF867C}">
                  <a14:compatExt spid="_x0000_s20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9525</xdr:rowOff>
        </xdr:from>
        <xdr:to>
          <xdr:col>5</xdr:col>
          <xdr:colOff>57150</xdr:colOff>
          <xdr:row>142</xdr:row>
          <xdr:rowOff>219075</xdr:rowOff>
        </xdr:to>
        <xdr:sp macro="" textlink="">
          <xdr:nvSpPr>
            <xdr:cNvPr id="20015" name="Check Box 559" hidden="1">
              <a:extLst>
                <a:ext uri="{63B3BB69-23CF-44E3-9099-C40C66FF867C}">
                  <a14:compatExt spid="_x0000_s20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9525</xdr:rowOff>
        </xdr:from>
        <xdr:to>
          <xdr:col>5</xdr:col>
          <xdr:colOff>57150</xdr:colOff>
          <xdr:row>142</xdr:row>
          <xdr:rowOff>219075</xdr:rowOff>
        </xdr:to>
        <xdr:sp macro="" textlink="">
          <xdr:nvSpPr>
            <xdr:cNvPr id="20016" name="Check Box 560" hidden="1">
              <a:extLst>
                <a:ext uri="{63B3BB69-23CF-44E3-9099-C40C66FF867C}">
                  <a14:compatExt spid="_x0000_s20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0</xdr:rowOff>
        </xdr:from>
        <xdr:to>
          <xdr:col>5</xdr:col>
          <xdr:colOff>66675</xdr:colOff>
          <xdr:row>143</xdr:row>
          <xdr:rowOff>219075</xdr:rowOff>
        </xdr:to>
        <xdr:sp macro="" textlink="">
          <xdr:nvSpPr>
            <xdr:cNvPr id="20017" name="Check Box 561" hidden="1">
              <a:extLst>
                <a:ext uri="{63B3BB69-23CF-44E3-9099-C40C66FF867C}">
                  <a14:compatExt spid="_x0000_s20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9525</xdr:rowOff>
        </xdr:from>
        <xdr:to>
          <xdr:col>5</xdr:col>
          <xdr:colOff>66675</xdr:colOff>
          <xdr:row>144</xdr:row>
          <xdr:rowOff>0</xdr:rowOff>
        </xdr:to>
        <xdr:sp macro="" textlink="">
          <xdr:nvSpPr>
            <xdr:cNvPr id="20018" name="Check Box 562" hidden="1">
              <a:extLst>
                <a:ext uri="{63B3BB69-23CF-44E3-9099-C40C66FF867C}">
                  <a14:compatExt spid="_x0000_s20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0</xdr:rowOff>
        </xdr:from>
        <xdr:to>
          <xdr:col>5</xdr:col>
          <xdr:colOff>66675</xdr:colOff>
          <xdr:row>143</xdr:row>
          <xdr:rowOff>219075</xdr:rowOff>
        </xdr:to>
        <xdr:sp macro="" textlink="">
          <xdr:nvSpPr>
            <xdr:cNvPr id="20019" name="Check Box 563" hidden="1">
              <a:extLst>
                <a:ext uri="{63B3BB69-23CF-44E3-9099-C40C66FF867C}">
                  <a14:compatExt spid="_x0000_s20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9525</xdr:rowOff>
        </xdr:from>
        <xdr:to>
          <xdr:col>5</xdr:col>
          <xdr:colOff>66675</xdr:colOff>
          <xdr:row>144</xdr:row>
          <xdr:rowOff>0</xdr:rowOff>
        </xdr:to>
        <xdr:sp macro="" textlink="">
          <xdr:nvSpPr>
            <xdr:cNvPr id="20020" name="Check Box 564" hidden="1">
              <a:extLst>
                <a:ext uri="{63B3BB69-23CF-44E3-9099-C40C66FF867C}">
                  <a14:compatExt spid="_x0000_s20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9525</xdr:rowOff>
        </xdr:from>
        <xdr:to>
          <xdr:col>5</xdr:col>
          <xdr:colOff>57150</xdr:colOff>
          <xdr:row>143</xdr:row>
          <xdr:rowOff>219075</xdr:rowOff>
        </xdr:to>
        <xdr:sp macro="" textlink="">
          <xdr:nvSpPr>
            <xdr:cNvPr id="20021" name="Check Box 565" hidden="1">
              <a:extLst>
                <a:ext uri="{63B3BB69-23CF-44E3-9099-C40C66FF867C}">
                  <a14:compatExt spid="_x0000_s20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9525</xdr:rowOff>
        </xdr:from>
        <xdr:to>
          <xdr:col>5</xdr:col>
          <xdr:colOff>57150</xdr:colOff>
          <xdr:row>143</xdr:row>
          <xdr:rowOff>219075</xdr:rowOff>
        </xdr:to>
        <xdr:sp macro="" textlink="">
          <xdr:nvSpPr>
            <xdr:cNvPr id="20022" name="Check Box 566" hidden="1">
              <a:extLst>
                <a:ext uri="{63B3BB69-23CF-44E3-9099-C40C66FF867C}">
                  <a14:compatExt spid="_x0000_s20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144</xdr:row>
          <xdr:rowOff>9525</xdr:rowOff>
        </xdr:from>
        <xdr:to>
          <xdr:col>5</xdr:col>
          <xdr:colOff>66675</xdr:colOff>
          <xdr:row>145</xdr:row>
          <xdr:rowOff>0</xdr:rowOff>
        </xdr:to>
        <xdr:sp macro="" textlink="">
          <xdr:nvSpPr>
            <xdr:cNvPr id="20063" name="Check Box 607" hidden="1">
              <a:extLst>
                <a:ext uri="{63B3BB69-23CF-44E3-9099-C40C66FF867C}">
                  <a14:compatExt spid="_x0000_s20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144</xdr:row>
          <xdr:rowOff>9525</xdr:rowOff>
        </xdr:from>
        <xdr:to>
          <xdr:col>5</xdr:col>
          <xdr:colOff>66675</xdr:colOff>
          <xdr:row>145</xdr:row>
          <xdr:rowOff>0</xdr:rowOff>
        </xdr:to>
        <xdr:sp macro="" textlink="">
          <xdr:nvSpPr>
            <xdr:cNvPr id="20064" name="Check Box 608" hidden="1">
              <a:extLst>
                <a:ext uri="{63B3BB69-23CF-44E3-9099-C40C66FF867C}">
                  <a14:compatExt spid="_x0000_s20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136</xdr:row>
          <xdr:rowOff>57150</xdr:rowOff>
        </xdr:from>
        <xdr:to>
          <xdr:col>5</xdr:col>
          <xdr:colOff>85725</xdr:colOff>
          <xdr:row>136</xdr:row>
          <xdr:rowOff>295275</xdr:rowOff>
        </xdr:to>
        <xdr:sp macro="" textlink="">
          <xdr:nvSpPr>
            <xdr:cNvPr id="20065" name="Check Box 609" hidden="1">
              <a:extLst>
                <a:ext uri="{63B3BB69-23CF-44E3-9099-C40C66FF867C}">
                  <a14:compatExt spid="_x0000_s20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79</xdr:row>
          <xdr:rowOff>9525</xdr:rowOff>
        </xdr:from>
        <xdr:to>
          <xdr:col>5</xdr:col>
          <xdr:colOff>76200</xdr:colOff>
          <xdr:row>79</xdr:row>
          <xdr:rowOff>219075</xdr:rowOff>
        </xdr:to>
        <xdr:sp macro="" textlink="">
          <xdr:nvSpPr>
            <xdr:cNvPr id="20066" name="Check Box 610" hidden="1">
              <a:extLst>
                <a:ext uri="{63B3BB69-23CF-44E3-9099-C40C66FF867C}">
                  <a14:compatExt spid="_x0000_s20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28575" cap="flat" cmpd="sng" algn="ctr">
          <a:solidFill>
            <a:srgbClr val="80808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28575" cap="flat" cmpd="sng" algn="ctr">
          <a:solidFill>
            <a:srgbClr val="80808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3.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92" Type="http://schemas.openxmlformats.org/officeDocument/2006/relationships/ctrlProp" Target="../ctrlProps/ctrlProp289.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R122"/>
  <sheetViews>
    <sheetView view="pageBreakPreview" topLeftCell="A22" zoomScaleNormal="90" zoomScaleSheetLayoutView="100" workbookViewId="0">
      <selection activeCell="E29" sqref="E29:K29"/>
    </sheetView>
  </sheetViews>
  <sheetFormatPr defaultColWidth="9" defaultRowHeight="13.5" x14ac:dyDescent="0.15"/>
  <cols>
    <col min="1" max="1" width="21.375" style="2" customWidth="1"/>
    <col min="2" max="2" width="5.875" style="2" customWidth="1"/>
    <col min="3" max="3" width="4.875" style="2" customWidth="1"/>
    <col min="4" max="4" width="3.25" style="2" customWidth="1"/>
    <col min="5" max="5" width="15.625" style="2" customWidth="1"/>
    <col min="6" max="6" width="5.75" style="2" customWidth="1"/>
    <col min="7" max="7" width="12.125" style="2" customWidth="1"/>
    <col min="8" max="8" width="9.625" style="2" customWidth="1"/>
    <col min="9" max="9" width="11.625" style="2" customWidth="1"/>
    <col min="10" max="10" width="7.875" style="2" customWidth="1"/>
    <col min="11" max="11" width="18.125" style="2" customWidth="1"/>
    <col min="12" max="12" width="35.375" style="2" customWidth="1"/>
    <col min="13" max="14" width="9" style="2"/>
    <col min="15" max="15" width="10.75" style="2" bestFit="1" customWidth="1"/>
    <col min="16" max="16384" width="9" style="2"/>
  </cols>
  <sheetData>
    <row r="1" spans="1:12" x14ac:dyDescent="0.15">
      <c r="A1" s="219" t="s">
        <v>109</v>
      </c>
      <c r="B1" s="210"/>
      <c r="C1" s="1"/>
      <c r="D1" s="1"/>
      <c r="E1" s="41" t="s">
        <v>4</v>
      </c>
      <c r="F1" s="37"/>
      <c r="G1" s="42" t="s">
        <v>5</v>
      </c>
      <c r="H1" s="18"/>
      <c r="I1" s="43" t="s">
        <v>6</v>
      </c>
      <c r="J1" s="1"/>
    </row>
    <row r="2" spans="1:12" x14ac:dyDescent="0.15">
      <c r="C2" s="1"/>
      <c r="D2" s="1"/>
      <c r="E2" s="37"/>
      <c r="F2" s="37"/>
      <c r="G2" s="37"/>
      <c r="H2" s="37"/>
      <c r="I2" s="37"/>
      <c r="J2" s="1"/>
    </row>
    <row r="3" spans="1:12" ht="17.25" customHeight="1" x14ac:dyDescent="0.15">
      <c r="A3" s="604" t="s">
        <v>143</v>
      </c>
      <c r="B3" s="605"/>
      <c r="C3" s="605"/>
      <c r="D3" s="605"/>
      <c r="E3" s="37"/>
      <c r="F3" s="37"/>
      <c r="G3" s="37"/>
      <c r="H3" s="37"/>
      <c r="I3" s="37"/>
      <c r="J3" s="1"/>
      <c r="K3" s="211" t="str">
        <f>"総合"&amp;B1&amp;"-1　参加資格資料"</f>
        <v>総合-1　参加資格資料</v>
      </c>
    </row>
    <row r="4" spans="1:12" x14ac:dyDescent="0.15">
      <c r="A4" s="209" t="s">
        <v>245</v>
      </c>
      <c r="B4" s="42" t="s">
        <v>146</v>
      </c>
      <c r="C4" s="1" t="s">
        <v>76</v>
      </c>
      <c r="D4" s="1"/>
      <c r="E4" s="37"/>
      <c r="F4" s="37"/>
      <c r="G4" s="37"/>
      <c r="H4" s="37"/>
      <c r="I4" s="37"/>
      <c r="J4" s="40" t="s">
        <v>242</v>
      </c>
      <c r="K4" s="252">
        <f>+E8</f>
        <v>44866</v>
      </c>
    </row>
    <row r="5" spans="1:12" x14ac:dyDescent="0.15">
      <c r="A5" s="1"/>
      <c r="B5" s="1"/>
      <c r="C5" s="1"/>
      <c r="D5" s="1"/>
      <c r="E5" s="37"/>
      <c r="F5" s="37"/>
      <c r="G5" s="37"/>
      <c r="H5" s="37"/>
      <c r="I5" s="37"/>
      <c r="J5" s="40" t="s">
        <v>243</v>
      </c>
      <c r="K5" s="252">
        <f>+E41</f>
        <v>44887</v>
      </c>
    </row>
    <row r="6" spans="1:12" ht="14.25" thickBot="1" x14ac:dyDescent="0.2">
      <c r="A6" s="44" t="s">
        <v>276</v>
      </c>
      <c r="B6" s="73"/>
      <c r="C6" s="73"/>
      <c r="D6" s="73"/>
      <c r="E6" s="1"/>
      <c r="F6" s="1"/>
      <c r="G6" s="1"/>
      <c r="H6" s="1"/>
      <c r="I6" s="1"/>
      <c r="J6" s="1"/>
    </row>
    <row r="7" spans="1:12" x14ac:dyDescent="0.15">
      <c r="A7" s="62" t="s">
        <v>170</v>
      </c>
      <c r="B7" s="74"/>
      <c r="C7" s="74"/>
      <c r="D7" s="74"/>
      <c r="E7" s="231" t="s">
        <v>389</v>
      </c>
      <c r="F7" s="6" t="s">
        <v>172</v>
      </c>
      <c r="G7" s="232" t="s">
        <v>390</v>
      </c>
      <c r="H7" s="30" t="s">
        <v>459</v>
      </c>
      <c r="I7" s="5">
        <v>315</v>
      </c>
      <c r="J7" s="15"/>
    </row>
    <row r="8" spans="1:12" ht="14.25" thickBot="1" x14ac:dyDescent="0.2">
      <c r="A8" s="63" t="s">
        <v>108</v>
      </c>
      <c r="B8" s="75"/>
      <c r="C8" s="75"/>
      <c r="D8" s="75"/>
      <c r="E8" s="609">
        <v>44866</v>
      </c>
      <c r="F8" s="610"/>
      <c r="G8" s="14"/>
      <c r="H8" s="8"/>
      <c r="I8" s="3"/>
      <c r="J8" s="4"/>
    </row>
    <row r="9" spans="1:12" x14ac:dyDescent="0.15">
      <c r="A9" s="64" t="s">
        <v>167</v>
      </c>
      <c r="B9" s="76"/>
      <c r="C9" s="76"/>
      <c r="D9" s="76"/>
      <c r="E9" s="368" t="s">
        <v>531</v>
      </c>
      <c r="F9" s="9"/>
      <c r="G9" s="9" t="s">
        <v>532</v>
      </c>
      <c r="H9" s="10" t="s">
        <v>171</v>
      </c>
      <c r="I9" s="11"/>
      <c r="J9" s="7"/>
      <c r="L9" s="2" t="str">
        <f>E9&amp;""&amp;G9&amp;"号"</f>
        <v>建工第道改1-A01-083-1他号</v>
      </c>
    </row>
    <row r="10" spans="1:12" x14ac:dyDescent="0.15">
      <c r="A10" s="65" t="s">
        <v>177</v>
      </c>
      <c r="B10" s="60"/>
      <c r="C10" s="60"/>
      <c r="D10" s="60"/>
      <c r="E10" s="16" t="s">
        <v>533</v>
      </c>
      <c r="F10" s="592" t="s">
        <v>534</v>
      </c>
      <c r="G10" s="592"/>
      <c r="H10" s="592"/>
      <c r="I10" s="592"/>
      <c r="J10" s="364" t="s">
        <v>176</v>
      </c>
      <c r="L10" s="2" t="str">
        <f>TEXT(E10,)&amp;"  "&amp;F10</f>
        <v>公共  社会資本整備総合交付金(改築)(債務)他　道路改良</v>
      </c>
    </row>
    <row r="11" spans="1:12" x14ac:dyDescent="0.15">
      <c r="A11" s="66" t="s">
        <v>178</v>
      </c>
      <c r="B11" s="59"/>
      <c r="C11" s="59"/>
      <c r="D11" s="59"/>
      <c r="E11" s="593" t="s">
        <v>535</v>
      </c>
      <c r="F11" s="594"/>
      <c r="G11" s="594"/>
      <c r="H11" s="594"/>
      <c r="I11" s="594"/>
      <c r="J11" s="616"/>
    </row>
    <row r="12" spans="1:12" x14ac:dyDescent="0.15">
      <c r="A12" s="65" t="s">
        <v>168</v>
      </c>
      <c r="B12" s="60"/>
      <c r="C12" s="60"/>
      <c r="D12" s="60"/>
      <c r="E12" s="593" t="s">
        <v>536</v>
      </c>
      <c r="F12" s="594"/>
      <c r="G12" s="594"/>
      <c r="H12" s="594"/>
      <c r="I12" s="594"/>
      <c r="J12" s="364" t="s">
        <v>187</v>
      </c>
    </row>
    <row r="13" spans="1:12" x14ac:dyDescent="0.15">
      <c r="A13" s="65" t="s">
        <v>246</v>
      </c>
      <c r="B13" s="60"/>
      <c r="C13" s="60"/>
      <c r="D13" s="60"/>
      <c r="E13" s="606">
        <v>67746800</v>
      </c>
      <c r="F13" s="607"/>
      <c r="G13" s="362" t="s">
        <v>230</v>
      </c>
      <c r="H13" s="84" t="s">
        <v>146</v>
      </c>
      <c r="I13" s="233" t="s">
        <v>452</v>
      </c>
      <c r="J13" s="364" t="s">
        <v>169</v>
      </c>
    </row>
    <row r="14" spans="1:12" x14ac:dyDescent="0.15">
      <c r="A14" s="65" t="s">
        <v>229</v>
      </c>
      <c r="B14" s="60"/>
      <c r="C14" s="60"/>
      <c r="D14" s="60"/>
      <c r="E14" s="367" t="s">
        <v>272</v>
      </c>
      <c r="F14" s="611" t="s">
        <v>287</v>
      </c>
      <c r="G14" s="612"/>
      <c r="H14" s="362" t="s">
        <v>179</v>
      </c>
      <c r="I14" s="362"/>
      <c r="J14" s="364"/>
      <c r="L14" s="2" t="s">
        <v>503</v>
      </c>
    </row>
    <row r="15" spans="1:12" x14ac:dyDescent="0.15">
      <c r="A15" s="65" t="s">
        <v>273</v>
      </c>
      <c r="B15" s="60"/>
      <c r="C15" s="60"/>
      <c r="D15" s="60"/>
      <c r="E15" s="254" t="s">
        <v>274</v>
      </c>
      <c r="F15" s="614"/>
      <c r="G15" s="615"/>
      <c r="H15" s="615"/>
      <c r="I15" s="613"/>
      <c r="J15" s="616"/>
    </row>
    <row r="16" spans="1:12" x14ac:dyDescent="0.15">
      <c r="A16" s="65" t="s">
        <v>180</v>
      </c>
      <c r="B16" s="60"/>
      <c r="C16" s="60"/>
      <c r="D16" s="60"/>
      <c r="E16" s="12" t="s">
        <v>186</v>
      </c>
      <c r="F16" s="594">
        <v>930</v>
      </c>
      <c r="G16" s="594"/>
      <c r="H16" s="362" t="s">
        <v>174</v>
      </c>
      <c r="I16" s="363"/>
      <c r="J16" s="364" t="s">
        <v>173</v>
      </c>
      <c r="L16" s="2" t="str">
        <f>IF(F16="",TEXT(E16,)&amp;I16&amp;TEXT(J16,),IF(I16="",TEXT(E16,)&amp;F16&amp;TEXT(H16,),TEXT(E16,)&amp;F16&amp;TEXT(H16,)&amp;I16&amp;TEXT(J16,)))</f>
        <v>総合点数が930点以上</v>
      </c>
    </row>
    <row r="17" spans="1:15" ht="33.950000000000003" customHeight="1" x14ac:dyDescent="0.15">
      <c r="A17" s="65" t="s">
        <v>136</v>
      </c>
      <c r="B17" s="60"/>
      <c r="C17" s="60"/>
      <c r="D17" s="60"/>
      <c r="E17" s="370" t="s">
        <v>460</v>
      </c>
      <c r="F17" s="362" t="s">
        <v>453</v>
      </c>
      <c r="G17" s="611" t="s">
        <v>426</v>
      </c>
      <c r="H17" s="613"/>
      <c r="I17" s="362" t="s">
        <v>454</v>
      </c>
      <c r="J17" s="364"/>
      <c r="L17" s="2" t="str">
        <f>TEXT(E17,)&amp;TEXT(F17,"###,###")&amp;TEXT(G17,)&amp;TEXT(I17,)</f>
        <v>「第１号様式　入札公告共通事項」の「別表３」に示す美濃区域内に本店が所在すること。</v>
      </c>
    </row>
    <row r="18" spans="1:15" x14ac:dyDescent="0.15">
      <c r="A18" s="67" t="s">
        <v>188</v>
      </c>
      <c r="B18" s="34"/>
      <c r="C18" s="34"/>
      <c r="D18" s="34"/>
      <c r="E18" s="620"/>
      <c r="F18" s="621"/>
      <c r="G18" s="621"/>
      <c r="H18" s="621"/>
      <c r="I18" s="621"/>
      <c r="J18" s="622"/>
    </row>
    <row r="19" spans="1:15" x14ac:dyDescent="0.15">
      <c r="A19" s="66" t="s">
        <v>175</v>
      </c>
      <c r="B19" s="59"/>
      <c r="C19" s="59"/>
      <c r="D19" s="59"/>
      <c r="E19" s="19" t="s">
        <v>189</v>
      </c>
      <c r="F19" s="594" t="s">
        <v>537</v>
      </c>
      <c r="G19" s="617"/>
      <c r="H19" s="618"/>
      <c r="I19" s="618"/>
      <c r="J19" s="619"/>
    </row>
    <row r="20" spans="1:15" x14ac:dyDescent="0.15">
      <c r="A20" s="65" t="s">
        <v>181</v>
      </c>
      <c r="B20" s="60"/>
      <c r="C20" s="60"/>
      <c r="D20" s="60"/>
      <c r="E20" s="13" t="s">
        <v>423</v>
      </c>
      <c r="F20" s="607">
        <v>3400</v>
      </c>
      <c r="G20" s="607"/>
      <c r="H20" s="361" t="s">
        <v>424</v>
      </c>
      <c r="I20" s="363" t="s">
        <v>455</v>
      </c>
      <c r="J20" s="364" t="s">
        <v>176</v>
      </c>
      <c r="K20" s="211">
        <v>132</v>
      </c>
      <c r="L20" s="2" t="str">
        <f>TEXT(I20,)&amp;TEXT(J20,)&amp;"で"&amp;TEXT(E20,)&amp;TEXT(F20,"###,###")&amp;TEXT(H20,)&amp;"施工実績"</f>
        <v>土木一式工事で工事費が3,400万円以上の施工実績</v>
      </c>
    </row>
    <row r="21" spans="1:15" x14ac:dyDescent="0.15">
      <c r="A21" s="65" t="s">
        <v>182</v>
      </c>
      <c r="B21" s="60"/>
      <c r="C21" s="60"/>
      <c r="D21" s="60"/>
      <c r="E21" s="13" t="s">
        <v>423</v>
      </c>
      <c r="F21" s="608">
        <v>2100</v>
      </c>
      <c r="G21" s="608"/>
      <c r="H21" s="361" t="s">
        <v>424</v>
      </c>
      <c r="I21" s="363" t="s">
        <v>455</v>
      </c>
      <c r="J21" s="364" t="s">
        <v>176</v>
      </c>
      <c r="K21" s="211">
        <v>79</v>
      </c>
      <c r="L21" s="2" t="str">
        <f>TEXT(I21,)&amp;TEXT(J21,)&amp;"で"&amp;TEXT(E21,)&amp;TEXT(F21,"###,###")&amp;TEXT(H21,)&amp;"施工実績"</f>
        <v>土木一式工事で工事費が2,100万円以上の施工実績</v>
      </c>
    </row>
    <row r="22" spans="1:15" ht="14.25" thickBot="1" x14ac:dyDescent="0.2">
      <c r="A22" s="68" t="s">
        <v>231</v>
      </c>
      <c r="B22" s="77"/>
      <c r="C22" s="77"/>
      <c r="D22" s="77"/>
      <c r="E22" s="366" t="s">
        <v>232</v>
      </c>
      <c r="F22" s="629" t="s">
        <v>287</v>
      </c>
      <c r="G22" s="630"/>
      <c r="H22" s="365" t="s">
        <v>183</v>
      </c>
      <c r="I22" s="360" t="s">
        <v>185</v>
      </c>
      <c r="J22" s="4" t="s">
        <v>184</v>
      </c>
    </row>
    <row r="23" spans="1:15" x14ac:dyDescent="0.15">
      <c r="A23" s="34"/>
      <c r="B23" s="34"/>
      <c r="C23" s="76"/>
      <c r="D23" s="34"/>
      <c r="E23" s="18"/>
      <c r="F23" s="61"/>
      <c r="G23" s="1"/>
      <c r="H23" s="18"/>
      <c r="I23" s="61"/>
      <c r="J23" s="1"/>
    </row>
    <row r="24" spans="1:15" ht="14.25" thickBot="1" x14ac:dyDescent="0.2">
      <c r="A24" s="45" t="s">
        <v>275</v>
      </c>
      <c r="B24" s="45"/>
      <c r="C24" s="45"/>
      <c r="D24" s="45"/>
      <c r="H24" s="1"/>
    </row>
    <row r="25" spans="1:15" x14ac:dyDescent="0.15">
      <c r="A25" s="33" t="s">
        <v>233</v>
      </c>
      <c r="B25" s="6"/>
      <c r="C25" s="6"/>
      <c r="D25" s="15"/>
      <c r="E25" s="631" t="s">
        <v>538</v>
      </c>
      <c r="F25" s="632"/>
      <c r="G25" s="632"/>
      <c r="H25" s="302"/>
      <c r="I25" s="302"/>
      <c r="J25" s="302"/>
      <c r="K25" s="303"/>
      <c r="L25" s="601"/>
      <c r="M25" s="602"/>
      <c r="O25" s="342">
        <v>44435</v>
      </c>
    </row>
    <row r="26" spans="1:15" x14ac:dyDescent="0.15">
      <c r="A26" s="623" t="s">
        <v>244</v>
      </c>
      <c r="B26" s="78"/>
      <c r="C26" s="78"/>
      <c r="D26" s="82" t="s">
        <v>235</v>
      </c>
      <c r="E26" s="598" t="s">
        <v>539</v>
      </c>
      <c r="F26" s="599"/>
      <c r="G26" s="599"/>
      <c r="H26" s="599"/>
      <c r="I26" s="599"/>
      <c r="J26" s="599"/>
      <c r="K26" s="600"/>
      <c r="L26" s="603"/>
      <c r="M26" s="602"/>
      <c r="O26" s="342">
        <v>45005</v>
      </c>
    </row>
    <row r="27" spans="1:15" x14ac:dyDescent="0.15">
      <c r="A27" s="624"/>
      <c r="B27" s="78"/>
      <c r="C27" s="78"/>
      <c r="D27" s="82" t="s">
        <v>236</v>
      </c>
      <c r="E27" s="626" t="s">
        <v>540</v>
      </c>
      <c r="F27" s="627"/>
      <c r="G27" s="627"/>
      <c r="H27" s="627"/>
      <c r="I27" s="627"/>
      <c r="J27" s="627"/>
      <c r="K27" s="628"/>
      <c r="L27" s="603"/>
      <c r="M27" s="602"/>
      <c r="O27" s="343">
        <f>O26-O25+1</f>
        <v>571</v>
      </c>
    </row>
    <row r="28" spans="1:15" x14ac:dyDescent="0.15">
      <c r="A28" s="624"/>
      <c r="B28" s="78"/>
      <c r="C28" s="78"/>
      <c r="D28" s="82" t="s">
        <v>237</v>
      </c>
      <c r="E28" s="626" t="s">
        <v>628</v>
      </c>
      <c r="F28" s="627"/>
      <c r="G28" s="627"/>
      <c r="H28" s="627"/>
      <c r="I28" s="627"/>
      <c r="J28" s="627"/>
      <c r="K28" s="628"/>
      <c r="L28" s="603"/>
      <c r="M28" s="602"/>
    </row>
    <row r="29" spans="1:15" ht="13.15" customHeight="1" x14ac:dyDescent="0.15">
      <c r="A29" s="624"/>
      <c r="B29" s="78"/>
      <c r="C29" s="78"/>
      <c r="D29" s="82" t="s">
        <v>238</v>
      </c>
      <c r="E29" s="626" t="s">
        <v>541</v>
      </c>
      <c r="F29" s="627"/>
      <c r="G29" s="627"/>
      <c r="H29" s="627"/>
      <c r="I29" s="627"/>
      <c r="J29" s="627"/>
      <c r="K29" s="628"/>
      <c r="L29" s="603"/>
      <c r="M29" s="602"/>
    </row>
    <row r="30" spans="1:15" x14ac:dyDescent="0.15">
      <c r="A30" s="624"/>
      <c r="B30" s="78"/>
      <c r="C30" s="78"/>
      <c r="D30" s="82" t="s">
        <v>239</v>
      </c>
      <c r="E30" s="626" t="s">
        <v>542</v>
      </c>
      <c r="F30" s="627"/>
      <c r="G30" s="627"/>
      <c r="H30" s="627"/>
      <c r="I30" s="627"/>
      <c r="J30" s="627"/>
      <c r="K30" s="628"/>
      <c r="L30" s="603"/>
      <c r="M30" s="602"/>
    </row>
    <row r="31" spans="1:15" ht="14.25" thickBot="1" x14ac:dyDescent="0.2">
      <c r="A31" s="625"/>
      <c r="B31" s="79"/>
      <c r="C31" s="79"/>
      <c r="D31" s="83" t="s">
        <v>240</v>
      </c>
      <c r="E31" s="595"/>
      <c r="F31" s="596"/>
      <c r="G31" s="596"/>
      <c r="H31" s="596"/>
      <c r="I31" s="596"/>
      <c r="J31" s="596"/>
      <c r="K31" s="597"/>
      <c r="L31" s="603"/>
      <c r="M31" s="602"/>
    </row>
    <row r="32" spans="1:15" x14ac:dyDescent="0.15">
      <c r="H32" s="1"/>
    </row>
    <row r="33" spans="1:18" x14ac:dyDescent="0.15">
      <c r="A33" s="45" t="s">
        <v>278</v>
      </c>
      <c r="B33" s="45"/>
      <c r="C33" s="45"/>
      <c r="H33" s="1"/>
      <c r="I33" s="32" t="s">
        <v>150</v>
      </c>
      <c r="J33" s="1"/>
      <c r="K33" s="34"/>
    </row>
    <row r="34" spans="1:18" x14ac:dyDescent="0.15">
      <c r="B34" s="24" t="s">
        <v>279</v>
      </c>
      <c r="C34" s="20" t="s">
        <v>200</v>
      </c>
      <c r="D34" s="220" t="s">
        <v>14</v>
      </c>
      <c r="I34" s="220" t="s">
        <v>151</v>
      </c>
      <c r="L34" s="591"/>
      <c r="M34" s="591"/>
      <c r="N34" s="591"/>
      <c r="O34" s="591"/>
      <c r="P34" s="591"/>
      <c r="Q34" s="591"/>
      <c r="R34" s="591"/>
    </row>
    <row r="35" spans="1:18" x14ac:dyDescent="0.15">
      <c r="A35" s="137" t="s">
        <v>206</v>
      </c>
      <c r="B35" s="141"/>
      <c r="C35" s="39"/>
      <c r="E35" s="29">
        <f>+E8</f>
        <v>44866</v>
      </c>
      <c r="F35" s="26" t="str">
        <f>TEXT(E35,"（aaa）")</f>
        <v>(火)</v>
      </c>
      <c r="G35" s="27" t="s">
        <v>198</v>
      </c>
      <c r="H35" s="27"/>
      <c r="I35" s="221" t="s">
        <v>152</v>
      </c>
      <c r="J35" s="222" t="s">
        <v>153</v>
      </c>
      <c r="K35" s="23"/>
      <c r="L35" s="591"/>
      <c r="M35" s="591"/>
      <c r="N35" s="591"/>
      <c r="O35" s="591"/>
      <c r="P35" s="591"/>
      <c r="Q35" s="591"/>
      <c r="R35" s="591"/>
    </row>
    <row r="36" spans="1:18" x14ac:dyDescent="0.15">
      <c r="A36" s="139" t="s">
        <v>141</v>
      </c>
      <c r="B36" s="140"/>
      <c r="C36" s="18"/>
      <c r="E36" s="146" t="s">
        <v>205</v>
      </c>
      <c r="G36" s="23"/>
      <c r="H36" s="23"/>
      <c r="I36" s="221" t="s">
        <v>154</v>
      </c>
      <c r="J36" s="222" t="s">
        <v>155</v>
      </c>
      <c r="K36" s="23"/>
    </row>
    <row r="37" spans="1:18" x14ac:dyDescent="0.15">
      <c r="A37" s="34"/>
      <c r="B37" s="23">
        <v>14</v>
      </c>
      <c r="C37" s="25"/>
      <c r="E37" s="34" t="s">
        <v>227</v>
      </c>
      <c r="G37" s="23"/>
      <c r="H37" s="23"/>
      <c r="I37" s="221" t="s">
        <v>156</v>
      </c>
      <c r="J37" s="72" t="s">
        <v>157</v>
      </c>
    </row>
    <row r="38" spans="1:18" x14ac:dyDescent="0.15">
      <c r="A38" s="153" t="s">
        <v>369</v>
      </c>
      <c r="B38" s="148"/>
      <c r="C38" s="39"/>
      <c r="E38" s="149">
        <v>44874</v>
      </c>
      <c r="F38" s="176" t="str">
        <f>IF(B37=7,"",TEXT(E38,"（aaa）"))</f>
        <v>(水)</v>
      </c>
      <c r="G38" t="s">
        <v>277</v>
      </c>
      <c r="H38" s="27"/>
      <c r="I38" s="24" t="s">
        <v>158</v>
      </c>
      <c r="J38" s="223">
        <f>E72-E47+1</f>
        <v>31</v>
      </c>
      <c r="K38" s="23" t="s">
        <v>159</v>
      </c>
    </row>
    <row r="39" spans="1:18" x14ac:dyDescent="0.15">
      <c r="A39" s="138" t="s">
        <v>50</v>
      </c>
      <c r="B39" s="140"/>
      <c r="C39" s="18"/>
      <c r="E39" s="146" t="s">
        <v>205</v>
      </c>
      <c r="G39" s="23"/>
      <c r="H39" s="23"/>
      <c r="I39" s="220"/>
    </row>
    <row r="40" spans="1:18" x14ac:dyDescent="0.15">
      <c r="A40" s="34"/>
      <c r="B40" s="23"/>
      <c r="C40" s="142">
        <v>7</v>
      </c>
      <c r="E40" s="36" t="s">
        <v>223</v>
      </c>
      <c r="G40" s="23"/>
      <c r="H40" s="23"/>
      <c r="I40" s="220"/>
    </row>
    <row r="41" spans="1:18" x14ac:dyDescent="0.15">
      <c r="A41" s="137" t="s">
        <v>207</v>
      </c>
      <c r="B41" s="141"/>
      <c r="C41" s="39"/>
      <c r="E41" s="300">
        <f>+IF(B4="無",E35+B37+C40,E38+C40)</f>
        <v>44887</v>
      </c>
      <c r="F41" s="26" t="str">
        <f>TEXT(E41,"（aaa）")</f>
        <v>(火)</v>
      </c>
      <c r="G41" s="27" t="s">
        <v>198</v>
      </c>
      <c r="H41" s="27"/>
      <c r="I41" s="224"/>
    </row>
    <row r="42" spans="1:18" x14ac:dyDescent="0.15">
      <c r="A42" s="138" t="s">
        <v>142</v>
      </c>
      <c r="B42" s="140"/>
      <c r="C42" s="18"/>
      <c r="G42" s="23"/>
      <c r="H42" s="23"/>
      <c r="I42" s="1"/>
    </row>
    <row r="43" spans="1:18" x14ac:dyDescent="0.15">
      <c r="A43" s="34"/>
      <c r="B43" s="23">
        <v>2</v>
      </c>
      <c r="C43" s="142">
        <v>8</v>
      </c>
      <c r="E43" s="23" t="s">
        <v>225</v>
      </c>
      <c r="G43" s="23"/>
      <c r="H43" s="23"/>
    </row>
    <row r="44" spans="1:18" x14ac:dyDescent="0.15">
      <c r="A44" s="137" t="s">
        <v>208</v>
      </c>
      <c r="B44" s="141"/>
      <c r="C44" s="39"/>
      <c r="E44" s="301">
        <f>+E41+B43+C43</f>
        <v>44897</v>
      </c>
      <c r="F44" s="26" t="str">
        <f>TEXT(E44,"（aaa）")</f>
        <v>(金)</v>
      </c>
      <c r="G44" s="27"/>
      <c r="H44" s="27"/>
      <c r="I44" s="1"/>
    </row>
    <row r="45" spans="1:18" x14ac:dyDescent="0.15">
      <c r="A45" s="139" t="s">
        <v>280</v>
      </c>
      <c r="B45" s="140"/>
      <c r="C45" s="39"/>
      <c r="E45" s="22"/>
      <c r="G45" s="23"/>
      <c r="H45" s="23"/>
      <c r="I45" s="1"/>
    </row>
    <row r="46" spans="1:18" x14ac:dyDescent="0.15">
      <c r="B46" s="34">
        <v>3</v>
      </c>
      <c r="C46" s="142">
        <v>7</v>
      </c>
      <c r="E46" s="22"/>
      <c r="G46" s="23"/>
      <c r="H46" s="23"/>
      <c r="I46" s="1"/>
    </row>
    <row r="47" spans="1:18" x14ac:dyDescent="0.15">
      <c r="A47" s="137" t="s">
        <v>209</v>
      </c>
      <c r="B47" s="141"/>
      <c r="C47" s="39"/>
      <c r="E47" s="301">
        <f>+E44+B46+C46</f>
        <v>44907</v>
      </c>
      <c r="F47" s="26" t="str">
        <f>TEXT(E47,"（aaa）")</f>
        <v>(月)</v>
      </c>
      <c r="G47" s="369" t="s">
        <v>461</v>
      </c>
      <c r="H47" s="27"/>
      <c r="I47" s="1"/>
    </row>
    <row r="48" spans="1:18" x14ac:dyDescent="0.15">
      <c r="A48" s="145" t="s">
        <v>190</v>
      </c>
      <c r="B48" s="143"/>
      <c r="C48" s="39"/>
      <c r="E48" s="22"/>
      <c r="G48" s="23"/>
      <c r="H48" s="23"/>
      <c r="I48" s="1"/>
    </row>
    <row r="49" spans="1:9" x14ac:dyDescent="0.15">
      <c r="B49" s="34">
        <v>7</v>
      </c>
      <c r="C49" s="142"/>
      <c r="E49" s="154" t="s">
        <v>224</v>
      </c>
      <c r="G49" s="23"/>
    </row>
    <row r="50" spans="1:9" x14ac:dyDescent="0.15">
      <c r="A50" s="137" t="s">
        <v>210</v>
      </c>
      <c r="B50" s="141"/>
      <c r="C50" s="39"/>
      <c r="E50" s="301">
        <f>+E47+B49+C49</f>
        <v>44914</v>
      </c>
      <c r="F50" s="26" t="str">
        <f>TEXT(E50,"（aaa）")</f>
        <v>(月)</v>
      </c>
      <c r="G50" s="27"/>
      <c r="H50" s="27"/>
      <c r="I50" s="34" t="s">
        <v>160</v>
      </c>
    </row>
    <row r="51" spans="1:9" x14ac:dyDescent="0.15">
      <c r="B51" s="34">
        <v>1</v>
      </c>
      <c r="C51" s="142">
        <v>-1</v>
      </c>
      <c r="E51" s="22"/>
      <c r="G51" s="23"/>
      <c r="H51" s="23"/>
      <c r="I51" s="1"/>
    </row>
    <row r="52" spans="1:9" x14ac:dyDescent="0.15">
      <c r="A52" s="137" t="s">
        <v>211</v>
      </c>
      <c r="B52" s="141"/>
      <c r="C52" s="39"/>
      <c r="E52" s="301">
        <f>+E50+B51+C51</f>
        <v>44914</v>
      </c>
      <c r="F52" s="26" t="str">
        <f>TEXT(E52,"（aaa）")</f>
        <v>(月)</v>
      </c>
      <c r="G52" s="27"/>
      <c r="H52" s="27"/>
      <c r="I52" s="23" t="s">
        <v>161</v>
      </c>
    </row>
    <row r="53" spans="1:9" x14ac:dyDescent="0.15">
      <c r="B53" s="34">
        <v>1</v>
      </c>
      <c r="C53" s="142">
        <v>1</v>
      </c>
      <c r="E53" s="22"/>
      <c r="G53" s="23"/>
      <c r="H53" s="23"/>
      <c r="I53" s="1"/>
    </row>
    <row r="54" spans="1:9" x14ac:dyDescent="0.15">
      <c r="A54" s="137" t="s">
        <v>212</v>
      </c>
      <c r="B54" s="141"/>
      <c r="C54" s="39"/>
      <c r="E54" s="301">
        <f>+E52+B53+C53</f>
        <v>44916</v>
      </c>
      <c r="F54" s="26" t="str">
        <f>TEXT(E54,"（aaa）")</f>
        <v>(水)</v>
      </c>
      <c r="G54" s="27"/>
      <c r="H54" s="27"/>
      <c r="I54" s="34" t="s">
        <v>162</v>
      </c>
    </row>
    <row r="55" spans="1:9" x14ac:dyDescent="0.15">
      <c r="A55" s="34"/>
      <c r="B55" s="23"/>
      <c r="C55" s="25"/>
      <c r="E55" s="36"/>
      <c r="G55" s="23"/>
      <c r="H55" s="23"/>
      <c r="I55" s="1"/>
    </row>
    <row r="56" spans="1:9" x14ac:dyDescent="0.15">
      <c r="A56" s="31" t="s">
        <v>166</v>
      </c>
      <c r="B56" s="25"/>
      <c r="C56" s="39"/>
      <c r="E56" s="251"/>
      <c r="F56" s="35" t="str">
        <f>IF(B55=0,"",TEXT(E56,"（aaa）"))</f>
        <v/>
      </c>
      <c r="G56" s="23"/>
      <c r="H56" s="23"/>
      <c r="I56" s="1"/>
    </row>
    <row r="57" spans="1:9" x14ac:dyDescent="0.15">
      <c r="B57" s="34">
        <v>5</v>
      </c>
      <c r="C57" s="142">
        <v>-4</v>
      </c>
      <c r="E57" s="154" t="s">
        <v>224</v>
      </c>
      <c r="G57" s="23"/>
      <c r="H57" s="23"/>
      <c r="I57" s="1"/>
    </row>
    <row r="58" spans="1:9" x14ac:dyDescent="0.15">
      <c r="A58" s="137" t="s">
        <v>213</v>
      </c>
      <c r="B58" s="141"/>
      <c r="C58" s="39"/>
      <c r="E58" s="301">
        <f>+E54+B57+C57</f>
        <v>44917</v>
      </c>
      <c r="F58" s="26" t="str">
        <f>TEXT(E58,"（aaa）")</f>
        <v>(木)</v>
      </c>
      <c r="G58" s="27"/>
      <c r="H58" s="17"/>
      <c r="I58" s="34" t="s">
        <v>163</v>
      </c>
    </row>
    <row r="59" spans="1:9" x14ac:dyDescent="0.15">
      <c r="B59" s="40">
        <v>5</v>
      </c>
      <c r="C59" s="142">
        <v>-4</v>
      </c>
      <c r="D59" s="38"/>
      <c r="E59" s="22"/>
      <c r="G59" s="23"/>
      <c r="H59" s="23"/>
      <c r="I59" s="1"/>
    </row>
    <row r="60" spans="1:9" x14ac:dyDescent="0.15">
      <c r="A60" s="137" t="s">
        <v>214</v>
      </c>
      <c r="B60" s="141"/>
      <c r="C60" s="39"/>
      <c r="D60" s="23"/>
      <c r="E60" s="301">
        <f>+E58+B59+C59</f>
        <v>44918</v>
      </c>
      <c r="F60" s="26" t="str">
        <f>TEXT(E60,"（aaa）")</f>
        <v>(金)</v>
      </c>
      <c r="G60" s="234" t="str">
        <f>"→中 "&amp;(E60-E58-1)&amp;" 日"</f>
        <v>→中 0 日</v>
      </c>
      <c r="H60" s="17"/>
      <c r="I60" s="34" t="s">
        <v>164</v>
      </c>
    </row>
    <row r="61" spans="1:9" x14ac:dyDescent="0.15">
      <c r="A61" s="144" t="s">
        <v>191</v>
      </c>
      <c r="B61" s="143"/>
      <c r="C61" s="39"/>
      <c r="D61" s="23"/>
      <c r="E61" s="22"/>
      <c r="G61" s="23"/>
      <c r="H61" s="23"/>
      <c r="I61" s="1"/>
    </row>
    <row r="62" spans="1:9" x14ac:dyDescent="0.15">
      <c r="A62" s="34"/>
      <c r="B62" s="23"/>
      <c r="C62" s="25"/>
      <c r="D62" s="23"/>
      <c r="E62" s="36"/>
      <c r="G62" s="23"/>
      <c r="H62" s="23"/>
      <c r="I62" s="1"/>
    </row>
    <row r="63" spans="1:9" x14ac:dyDescent="0.15">
      <c r="A63" s="137" t="s">
        <v>215</v>
      </c>
      <c r="B63" s="141"/>
      <c r="C63" s="39"/>
      <c r="D63" s="23"/>
      <c r="E63" s="300"/>
      <c r="F63" s="26" t="str">
        <f>TEXT(E63,"（aaa）")</f>
        <v>(土)</v>
      </c>
      <c r="G63" s="27" t="s">
        <v>226</v>
      </c>
      <c r="H63" s="27"/>
      <c r="I63" s="1"/>
    </row>
    <row r="64" spans="1:9" x14ac:dyDescent="0.15">
      <c r="A64" s="139" t="s">
        <v>204</v>
      </c>
      <c r="B64" s="140"/>
      <c r="C64" s="18"/>
      <c r="D64" s="23"/>
      <c r="E64" s="146"/>
      <c r="G64" s="23"/>
      <c r="H64" s="23"/>
      <c r="I64" s="1"/>
    </row>
    <row r="65" spans="1:11" x14ac:dyDescent="0.15">
      <c r="A65" s="147"/>
      <c r="B65" s="39"/>
      <c r="C65" s="18"/>
      <c r="D65" s="23"/>
      <c r="E65" s="146"/>
      <c r="G65" s="23"/>
      <c r="H65" s="23"/>
      <c r="I65" s="1"/>
    </row>
    <row r="66" spans="1:11" x14ac:dyDescent="0.15">
      <c r="A66" s="153" t="s">
        <v>377</v>
      </c>
      <c r="B66" s="148"/>
      <c r="C66" s="18"/>
      <c r="D66" s="23"/>
      <c r="E66" s="156" t="s">
        <v>228</v>
      </c>
      <c r="F66" s="35"/>
      <c r="H66" s="34"/>
      <c r="I66" s="1"/>
    </row>
    <row r="67" spans="1:11" x14ac:dyDescent="0.15">
      <c r="A67" s="47" t="s">
        <v>221</v>
      </c>
      <c r="B67" s="140"/>
      <c r="C67" s="18"/>
      <c r="D67" s="23"/>
      <c r="G67" s="23"/>
      <c r="H67" s="23"/>
      <c r="I67" s="1"/>
    </row>
    <row r="68" spans="1:11" x14ac:dyDescent="0.15">
      <c r="B68" s="34">
        <v>3</v>
      </c>
      <c r="C68" s="142">
        <v>-3</v>
      </c>
      <c r="D68" s="23"/>
      <c r="E68" s="36" t="s">
        <v>222</v>
      </c>
      <c r="G68" s="23"/>
      <c r="H68" s="23"/>
      <c r="I68" s="1"/>
    </row>
    <row r="69" spans="1:11" x14ac:dyDescent="0.15">
      <c r="B69" s="34"/>
      <c r="C69" s="34"/>
      <c r="D69" s="23"/>
      <c r="E69" s="36"/>
      <c r="G69" s="23"/>
      <c r="H69" s="23"/>
      <c r="I69" s="1"/>
    </row>
    <row r="70" spans="1:11" x14ac:dyDescent="0.15">
      <c r="A70" s="25" t="s">
        <v>216</v>
      </c>
      <c r="B70" s="34">
        <v>3</v>
      </c>
      <c r="D70" s="23"/>
      <c r="E70" s="21" t="s">
        <v>203</v>
      </c>
      <c r="H70" s="23"/>
      <c r="I70" s="1"/>
    </row>
    <row r="71" spans="1:11" x14ac:dyDescent="0.15">
      <c r="C71" s="142">
        <v>12</v>
      </c>
      <c r="D71" s="38"/>
      <c r="E71" s="36" t="s">
        <v>281</v>
      </c>
      <c r="G71" s="23"/>
      <c r="H71" s="23"/>
      <c r="I71" s="1"/>
    </row>
    <row r="72" spans="1:11" x14ac:dyDescent="0.15">
      <c r="A72" s="137" t="s">
        <v>217</v>
      </c>
      <c r="B72" s="141"/>
      <c r="C72" s="39"/>
      <c r="D72" s="23"/>
      <c r="E72" s="301">
        <f>+E58+B68+C68+B59+B70+C71</f>
        <v>44937</v>
      </c>
      <c r="F72" s="26" t="str">
        <f>TEXT(E72,"（aaa）")</f>
        <v>(水)</v>
      </c>
      <c r="G72" s="27" t="s">
        <v>199</v>
      </c>
      <c r="H72" s="17"/>
      <c r="I72" s="34" t="s">
        <v>134</v>
      </c>
    </row>
    <row r="73" spans="1:11" x14ac:dyDescent="0.15">
      <c r="A73" s="47" t="s">
        <v>192</v>
      </c>
      <c r="B73" s="140"/>
      <c r="C73" s="39"/>
      <c r="D73" s="23"/>
      <c r="E73" s="22"/>
      <c r="G73" s="23" t="s">
        <v>201</v>
      </c>
      <c r="H73" s="23"/>
      <c r="I73" s="1"/>
    </row>
    <row r="74" spans="1:11" x14ac:dyDescent="0.15">
      <c r="B74" s="34">
        <v>1</v>
      </c>
      <c r="C74" s="142"/>
      <c r="D74" s="23"/>
      <c r="E74" s="371">
        <f>+E72+B74+C74</f>
        <v>44938</v>
      </c>
      <c r="F74" s="372" t="str">
        <f>TEXT(E74,"（aaa）")&amp;"から"</f>
        <v>(木)から</v>
      </c>
      <c r="G74" s="23"/>
      <c r="H74" s="23"/>
      <c r="I74" s="1"/>
    </row>
    <row r="75" spans="1:11" x14ac:dyDescent="0.15">
      <c r="A75" s="137" t="s">
        <v>218</v>
      </c>
      <c r="B75" s="141"/>
      <c r="C75" s="39"/>
      <c r="D75" s="23"/>
      <c r="E75" s="301">
        <f>+E74+1+C76</f>
        <v>44939</v>
      </c>
      <c r="F75" s="26" t="str">
        <f>TEXT(E75,"（aaa）")</f>
        <v>(金)</v>
      </c>
      <c r="G75" s="27"/>
      <c r="H75" s="17"/>
      <c r="I75" s="34" t="s">
        <v>165</v>
      </c>
      <c r="J75" s="23"/>
      <c r="K75" s="81"/>
    </row>
    <row r="76" spans="1:11" x14ac:dyDescent="0.15">
      <c r="A76" s="138" t="s">
        <v>193</v>
      </c>
      <c r="B76" s="140"/>
      <c r="C76" s="39">
        <v>0</v>
      </c>
      <c r="D76" s="23"/>
      <c r="G76" s="23"/>
      <c r="H76" s="23"/>
      <c r="I76" s="1"/>
      <c r="K76" s="81"/>
    </row>
    <row r="77" spans="1:11" x14ac:dyDescent="0.15">
      <c r="B77" s="34">
        <v>0</v>
      </c>
      <c r="C77" s="39"/>
      <c r="D77" s="23"/>
      <c r="G77" s="23"/>
      <c r="H77" s="23"/>
      <c r="I77" s="1"/>
    </row>
    <row r="78" spans="1:11" x14ac:dyDescent="0.15">
      <c r="A78" s="31" t="s">
        <v>219</v>
      </c>
      <c r="B78" s="25"/>
      <c r="C78" s="39"/>
      <c r="D78" s="23"/>
      <c r="E78" s="155" t="s">
        <v>194</v>
      </c>
      <c r="H78" s="23"/>
      <c r="I78" s="1"/>
    </row>
    <row r="79" spans="1:11" x14ac:dyDescent="0.15">
      <c r="B79" s="34">
        <v>0</v>
      </c>
      <c r="C79" s="142">
        <v>4</v>
      </c>
      <c r="D79" s="23"/>
      <c r="E79" s="36" t="s">
        <v>282</v>
      </c>
      <c r="G79" s="23"/>
      <c r="H79" s="23"/>
      <c r="I79" s="1"/>
    </row>
    <row r="80" spans="1:11" x14ac:dyDescent="0.15">
      <c r="A80" s="137" t="s">
        <v>220</v>
      </c>
      <c r="B80" s="141"/>
      <c r="C80" s="39"/>
      <c r="D80" s="23"/>
      <c r="E80" s="28">
        <f>+E75+B79+C79</f>
        <v>44943</v>
      </c>
      <c r="F80" s="26" t="str">
        <f>TEXT(E80,"（aaa）")</f>
        <v>(火)</v>
      </c>
      <c r="G80" s="27" t="s">
        <v>135</v>
      </c>
      <c r="H80" s="27"/>
      <c r="I80" s="1"/>
    </row>
    <row r="81" spans="1:12" x14ac:dyDescent="0.15">
      <c r="A81" s="138" t="s">
        <v>195</v>
      </c>
      <c r="B81" s="140"/>
      <c r="C81" s="39"/>
      <c r="D81" s="23"/>
      <c r="G81" s="23"/>
      <c r="H81" s="23"/>
      <c r="I81" s="1"/>
    </row>
    <row r="82" spans="1:12" x14ac:dyDescent="0.15">
      <c r="B82" s="34"/>
      <c r="C82" s="25"/>
      <c r="D82" s="23"/>
      <c r="G82" s="23"/>
      <c r="H82" s="23"/>
      <c r="I82" s="1"/>
    </row>
    <row r="83" spans="1:12" x14ac:dyDescent="0.15">
      <c r="A83" s="80" t="s">
        <v>196</v>
      </c>
      <c r="B83" s="141"/>
      <c r="C83" s="18"/>
      <c r="D83" s="23"/>
      <c r="E83" s="28">
        <f>+E80</f>
        <v>44943</v>
      </c>
      <c r="F83" s="26" t="str">
        <f>TEXT(E83,"（aaa）")</f>
        <v>(火)</v>
      </c>
      <c r="G83" s="27"/>
      <c r="H83" s="27"/>
      <c r="I83" s="1"/>
    </row>
    <row r="84" spans="1:12" x14ac:dyDescent="0.15">
      <c r="A84" s="47" t="s">
        <v>197</v>
      </c>
      <c r="B84" s="140"/>
      <c r="C84" s="18"/>
      <c r="D84" s="23"/>
      <c r="G84" s="23"/>
      <c r="H84" s="23"/>
      <c r="I84" s="1"/>
    </row>
    <row r="85" spans="1:12" x14ac:dyDescent="0.15">
      <c r="B85" s="34">
        <v>6</v>
      </c>
      <c r="C85" s="142">
        <v>-3</v>
      </c>
      <c r="D85" s="23"/>
      <c r="H85" s="23"/>
      <c r="I85" s="1"/>
    </row>
    <row r="86" spans="1:12" x14ac:dyDescent="0.15">
      <c r="A86" s="80" t="s">
        <v>202</v>
      </c>
      <c r="B86" s="141"/>
      <c r="C86" s="25"/>
      <c r="D86" s="39"/>
      <c r="E86" s="28">
        <f>+E83+B85+C85</f>
        <v>44946</v>
      </c>
      <c r="F86" s="26" t="str">
        <f>TEXT(E86,"（aaa）")</f>
        <v>(金)</v>
      </c>
      <c r="G86" s="27" t="s">
        <v>51</v>
      </c>
      <c r="H86" s="27"/>
      <c r="I86" s="1"/>
    </row>
    <row r="87" spans="1:12" x14ac:dyDescent="0.15">
      <c r="A87" s="23"/>
      <c r="B87" s="23">
        <v>0</v>
      </c>
      <c r="C87" s="278">
        <v>30</v>
      </c>
      <c r="D87" s="23"/>
      <c r="E87" s="23"/>
      <c r="F87" s="23"/>
      <c r="G87" s="23"/>
      <c r="H87" s="23"/>
      <c r="I87" s="23"/>
      <c r="J87" s="23"/>
      <c r="K87" s="23"/>
      <c r="L87" s="23"/>
    </row>
    <row r="88" spans="1:12" x14ac:dyDescent="0.15">
      <c r="A88" s="266" t="s">
        <v>286</v>
      </c>
      <c r="B88" s="267"/>
      <c r="C88" s="23"/>
      <c r="D88" s="23"/>
      <c r="E88" s="28">
        <f>E86+B87+C87</f>
        <v>44976</v>
      </c>
      <c r="F88" s="27" t="str">
        <f>TEXT(E88,"（aaa）")</f>
        <v>(日)</v>
      </c>
      <c r="G88" s="27" t="s">
        <v>284</v>
      </c>
      <c r="H88" s="27"/>
      <c r="I88" s="23" t="s">
        <v>285</v>
      </c>
      <c r="J88" s="23"/>
      <c r="K88" s="23"/>
      <c r="L88" s="23" t="str">
        <f>DBCS(TEXT(E88,"ggge年m月d日"))</f>
        <v>令和５年２月１９日</v>
      </c>
    </row>
    <row r="91" spans="1:12" x14ac:dyDescent="0.15">
      <c r="E91" s="1"/>
    </row>
    <row r="92" spans="1:12" x14ac:dyDescent="0.15">
      <c r="E92" s="53" t="s">
        <v>7</v>
      </c>
      <c r="F92" s="17"/>
      <c r="G92" s="1"/>
      <c r="H92" s="48" t="s">
        <v>124</v>
      </c>
      <c r="I92" s="51" t="s">
        <v>125</v>
      </c>
    </row>
    <row r="93" spans="1:12" ht="13.5" customHeight="1" x14ac:dyDescent="0.15">
      <c r="E93" s="56" t="s">
        <v>287</v>
      </c>
      <c r="F93" s="54"/>
      <c r="G93" s="51"/>
      <c r="H93" s="70" t="s">
        <v>389</v>
      </c>
      <c r="I93" s="70" t="s">
        <v>390</v>
      </c>
    </row>
    <row r="94" spans="1:12" ht="13.5" customHeight="1" x14ac:dyDescent="0.15">
      <c r="E94" s="56" t="s">
        <v>247</v>
      </c>
      <c r="F94" s="54"/>
      <c r="G94" s="58"/>
      <c r="H94" s="70" t="s">
        <v>123</v>
      </c>
      <c r="I94" s="70" t="s">
        <v>391</v>
      </c>
    </row>
    <row r="95" spans="1:12" ht="13.5" customHeight="1" x14ac:dyDescent="0.15">
      <c r="E95" s="56" t="s">
        <v>248</v>
      </c>
      <c r="F95" s="54"/>
      <c r="G95" s="58"/>
      <c r="H95" s="70"/>
      <c r="I95" s="70"/>
    </row>
    <row r="96" spans="1:12" ht="13.5" customHeight="1" x14ac:dyDescent="0.15">
      <c r="E96" s="56" t="s">
        <v>249</v>
      </c>
      <c r="F96" s="54"/>
      <c r="G96" s="58"/>
      <c r="I96" s="70"/>
    </row>
    <row r="97" spans="5:9" ht="13.5" customHeight="1" x14ac:dyDescent="0.15">
      <c r="E97" s="52" t="s">
        <v>250</v>
      </c>
      <c r="F97" s="54"/>
      <c r="G97" s="58"/>
      <c r="H97" s="70"/>
      <c r="I97" s="70"/>
    </row>
    <row r="98" spans="5:9" ht="13.5" customHeight="1" x14ac:dyDescent="0.15">
      <c r="E98" s="56" t="s">
        <v>251</v>
      </c>
      <c r="F98" s="55"/>
      <c r="G98" s="58"/>
      <c r="H98" s="70"/>
      <c r="I98" s="70" t="s">
        <v>458</v>
      </c>
    </row>
    <row r="99" spans="5:9" ht="13.5" customHeight="1" x14ac:dyDescent="0.15">
      <c r="E99" s="56" t="s">
        <v>252</v>
      </c>
      <c r="F99" s="54"/>
      <c r="G99" s="58"/>
      <c r="H99" s="70"/>
      <c r="I99" s="70"/>
    </row>
    <row r="100" spans="5:9" ht="13.5" customHeight="1" x14ac:dyDescent="0.15">
      <c r="E100" s="56" t="s">
        <v>253</v>
      </c>
      <c r="F100" s="54"/>
      <c r="G100" s="58"/>
      <c r="H100" s="70"/>
      <c r="I100" s="70" t="s">
        <v>370</v>
      </c>
    </row>
    <row r="101" spans="5:9" ht="13.5" customHeight="1" x14ac:dyDescent="0.15">
      <c r="E101" s="56" t="s">
        <v>254</v>
      </c>
      <c r="F101" s="54"/>
      <c r="G101" s="58"/>
      <c r="H101" s="70"/>
      <c r="I101" s="70"/>
    </row>
    <row r="102" spans="5:9" ht="13.5" customHeight="1" x14ac:dyDescent="0.15">
      <c r="E102" s="52" t="s">
        <v>255</v>
      </c>
      <c r="F102" s="55"/>
      <c r="G102" s="58"/>
      <c r="H102" s="70"/>
      <c r="I102" s="1"/>
    </row>
    <row r="103" spans="5:9" ht="13.5" customHeight="1" x14ac:dyDescent="0.15">
      <c r="E103" s="56" t="s">
        <v>256</v>
      </c>
      <c r="F103" s="55"/>
      <c r="G103" s="58"/>
      <c r="H103" s="70"/>
      <c r="I103" s="1"/>
    </row>
    <row r="104" spans="5:9" ht="13.5" customHeight="1" x14ac:dyDescent="0.15">
      <c r="E104" s="56" t="s">
        <v>257</v>
      </c>
      <c r="F104" s="55"/>
      <c r="G104" s="58"/>
      <c r="H104" s="70"/>
      <c r="I104" s="1"/>
    </row>
    <row r="105" spans="5:9" ht="13.5" customHeight="1" x14ac:dyDescent="0.15">
      <c r="E105" s="56" t="s">
        <v>84</v>
      </c>
      <c r="F105" s="54"/>
      <c r="G105" s="58"/>
      <c r="H105" s="70"/>
      <c r="I105" s="1"/>
    </row>
    <row r="106" spans="5:9" ht="13.5" customHeight="1" x14ac:dyDescent="0.15">
      <c r="E106" s="56" t="s">
        <v>357</v>
      </c>
      <c r="F106" s="55"/>
      <c r="G106" s="58"/>
      <c r="H106" s="70"/>
      <c r="I106" s="1"/>
    </row>
    <row r="107" spans="5:9" ht="13.5" customHeight="1" x14ac:dyDescent="0.15">
      <c r="E107" s="56" t="s">
        <v>258</v>
      </c>
      <c r="F107" s="55"/>
      <c r="G107" s="58"/>
      <c r="H107" s="70"/>
      <c r="I107" s="1"/>
    </row>
    <row r="108" spans="5:9" ht="13.5" customHeight="1" x14ac:dyDescent="0.15">
      <c r="E108" s="56" t="s">
        <v>259</v>
      </c>
      <c r="F108" s="54"/>
      <c r="G108" s="58"/>
      <c r="H108" s="70"/>
      <c r="I108" s="1"/>
    </row>
    <row r="109" spans="5:9" ht="13.5" customHeight="1" x14ac:dyDescent="0.15">
      <c r="E109" s="56" t="s">
        <v>260</v>
      </c>
      <c r="F109" s="55"/>
      <c r="G109" s="58"/>
      <c r="H109" s="70"/>
      <c r="I109" s="1"/>
    </row>
    <row r="110" spans="5:9" ht="13.5" customHeight="1" x14ac:dyDescent="0.15">
      <c r="E110" s="56" t="s">
        <v>261</v>
      </c>
      <c r="F110" s="55"/>
    </row>
    <row r="111" spans="5:9" ht="13.5" customHeight="1" x14ac:dyDescent="0.15">
      <c r="E111" s="56" t="s">
        <v>262</v>
      </c>
      <c r="F111" s="54"/>
    </row>
    <row r="112" spans="5:9" ht="13.5" customHeight="1" x14ac:dyDescent="0.15">
      <c r="E112" s="56" t="s">
        <v>263</v>
      </c>
      <c r="F112" s="55"/>
    </row>
    <row r="113" spans="5:6" ht="13.5" customHeight="1" x14ac:dyDescent="0.15">
      <c r="E113" s="56" t="s">
        <v>264</v>
      </c>
      <c r="F113" s="54"/>
    </row>
    <row r="114" spans="5:6" ht="13.5" customHeight="1" x14ac:dyDescent="0.15">
      <c r="E114" s="56" t="s">
        <v>265</v>
      </c>
      <c r="F114" s="55"/>
    </row>
    <row r="115" spans="5:6" ht="13.5" customHeight="1" x14ac:dyDescent="0.15">
      <c r="E115" s="56" t="s">
        <v>266</v>
      </c>
      <c r="F115" s="55"/>
    </row>
    <row r="116" spans="5:6" ht="13.5" customHeight="1" x14ac:dyDescent="0.15">
      <c r="E116" s="56" t="s">
        <v>267</v>
      </c>
      <c r="F116" s="54"/>
    </row>
    <row r="117" spans="5:6" ht="13.5" customHeight="1" x14ac:dyDescent="0.15">
      <c r="E117" s="56" t="s">
        <v>268</v>
      </c>
      <c r="F117" s="54"/>
    </row>
    <row r="118" spans="5:6" ht="13.5" customHeight="1" x14ac:dyDescent="0.15">
      <c r="E118" s="56" t="s">
        <v>269</v>
      </c>
      <c r="F118" s="46"/>
    </row>
    <row r="119" spans="5:6" ht="13.5" customHeight="1" x14ac:dyDescent="0.15">
      <c r="E119" s="56" t="s">
        <v>270</v>
      </c>
      <c r="F119" s="57"/>
    </row>
    <row r="120" spans="5:6" ht="13.5" customHeight="1" x14ac:dyDescent="0.15">
      <c r="E120" s="56" t="s">
        <v>271</v>
      </c>
      <c r="F120" s="57"/>
    </row>
    <row r="121" spans="5:6" ht="13.5" customHeight="1" x14ac:dyDescent="0.15">
      <c r="F121" s="49"/>
    </row>
    <row r="122" spans="5:6" ht="13.5" customHeight="1" x14ac:dyDescent="0.15">
      <c r="F122" s="50"/>
    </row>
  </sheetData>
  <mergeCells count="26">
    <mergeCell ref="A26:A31"/>
    <mergeCell ref="E27:K27"/>
    <mergeCell ref="E29:K29"/>
    <mergeCell ref="E30:K30"/>
    <mergeCell ref="F22:G22"/>
    <mergeCell ref="E28:K28"/>
    <mergeCell ref="E25:G25"/>
    <mergeCell ref="A3:D3"/>
    <mergeCell ref="E13:F13"/>
    <mergeCell ref="F21:G21"/>
    <mergeCell ref="E8:F8"/>
    <mergeCell ref="F14:G14"/>
    <mergeCell ref="G17:H17"/>
    <mergeCell ref="F16:G16"/>
    <mergeCell ref="F15:J15"/>
    <mergeCell ref="F20:G20"/>
    <mergeCell ref="E11:J11"/>
    <mergeCell ref="F19:J19"/>
    <mergeCell ref="E18:J18"/>
    <mergeCell ref="L35:R35"/>
    <mergeCell ref="F10:I10"/>
    <mergeCell ref="E12:I12"/>
    <mergeCell ref="E31:K31"/>
    <mergeCell ref="E26:K26"/>
    <mergeCell ref="L34:R34"/>
    <mergeCell ref="L25:M31"/>
  </mergeCells>
  <phoneticPr fontId="3"/>
  <conditionalFormatting sqref="E74">
    <cfRule type="expression" dxfId="4" priority="1" stopIfTrue="1">
      <formula>F74="(土)"</formula>
    </cfRule>
    <cfRule type="expression" dxfId="3" priority="2" stopIfTrue="1">
      <formula>F74="(日)"</formula>
    </cfRule>
  </conditionalFormatting>
  <conditionalFormatting sqref="F74">
    <cfRule type="cellIs" dxfId="2" priority="3" stopIfTrue="1" operator="equal">
      <formula>"(土)"</formula>
    </cfRule>
    <cfRule type="cellIs" dxfId="1" priority="4" stopIfTrue="1" operator="equal">
      <formula>"(日)"</formula>
    </cfRule>
  </conditionalFormatting>
  <dataValidations count="10">
    <dataValidation type="list" allowBlank="1" showInputMessage="1" showErrorMessage="1" sqref="F14:G14">
      <formula1>$E$93:$E$120</formula1>
    </dataValidation>
    <dataValidation type="list" allowBlank="1" showInputMessage="1" showErrorMessage="1" sqref="H20:H21">
      <formula1>"万円以上の,㎡以上の,ｍ以上の,ｔ以上の"</formula1>
    </dataValidation>
    <dataValidation type="list" allowBlank="1" showInputMessage="1" showErrorMessage="1" sqref="G17">
      <formula1>"本店,本店、支店又は営業所"</formula1>
    </dataValidation>
    <dataValidation type="list" allowBlank="1" showInputMessage="1" showErrorMessage="1" sqref="E16">
      <formula1>"総合点数が,客観点数が"</formula1>
    </dataValidation>
    <dataValidation type="list" allowBlank="1" showInputMessage="1" showErrorMessage="1" sqref="B4">
      <formula1>"有,無"</formula1>
    </dataValidation>
    <dataValidation type="list" allowBlank="1" showInputMessage="1" showErrorMessage="1" sqref="E10">
      <formula1>"公共,県単"</formula1>
    </dataValidation>
    <dataValidation type="list" allowBlank="1" showInputMessage="1" showErrorMessage="1" sqref="G7">
      <formula1>$I$93:$I$101</formula1>
    </dataValidation>
    <dataValidation type="list" allowBlank="1" showInputMessage="1" showErrorMessage="1" sqref="E20:E21">
      <formula1>"工事費が,車道舗装面積が,総延長が,鋼重量が"</formula1>
    </dataValidation>
    <dataValidation type="list" allowBlank="1" showInputMessage="1" showErrorMessage="1" sqref="E7">
      <formula1>$H$93:$H$95</formula1>
    </dataValidation>
    <dataValidation type="list" allowBlank="1" showInputMessage="1" showErrorMessage="1" sqref="E17">
      <formula1>"「第１号様式　入札公告共通事項」の「別表３」に示す美濃区域内,県内,なし,関市内,美濃市内"</formula1>
    </dataValidation>
  </dataValidations>
  <pageMargins left="0.59055118110236227" right="0.59055118110236227" top="0.39370078740157483" bottom="0.39370078740157483" header="0" footer="0"/>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K132"/>
  <sheetViews>
    <sheetView view="pageBreakPreview" zoomScale="85" zoomScaleNormal="60" zoomScaleSheetLayoutView="85" workbookViewId="0">
      <selection activeCell="G13" sqref="G13"/>
    </sheetView>
  </sheetViews>
  <sheetFormatPr defaultColWidth="9" defaultRowHeight="13.5" x14ac:dyDescent="0.15"/>
  <cols>
    <col min="1" max="2" width="2.625" style="85" customWidth="1"/>
    <col min="3" max="3" width="6.625" style="85" customWidth="1"/>
    <col min="4" max="4" width="15.625" style="85" customWidth="1"/>
    <col min="5" max="5" width="6.625" style="85" customWidth="1"/>
    <col min="6" max="6" width="20.625" style="85" customWidth="1"/>
    <col min="7" max="7" width="65.625" style="85" customWidth="1"/>
    <col min="8" max="8" width="10.625" style="85" customWidth="1"/>
    <col min="9" max="9" width="10" style="85" customWidth="1"/>
    <col min="10" max="10" width="34.375" style="85" customWidth="1"/>
    <col min="11" max="11" width="47.25" style="85" customWidth="1"/>
    <col min="12" max="16384" width="9" style="85"/>
  </cols>
  <sheetData>
    <row r="1" spans="1:11" ht="30" customHeight="1" x14ac:dyDescent="0.15">
      <c r="A1" s="800" t="s">
        <v>105</v>
      </c>
      <c r="B1" s="801"/>
      <c r="C1" s="801"/>
      <c r="D1" s="801"/>
      <c r="E1" s="801"/>
      <c r="F1" s="801"/>
      <c r="G1" s="801"/>
      <c r="H1" s="802"/>
      <c r="I1" s="803"/>
      <c r="J1" s="212" t="str">
        <f>"総合"&amp;事業入力!B1&amp;"-2　評価点資料1/2"</f>
        <v>総合-2　評価点資料1/2</v>
      </c>
      <c r="K1" s="130"/>
    </row>
    <row r="2" spans="1:11" ht="30" customHeight="1" x14ac:dyDescent="0.15">
      <c r="A2" s="86"/>
      <c r="B2" s="86"/>
      <c r="C2" s="805" t="s">
        <v>167</v>
      </c>
      <c r="D2" s="806"/>
      <c r="E2" s="805" t="s">
        <v>102</v>
      </c>
      <c r="F2" s="806"/>
      <c r="G2" s="200" t="s">
        <v>283</v>
      </c>
      <c r="H2" s="804" t="s">
        <v>104</v>
      </c>
      <c r="I2" s="634"/>
      <c r="J2" s="208" t="str">
        <f>+事業入力!F14</f>
        <v>土木</v>
      </c>
      <c r="K2" s="129"/>
    </row>
    <row r="3" spans="1:11" ht="30" customHeight="1" x14ac:dyDescent="0.15">
      <c r="A3" s="86"/>
      <c r="B3" s="86"/>
      <c r="C3" s="635" t="str">
        <f>+事業入力!L9</f>
        <v>建工第道改1-A01-083-1他号</v>
      </c>
      <c r="D3" s="636"/>
      <c r="E3" s="635" t="str">
        <f>+事業入力!E11</f>
        <v>一般国道256号</v>
      </c>
      <c r="F3" s="807"/>
      <c r="G3" s="199" t="str">
        <f>+事業入力!L10</f>
        <v>公共  社会資本整備総合交付金(改築)(債務)他　道路改良</v>
      </c>
      <c r="H3" s="633" t="s">
        <v>85</v>
      </c>
      <c r="I3" s="634"/>
      <c r="J3" s="208" t="str">
        <f>+事業入力!L16</f>
        <v>総合点数が930点以上</v>
      </c>
      <c r="K3" s="129"/>
    </row>
    <row r="4" spans="1:11" ht="30" customHeight="1" x14ac:dyDescent="0.15">
      <c r="A4" s="86"/>
      <c r="B4" s="86"/>
      <c r="C4" s="643" t="s">
        <v>241</v>
      </c>
      <c r="D4" s="644"/>
      <c r="E4" s="808" t="str">
        <f>+事業入力!E12&amp;"地内"</f>
        <v>関市　洞戸尾倉地内</v>
      </c>
      <c r="F4" s="809"/>
      <c r="G4" s="809"/>
      <c r="H4" s="633" t="s">
        <v>86</v>
      </c>
      <c r="I4" s="634"/>
      <c r="J4" s="208" t="str">
        <f>+事業入力!L20</f>
        <v>土木一式工事で工事費が3,400万円以上の施工実績</v>
      </c>
      <c r="K4" s="129"/>
    </row>
    <row r="5" spans="1:11" ht="30" customHeight="1" x14ac:dyDescent="0.2">
      <c r="A5" s="87"/>
      <c r="B5" s="71"/>
      <c r="C5" s="643" t="s">
        <v>106</v>
      </c>
      <c r="D5" s="644"/>
      <c r="E5" s="206" t="str">
        <f>+事業入力!L17</f>
        <v>「第１号様式　入札公告共通事項」の「別表３」に示す美濃区域内に本店が所在すること。</v>
      </c>
      <c r="F5" s="207"/>
      <c r="G5" s="207"/>
      <c r="H5" s="633" t="s">
        <v>88</v>
      </c>
      <c r="I5" s="634"/>
      <c r="J5" s="208" t="str">
        <f>+事業入力!L21</f>
        <v>土木一式工事で工事費が2,100万円以上の施工実績</v>
      </c>
      <c r="K5" s="129"/>
    </row>
    <row r="6" spans="1:11" ht="30" customHeight="1" x14ac:dyDescent="0.15">
      <c r="G6" s="86"/>
      <c r="H6" s="204"/>
      <c r="I6" s="119"/>
      <c r="J6" s="205"/>
      <c r="K6" s="119"/>
    </row>
    <row r="7" spans="1:11" ht="30" customHeight="1" x14ac:dyDescent="0.2">
      <c r="A7" s="88"/>
      <c r="B7" s="655" t="s">
        <v>9</v>
      </c>
      <c r="C7" s="656"/>
      <c r="D7" s="657"/>
      <c r="E7" s="240" t="s">
        <v>91</v>
      </c>
      <c r="F7" s="242" t="s">
        <v>10</v>
      </c>
      <c r="G7" s="241" t="s">
        <v>11</v>
      </c>
      <c r="H7" s="243" t="s">
        <v>12</v>
      </c>
      <c r="I7" s="244"/>
      <c r="J7" s="245" t="s">
        <v>103</v>
      </c>
      <c r="K7" s="119"/>
    </row>
    <row r="8" spans="1:11" ht="20.100000000000001" customHeight="1" thickBot="1" x14ac:dyDescent="0.25">
      <c r="A8" s="88" t="s">
        <v>8</v>
      </c>
      <c r="B8" s="89"/>
      <c r="C8" s="89"/>
      <c r="D8" s="90"/>
      <c r="E8" s="90"/>
      <c r="F8" s="89"/>
      <c r="G8" s="89"/>
      <c r="H8" s="91"/>
      <c r="I8" s="198"/>
      <c r="J8" s="69"/>
      <c r="K8" s="18"/>
    </row>
    <row r="9" spans="1:11" ht="30" customHeight="1" x14ac:dyDescent="0.15">
      <c r="A9" s="86"/>
      <c r="B9" s="658" t="s">
        <v>13</v>
      </c>
      <c r="C9" s="651" t="s">
        <v>362</v>
      </c>
      <c r="D9" s="666" t="s">
        <v>16</v>
      </c>
      <c r="E9" s="162"/>
      <c r="F9" s="645" t="s">
        <v>68</v>
      </c>
      <c r="G9" s="255" t="s">
        <v>382</v>
      </c>
      <c r="H9" s="92">
        <v>1.5</v>
      </c>
      <c r="I9" s="642" t="s">
        <v>376</v>
      </c>
      <c r="J9" s="335"/>
      <c r="K9" s="131"/>
    </row>
    <row r="10" spans="1:11" ht="60" customHeight="1" x14ac:dyDescent="0.15">
      <c r="A10" s="86"/>
      <c r="B10" s="659"/>
      <c r="C10" s="649"/>
      <c r="D10" s="664"/>
      <c r="E10" s="159"/>
      <c r="F10" s="646"/>
      <c r="G10" s="228" t="s">
        <v>383</v>
      </c>
      <c r="H10" s="97">
        <v>0</v>
      </c>
      <c r="I10" s="639"/>
      <c r="J10" s="336"/>
      <c r="K10" s="131"/>
    </row>
    <row r="11" spans="1:11" ht="30" customHeight="1" x14ac:dyDescent="0.15">
      <c r="A11" s="86"/>
      <c r="B11" s="659"/>
      <c r="C11" s="650"/>
      <c r="D11" s="665"/>
      <c r="E11" s="161"/>
      <c r="F11" s="647"/>
      <c r="G11" s="227" t="s">
        <v>384</v>
      </c>
      <c r="H11" s="94">
        <v>-1.5</v>
      </c>
      <c r="I11" s="640"/>
      <c r="J11" s="337"/>
      <c r="K11" s="132"/>
    </row>
    <row r="12" spans="1:11" ht="19.5" customHeight="1" x14ac:dyDescent="0.15">
      <c r="A12" s="86"/>
      <c r="B12" s="659"/>
      <c r="C12" s="667" t="s">
        <v>91</v>
      </c>
      <c r="D12" s="663" t="s">
        <v>17</v>
      </c>
      <c r="E12" s="181" t="s">
        <v>107</v>
      </c>
      <c r="F12" s="185" t="s">
        <v>77</v>
      </c>
      <c r="G12" s="653" t="s">
        <v>627</v>
      </c>
      <c r="H12" s="654"/>
      <c r="I12" s="168"/>
      <c r="J12" s="373"/>
      <c r="K12" s="132"/>
    </row>
    <row r="13" spans="1:11" ht="20.100000000000001" customHeight="1" x14ac:dyDescent="0.15">
      <c r="A13" s="86"/>
      <c r="B13" s="659"/>
      <c r="C13" s="668"/>
      <c r="D13" s="767"/>
      <c r="E13" s="180" t="s">
        <v>375</v>
      </c>
      <c r="F13" s="179" t="s">
        <v>18</v>
      </c>
      <c r="G13" s="98" t="s">
        <v>288</v>
      </c>
      <c r="H13" s="178">
        <v>1</v>
      </c>
      <c r="I13" s="652" t="s">
        <v>376</v>
      </c>
      <c r="J13" s="257">
        <v>1</v>
      </c>
      <c r="K13" s="131"/>
    </row>
    <row r="14" spans="1:11" ht="20.100000000000001" customHeight="1" x14ac:dyDescent="0.15">
      <c r="A14" s="86"/>
      <c r="B14" s="660"/>
      <c r="C14" s="669"/>
      <c r="D14" s="768"/>
      <c r="E14" s="174"/>
      <c r="F14" s="174"/>
      <c r="G14" s="93" t="s">
        <v>289</v>
      </c>
      <c r="H14" s="94">
        <v>0</v>
      </c>
      <c r="I14" s="639"/>
      <c r="J14" s="374">
        <v>0</v>
      </c>
      <c r="K14" s="131"/>
    </row>
    <row r="15" spans="1:11" ht="20.100000000000001" customHeight="1" x14ac:dyDescent="0.15">
      <c r="A15" s="86"/>
      <c r="B15" s="659" t="s">
        <v>20</v>
      </c>
      <c r="C15" s="648" t="s">
        <v>362</v>
      </c>
      <c r="D15" s="663" t="s">
        <v>21</v>
      </c>
      <c r="E15" s="95"/>
      <c r="F15" s="646" t="s">
        <v>22</v>
      </c>
      <c r="G15" s="99" t="s">
        <v>23</v>
      </c>
      <c r="H15" s="96">
        <v>1</v>
      </c>
      <c r="I15" s="639" t="s">
        <v>376</v>
      </c>
      <c r="J15" s="256">
        <v>1</v>
      </c>
      <c r="K15" s="131"/>
    </row>
    <row r="16" spans="1:11" ht="20.100000000000001" customHeight="1" x14ac:dyDescent="0.15">
      <c r="A16" s="86"/>
      <c r="B16" s="661"/>
      <c r="C16" s="649"/>
      <c r="D16" s="664"/>
      <c r="E16" s="159"/>
      <c r="F16" s="646"/>
      <c r="G16" s="100" t="s">
        <v>24</v>
      </c>
      <c r="H16" s="97">
        <v>0.5</v>
      </c>
      <c r="I16" s="639"/>
      <c r="J16" s="257">
        <v>0.5</v>
      </c>
      <c r="K16" s="131"/>
    </row>
    <row r="17" spans="1:11" ht="20.100000000000001" customHeight="1" x14ac:dyDescent="0.15">
      <c r="A17" s="86"/>
      <c r="B17" s="661"/>
      <c r="C17" s="650"/>
      <c r="D17" s="665"/>
      <c r="E17" s="161"/>
      <c r="F17" s="646"/>
      <c r="G17" s="93" t="s">
        <v>25</v>
      </c>
      <c r="H17" s="94">
        <v>0</v>
      </c>
      <c r="I17" s="640"/>
      <c r="J17" s="258">
        <v>0</v>
      </c>
      <c r="K17" s="132"/>
    </row>
    <row r="18" spans="1:11" ht="19.5" customHeight="1" x14ac:dyDescent="0.15">
      <c r="A18" s="86"/>
      <c r="B18" s="661"/>
      <c r="C18" s="775" t="s">
        <v>26</v>
      </c>
      <c r="D18" s="776"/>
      <c r="E18" s="181" t="s">
        <v>107</v>
      </c>
      <c r="F18" s="165" t="s">
        <v>98</v>
      </c>
      <c r="G18" s="769"/>
      <c r="H18" s="612"/>
      <c r="I18" s="184"/>
      <c r="J18" s="259"/>
      <c r="K18" s="132"/>
    </row>
    <row r="19" spans="1:11" ht="74.25" customHeight="1" x14ac:dyDescent="0.15">
      <c r="A19" s="86"/>
      <c r="B19" s="661"/>
      <c r="C19" s="777"/>
      <c r="D19" s="778"/>
      <c r="E19" s="186" t="str">
        <f>+事業入力!B4</f>
        <v>無</v>
      </c>
      <c r="F19" s="165" t="s">
        <v>78</v>
      </c>
      <c r="G19" s="770"/>
      <c r="H19" s="771"/>
      <c r="I19" s="177"/>
      <c r="J19" s="259"/>
      <c r="K19" s="132"/>
    </row>
    <row r="20" spans="1:11" ht="30" customHeight="1" x14ac:dyDescent="0.15">
      <c r="A20" s="86"/>
      <c r="B20" s="661"/>
      <c r="C20" s="779"/>
      <c r="D20" s="778"/>
      <c r="E20" s="182"/>
      <c r="F20" s="101"/>
      <c r="G20" s="225" t="s">
        <v>145</v>
      </c>
      <c r="H20" s="102">
        <v>5</v>
      </c>
      <c r="I20" s="639" t="s">
        <v>376</v>
      </c>
      <c r="J20" s="375"/>
      <c r="K20" s="131"/>
    </row>
    <row r="21" spans="1:11" ht="30" customHeight="1" x14ac:dyDescent="0.15">
      <c r="A21" s="86"/>
      <c r="B21" s="661"/>
      <c r="C21" s="779"/>
      <c r="D21" s="778"/>
      <c r="E21" s="182"/>
      <c r="F21" s="103" t="s">
        <v>27</v>
      </c>
      <c r="G21" s="263" t="s">
        <v>92</v>
      </c>
      <c r="H21" s="264">
        <v>4</v>
      </c>
      <c r="I21" s="639"/>
      <c r="J21" s="336"/>
      <c r="K21" s="131"/>
    </row>
    <row r="22" spans="1:11" ht="30" customHeight="1" x14ac:dyDescent="0.15">
      <c r="A22" s="86"/>
      <c r="B22" s="661"/>
      <c r="C22" s="779"/>
      <c r="D22" s="778"/>
      <c r="E22" s="183"/>
      <c r="F22" s="103" t="s">
        <v>28</v>
      </c>
      <c r="G22" s="226" t="s">
        <v>93</v>
      </c>
      <c r="H22" s="104">
        <v>3</v>
      </c>
      <c r="I22" s="639"/>
      <c r="J22" s="344"/>
      <c r="K22" s="131"/>
    </row>
    <row r="23" spans="1:11" ht="30" customHeight="1" x14ac:dyDescent="0.15">
      <c r="A23" s="86"/>
      <c r="B23" s="661"/>
      <c r="C23" s="779"/>
      <c r="D23" s="778"/>
      <c r="E23" s="265"/>
      <c r="F23" s="103" t="s">
        <v>29</v>
      </c>
      <c r="G23" s="268" t="s">
        <v>290</v>
      </c>
      <c r="H23" s="104">
        <v>2</v>
      </c>
      <c r="I23" s="639"/>
      <c r="J23" s="336"/>
      <c r="K23" s="131"/>
    </row>
    <row r="24" spans="1:11" ht="20.100000000000001" customHeight="1" x14ac:dyDescent="0.15">
      <c r="A24" s="86"/>
      <c r="B24" s="661"/>
      <c r="C24" s="779"/>
      <c r="D24" s="778"/>
      <c r="E24" s="166"/>
      <c r="F24" s="103"/>
      <c r="G24" s="637" t="s">
        <v>94</v>
      </c>
      <c r="H24" s="104">
        <v>1</v>
      </c>
      <c r="I24" s="640"/>
      <c r="J24" s="376"/>
      <c r="K24" s="132"/>
    </row>
    <row r="25" spans="1:11" ht="19.5" customHeight="1" thickBot="1" x14ac:dyDescent="0.2">
      <c r="A25" s="86"/>
      <c r="B25" s="662"/>
      <c r="C25" s="780"/>
      <c r="D25" s="781"/>
      <c r="E25" s="167"/>
      <c r="F25" s="105"/>
      <c r="G25" s="638"/>
      <c r="H25" s="106">
        <v>0</v>
      </c>
      <c r="I25" s="641"/>
      <c r="J25" s="377"/>
      <c r="K25" s="133"/>
    </row>
    <row r="26" spans="1:11" ht="20.100000000000001" customHeight="1" thickBot="1" x14ac:dyDescent="0.25">
      <c r="A26" s="88" t="s">
        <v>31</v>
      </c>
      <c r="B26" s="260"/>
      <c r="C26" s="261"/>
      <c r="D26" s="262"/>
      <c r="E26" s="262"/>
      <c r="F26" s="196"/>
      <c r="G26" s="193" t="s">
        <v>30</v>
      </c>
      <c r="H26" s="194" t="s">
        <v>100</v>
      </c>
      <c r="I26" s="195" t="s">
        <v>95</v>
      </c>
      <c r="J26" s="109">
        <f>J9+J13+J15+J20</f>
        <v>2</v>
      </c>
      <c r="K26" s="134"/>
    </row>
    <row r="27" spans="1:11" ht="20.100000000000001" customHeight="1" thickBot="1" x14ac:dyDescent="0.2">
      <c r="A27" s="86"/>
      <c r="B27" s="702" t="s">
        <v>362</v>
      </c>
      <c r="C27" s="703"/>
      <c r="D27" s="718" t="s">
        <v>32</v>
      </c>
      <c r="E27" s="160"/>
      <c r="F27" s="175" t="s">
        <v>82</v>
      </c>
      <c r="G27" s="765" t="s">
        <v>419</v>
      </c>
      <c r="H27" s="766"/>
      <c r="I27" s="642" t="s">
        <v>3</v>
      </c>
      <c r="J27" s="169"/>
      <c r="K27" s="131"/>
    </row>
    <row r="28" spans="1:11" ht="20.100000000000001" customHeight="1" x14ac:dyDescent="0.15">
      <c r="A28" s="86"/>
      <c r="B28" s="704"/>
      <c r="C28" s="705"/>
      <c r="D28" s="719"/>
      <c r="E28" s="157"/>
      <c r="F28" s="772" t="s">
        <v>518</v>
      </c>
      <c r="G28" s="100" t="s">
        <v>33</v>
      </c>
      <c r="H28" s="197">
        <v>2</v>
      </c>
      <c r="I28" s="652"/>
      <c r="J28" s="237">
        <v>2</v>
      </c>
      <c r="K28" s="131"/>
    </row>
    <row r="29" spans="1:11" ht="20.100000000000001" customHeight="1" x14ac:dyDescent="0.15">
      <c r="A29" s="86"/>
      <c r="B29" s="704"/>
      <c r="C29" s="705"/>
      <c r="D29" s="664"/>
      <c r="E29" s="159"/>
      <c r="F29" s="773"/>
      <c r="G29" s="100" t="s">
        <v>34</v>
      </c>
      <c r="H29" s="111">
        <v>1</v>
      </c>
      <c r="I29" s="639"/>
      <c r="J29" s="170">
        <v>1</v>
      </c>
      <c r="K29" s="131"/>
    </row>
    <row r="30" spans="1:11" ht="20.100000000000001" customHeight="1" x14ac:dyDescent="0.15">
      <c r="A30" s="86"/>
      <c r="B30" s="706"/>
      <c r="C30" s="707"/>
      <c r="D30" s="665"/>
      <c r="E30" s="161"/>
      <c r="F30" s="774"/>
      <c r="G30" s="93" t="s">
        <v>35</v>
      </c>
      <c r="H30" s="112">
        <v>0</v>
      </c>
      <c r="I30" s="640"/>
      <c r="J30" s="238">
        <v>0</v>
      </c>
      <c r="K30" s="132"/>
    </row>
    <row r="31" spans="1:11" ht="20.100000000000001" customHeight="1" x14ac:dyDescent="0.15">
      <c r="A31" s="86"/>
      <c r="B31" s="708" t="s">
        <v>366</v>
      </c>
      <c r="C31" s="709"/>
      <c r="D31" s="715" t="s">
        <v>36</v>
      </c>
      <c r="E31" s="150"/>
      <c r="F31" s="786" t="s">
        <v>506</v>
      </c>
      <c r="G31" s="189" t="s">
        <v>79</v>
      </c>
      <c r="H31" s="118">
        <v>1</v>
      </c>
      <c r="I31" s="639" t="s">
        <v>19</v>
      </c>
      <c r="J31" s="670">
        <v>1</v>
      </c>
      <c r="K31" s="131"/>
    </row>
    <row r="32" spans="1:11" ht="20.100000000000001" customHeight="1" x14ac:dyDescent="0.15">
      <c r="A32" s="86"/>
      <c r="B32" s="704"/>
      <c r="C32" s="705"/>
      <c r="D32" s="719"/>
      <c r="E32" s="157"/>
      <c r="F32" s="787"/>
      <c r="G32" s="691" t="s">
        <v>543</v>
      </c>
      <c r="H32" s="692"/>
      <c r="I32" s="639"/>
      <c r="J32" s="671"/>
      <c r="K32" s="131"/>
    </row>
    <row r="33" spans="1:11" ht="20.100000000000001" customHeight="1" x14ac:dyDescent="0.15">
      <c r="A33" s="86"/>
      <c r="B33" s="704"/>
      <c r="C33" s="705"/>
      <c r="D33" s="716"/>
      <c r="E33" s="151"/>
      <c r="F33" s="787"/>
      <c r="G33" s="190" t="s">
        <v>80</v>
      </c>
      <c r="H33" s="188">
        <v>0.5</v>
      </c>
      <c r="I33" s="639"/>
      <c r="J33" s="672">
        <v>0.5</v>
      </c>
      <c r="K33" s="131"/>
    </row>
    <row r="34" spans="1:11" ht="20.100000000000001" customHeight="1" x14ac:dyDescent="0.15">
      <c r="A34" s="86"/>
      <c r="B34" s="704"/>
      <c r="C34" s="705"/>
      <c r="D34" s="716"/>
      <c r="E34" s="151"/>
      <c r="F34" s="787"/>
      <c r="G34" s="691" t="s">
        <v>544</v>
      </c>
      <c r="H34" s="692"/>
      <c r="I34" s="639"/>
      <c r="J34" s="673"/>
      <c r="K34" s="131"/>
    </row>
    <row r="35" spans="1:11" ht="36" customHeight="1" x14ac:dyDescent="0.15">
      <c r="A35" s="86"/>
      <c r="B35" s="706"/>
      <c r="C35" s="707"/>
      <c r="D35" s="717"/>
      <c r="E35" s="152"/>
      <c r="F35" s="788"/>
      <c r="G35" s="93" t="s">
        <v>39</v>
      </c>
      <c r="H35" s="112">
        <v>0</v>
      </c>
      <c r="I35" s="640"/>
      <c r="J35" s="173">
        <v>0</v>
      </c>
      <c r="K35" s="132"/>
    </row>
    <row r="36" spans="1:11" ht="20.100000000000001" customHeight="1" x14ac:dyDescent="0.15">
      <c r="A36" s="86"/>
      <c r="B36" s="708" t="s">
        <v>362</v>
      </c>
      <c r="C36" s="709"/>
      <c r="D36" s="715" t="s">
        <v>40</v>
      </c>
      <c r="E36" s="150"/>
      <c r="F36" s="646" t="s">
        <v>327</v>
      </c>
      <c r="G36" s="99" t="s">
        <v>328</v>
      </c>
      <c r="H36" s="113">
        <v>1.5</v>
      </c>
      <c r="I36" s="639" t="s">
        <v>41</v>
      </c>
      <c r="J36" s="235">
        <v>1.5</v>
      </c>
      <c r="K36" s="131"/>
    </row>
    <row r="37" spans="1:11" ht="20.100000000000001" customHeight="1" x14ac:dyDescent="0.15">
      <c r="A37" s="86"/>
      <c r="B37" s="704"/>
      <c r="C37" s="705"/>
      <c r="D37" s="719"/>
      <c r="E37" s="157"/>
      <c r="F37" s="646"/>
      <c r="G37" s="98" t="s">
        <v>329</v>
      </c>
      <c r="H37" s="116">
        <v>1</v>
      </c>
      <c r="I37" s="639"/>
      <c r="J37" s="170">
        <v>1</v>
      </c>
      <c r="K37" s="131"/>
    </row>
    <row r="38" spans="1:11" ht="20.100000000000001" customHeight="1" x14ac:dyDescent="0.15">
      <c r="A38" s="86"/>
      <c r="B38" s="704"/>
      <c r="C38" s="705"/>
      <c r="D38" s="716"/>
      <c r="E38" s="151"/>
      <c r="F38" s="764"/>
      <c r="G38" s="100" t="s">
        <v>330</v>
      </c>
      <c r="H38" s="111">
        <v>0.5</v>
      </c>
      <c r="I38" s="639"/>
      <c r="J38" s="230">
        <v>0.5</v>
      </c>
      <c r="K38" s="131"/>
    </row>
    <row r="39" spans="1:11" ht="20.100000000000001" customHeight="1" x14ac:dyDescent="0.15">
      <c r="A39" s="86"/>
      <c r="B39" s="706"/>
      <c r="C39" s="707"/>
      <c r="D39" s="717"/>
      <c r="E39" s="152"/>
      <c r="F39" s="764"/>
      <c r="G39" s="93" t="s">
        <v>331</v>
      </c>
      <c r="H39" s="112">
        <v>0</v>
      </c>
      <c r="I39" s="640"/>
      <c r="J39" s="238">
        <v>0</v>
      </c>
      <c r="K39" s="132"/>
    </row>
    <row r="40" spans="1:11" ht="20.100000000000001" customHeight="1" x14ac:dyDescent="0.15">
      <c r="A40" s="86"/>
      <c r="B40" s="708" t="s">
        <v>362</v>
      </c>
      <c r="C40" s="709"/>
      <c r="D40" s="715" t="s">
        <v>291</v>
      </c>
      <c r="E40" s="323"/>
      <c r="F40" s="725" t="s">
        <v>385</v>
      </c>
      <c r="G40" s="192" t="s">
        <v>292</v>
      </c>
      <c r="H40" s="187">
        <v>1</v>
      </c>
      <c r="I40" s="639" t="s">
        <v>3</v>
      </c>
      <c r="J40" s="171">
        <v>1</v>
      </c>
      <c r="K40" s="132"/>
    </row>
    <row r="41" spans="1:11" ht="42.75" customHeight="1" x14ac:dyDescent="0.15">
      <c r="A41" s="86"/>
      <c r="B41" s="704"/>
      <c r="C41" s="705"/>
      <c r="D41" s="719"/>
      <c r="E41" s="270"/>
      <c r="F41" s="813"/>
      <c r="G41" s="331" t="s">
        <v>425</v>
      </c>
      <c r="H41" s="111">
        <v>0.5</v>
      </c>
      <c r="I41" s="639"/>
      <c r="J41" s="239">
        <v>0.5</v>
      </c>
      <c r="K41" s="132"/>
    </row>
    <row r="42" spans="1:11" ht="20.100000000000001" customHeight="1" x14ac:dyDescent="0.15">
      <c r="A42" s="86"/>
      <c r="B42" s="720"/>
      <c r="C42" s="705"/>
      <c r="D42" s="719"/>
      <c r="E42" s="270"/>
      <c r="F42" s="813"/>
      <c r="G42" s="192" t="s">
        <v>293</v>
      </c>
      <c r="H42" s="187">
        <v>0</v>
      </c>
      <c r="I42" s="640"/>
      <c r="J42" s="171">
        <v>0</v>
      </c>
      <c r="K42" s="132"/>
    </row>
    <row r="43" spans="1:11" ht="20.100000000000001" customHeight="1" x14ac:dyDescent="0.15">
      <c r="A43" s="86"/>
      <c r="B43" s="782" t="s">
        <v>91</v>
      </c>
      <c r="C43" s="776"/>
      <c r="D43" s="715" t="s">
        <v>42</v>
      </c>
      <c r="E43" s="181" t="s">
        <v>107</v>
      </c>
      <c r="F43" s="587" t="s">
        <v>81</v>
      </c>
      <c r="G43" s="653" t="s">
        <v>502</v>
      </c>
      <c r="H43" s="654"/>
      <c r="I43" s="115"/>
      <c r="J43" s="172"/>
      <c r="K43" s="131"/>
    </row>
    <row r="44" spans="1:11" ht="20.100000000000001" customHeight="1" x14ac:dyDescent="0.15">
      <c r="A44" s="86"/>
      <c r="B44" s="783"/>
      <c r="C44" s="778"/>
      <c r="D44" s="767"/>
      <c r="E44" s="180" t="s">
        <v>375</v>
      </c>
      <c r="F44" s="748" t="s">
        <v>43</v>
      </c>
      <c r="G44" s="98" t="s">
        <v>380</v>
      </c>
      <c r="H44" s="116">
        <v>1.5</v>
      </c>
      <c r="I44" s="652" t="s">
        <v>44</v>
      </c>
      <c r="J44" s="237">
        <v>1.5</v>
      </c>
      <c r="K44" s="131"/>
    </row>
    <row r="45" spans="1:11" ht="20.100000000000001" customHeight="1" x14ac:dyDescent="0.15">
      <c r="A45" s="86"/>
      <c r="B45" s="783"/>
      <c r="C45" s="778"/>
      <c r="D45" s="767"/>
      <c r="E45" s="183"/>
      <c r="F45" s="764"/>
      <c r="G45" s="100" t="s">
        <v>381</v>
      </c>
      <c r="H45" s="111">
        <v>0.75</v>
      </c>
      <c r="I45" s="639"/>
      <c r="J45" s="324">
        <v>0.75</v>
      </c>
      <c r="K45" s="131"/>
    </row>
    <row r="46" spans="1:11" ht="20.100000000000001" customHeight="1" x14ac:dyDescent="0.15">
      <c r="A46" s="86"/>
      <c r="B46" s="784"/>
      <c r="C46" s="785"/>
      <c r="D46" s="768"/>
      <c r="E46" s="429"/>
      <c r="F46" s="764"/>
      <c r="G46" s="93" t="s">
        <v>45</v>
      </c>
      <c r="H46" s="112">
        <v>0</v>
      </c>
      <c r="I46" s="640"/>
      <c r="J46" s="238">
        <v>0</v>
      </c>
      <c r="K46" s="132"/>
    </row>
    <row r="47" spans="1:11" ht="20.100000000000001" customHeight="1" x14ac:dyDescent="0.15">
      <c r="A47" s="86"/>
      <c r="B47" s="753" t="s">
        <v>362</v>
      </c>
      <c r="C47" s="754"/>
      <c r="D47" s="757" t="s">
        <v>398</v>
      </c>
      <c r="E47" s="316"/>
      <c r="F47" s="759" t="s">
        <v>399</v>
      </c>
      <c r="G47" s="304" t="s">
        <v>400</v>
      </c>
      <c r="H47" s="305">
        <v>2</v>
      </c>
      <c r="I47" s="761" t="s">
        <v>15</v>
      </c>
      <c r="J47" s="306">
        <v>2</v>
      </c>
      <c r="K47" s="132"/>
    </row>
    <row r="48" spans="1:11" ht="20.100000000000001" customHeight="1" x14ac:dyDescent="0.15">
      <c r="A48" s="86"/>
      <c r="B48" s="753"/>
      <c r="C48" s="754"/>
      <c r="D48" s="757"/>
      <c r="E48" s="316"/>
      <c r="F48" s="759"/>
      <c r="G48" s="307" t="s">
        <v>401</v>
      </c>
      <c r="H48" s="308">
        <v>1.5</v>
      </c>
      <c r="I48" s="762"/>
      <c r="J48" s="309">
        <v>1.5</v>
      </c>
      <c r="K48" s="132"/>
    </row>
    <row r="49" spans="1:11" ht="20.100000000000001" customHeight="1" x14ac:dyDescent="0.15">
      <c r="A49" s="86"/>
      <c r="B49" s="753"/>
      <c r="C49" s="754"/>
      <c r="D49" s="757"/>
      <c r="E49" s="316"/>
      <c r="F49" s="759"/>
      <c r="G49" s="310" t="s">
        <v>402</v>
      </c>
      <c r="H49" s="311">
        <v>1</v>
      </c>
      <c r="I49" s="762"/>
      <c r="J49" s="312">
        <v>1</v>
      </c>
      <c r="K49" s="132"/>
    </row>
    <row r="50" spans="1:11" ht="20.100000000000001" customHeight="1" thickBot="1" x14ac:dyDescent="0.2">
      <c r="A50" s="86"/>
      <c r="B50" s="755"/>
      <c r="C50" s="756"/>
      <c r="D50" s="758"/>
      <c r="E50" s="317"/>
      <c r="F50" s="760"/>
      <c r="G50" s="313" t="s">
        <v>333</v>
      </c>
      <c r="H50" s="314">
        <v>0</v>
      </c>
      <c r="I50" s="763"/>
      <c r="J50" s="315">
        <v>0</v>
      </c>
      <c r="K50" s="132"/>
    </row>
    <row r="51" spans="1:11" ht="20.100000000000001" customHeight="1" thickBot="1" x14ac:dyDescent="0.25">
      <c r="A51" s="88" t="s">
        <v>46</v>
      </c>
      <c r="B51" s="88"/>
      <c r="C51" s="86"/>
      <c r="D51" s="114"/>
      <c r="E51" s="114"/>
      <c r="F51" s="191"/>
      <c r="G51" s="193" t="s">
        <v>30</v>
      </c>
      <c r="H51" s="194" t="s">
        <v>332</v>
      </c>
      <c r="I51" s="195" t="s">
        <v>95</v>
      </c>
      <c r="J51" s="194">
        <f>J28+J31+J36+J40+J44+J47</f>
        <v>9</v>
      </c>
      <c r="K51" s="134"/>
    </row>
    <row r="52" spans="1:11" ht="20.100000000000001" customHeight="1" x14ac:dyDescent="0.15">
      <c r="A52" s="86"/>
      <c r="B52" s="702" t="s">
        <v>362</v>
      </c>
      <c r="C52" s="703"/>
      <c r="D52" s="718" t="s">
        <v>36</v>
      </c>
      <c r="E52" s="160"/>
      <c r="F52" s="725" t="s">
        <v>519</v>
      </c>
      <c r="G52" s="192" t="s">
        <v>79</v>
      </c>
      <c r="H52" s="187">
        <v>1</v>
      </c>
      <c r="I52" s="652" t="s">
        <v>19</v>
      </c>
      <c r="J52" s="693">
        <v>1</v>
      </c>
      <c r="K52" s="131"/>
    </row>
    <row r="53" spans="1:11" ht="20.100000000000001" customHeight="1" x14ac:dyDescent="0.15">
      <c r="A53" s="86"/>
      <c r="B53" s="704"/>
      <c r="C53" s="705"/>
      <c r="D53" s="719"/>
      <c r="E53" s="157"/>
      <c r="F53" s="726"/>
      <c r="G53" s="691" t="s">
        <v>543</v>
      </c>
      <c r="H53" s="692"/>
      <c r="I53" s="652"/>
      <c r="J53" s="671"/>
      <c r="K53" s="131"/>
    </row>
    <row r="54" spans="1:11" ht="20.100000000000001" customHeight="1" x14ac:dyDescent="0.15">
      <c r="A54" s="86"/>
      <c r="B54" s="704"/>
      <c r="C54" s="705"/>
      <c r="D54" s="716"/>
      <c r="E54" s="151"/>
      <c r="F54" s="723" t="s">
        <v>496</v>
      </c>
      <c r="G54" s="190" t="s">
        <v>80</v>
      </c>
      <c r="H54" s="188">
        <v>0.5</v>
      </c>
      <c r="I54" s="639"/>
      <c r="J54" s="672">
        <v>0.5</v>
      </c>
      <c r="K54" s="131"/>
    </row>
    <row r="55" spans="1:11" ht="20.100000000000001" customHeight="1" x14ac:dyDescent="0.15">
      <c r="A55" s="86"/>
      <c r="B55" s="704"/>
      <c r="C55" s="705"/>
      <c r="D55" s="716"/>
      <c r="E55" s="151"/>
      <c r="F55" s="723"/>
      <c r="G55" s="691" t="s">
        <v>545</v>
      </c>
      <c r="H55" s="692"/>
      <c r="I55" s="639"/>
      <c r="J55" s="673"/>
      <c r="K55" s="131"/>
    </row>
    <row r="56" spans="1:11" ht="36" customHeight="1" x14ac:dyDescent="0.15">
      <c r="A56" s="86"/>
      <c r="B56" s="706"/>
      <c r="C56" s="707"/>
      <c r="D56" s="717"/>
      <c r="E56" s="152"/>
      <c r="F56" s="724"/>
      <c r="G56" s="93" t="s">
        <v>39</v>
      </c>
      <c r="H56" s="112">
        <v>0</v>
      </c>
      <c r="I56" s="640"/>
      <c r="J56" s="173">
        <v>0</v>
      </c>
      <c r="K56" s="132"/>
    </row>
    <row r="57" spans="1:11" ht="20.100000000000001" customHeight="1" x14ac:dyDescent="0.15">
      <c r="A57" s="86"/>
      <c r="B57" s="708" t="s">
        <v>362</v>
      </c>
      <c r="C57" s="709"/>
      <c r="D57" s="715" t="s">
        <v>47</v>
      </c>
      <c r="E57" s="150"/>
      <c r="F57" s="721" t="s">
        <v>520</v>
      </c>
      <c r="G57" s="284" t="s">
        <v>492</v>
      </c>
      <c r="H57" s="113">
        <v>1.5</v>
      </c>
      <c r="I57" s="694" t="s">
        <v>48</v>
      </c>
      <c r="J57" s="235">
        <v>1.5</v>
      </c>
      <c r="K57" s="131"/>
    </row>
    <row r="58" spans="1:11" ht="20.100000000000001" customHeight="1" x14ac:dyDescent="0.15">
      <c r="A58" s="86"/>
      <c r="B58" s="704"/>
      <c r="C58" s="705"/>
      <c r="D58" s="716"/>
      <c r="E58" s="151"/>
      <c r="F58" s="814"/>
      <c r="G58" s="274" t="s">
        <v>493</v>
      </c>
      <c r="H58" s="116">
        <v>1</v>
      </c>
      <c r="I58" s="695"/>
      <c r="J58" s="170">
        <v>1</v>
      </c>
      <c r="K58" s="131"/>
    </row>
    <row r="59" spans="1:11" ht="20.100000000000001" customHeight="1" x14ac:dyDescent="0.15">
      <c r="A59" s="86"/>
      <c r="B59" s="720"/>
      <c r="C59" s="705"/>
      <c r="D59" s="716"/>
      <c r="E59" s="151"/>
      <c r="F59" s="814"/>
      <c r="G59" s="281" t="s">
        <v>447</v>
      </c>
      <c r="H59" s="111">
        <v>0.5</v>
      </c>
      <c r="I59" s="696"/>
      <c r="J59" s="239">
        <v>0.5</v>
      </c>
      <c r="K59" s="132"/>
    </row>
    <row r="60" spans="1:11" ht="20.100000000000001" customHeight="1" x14ac:dyDescent="0.15">
      <c r="A60" s="86"/>
      <c r="B60" s="720"/>
      <c r="C60" s="705"/>
      <c r="D60" s="717"/>
      <c r="E60" s="152"/>
      <c r="F60" s="815"/>
      <c r="G60" s="93" t="s">
        <v>378</v>
      </c>
      <c r="H60" s="112">
        <v>0</v>
      </c>
      <c r="I60" s="696"/>
      <c r="J60" s="173">
        <v>0</v>
      </c>
      <c r="K60" s="132"/>
    </row>
    <row r="61" spans="1:11" ht="20.100000000000001" customHeight="1" x14ac:dyDescent="0.15">
      <c r="A61" s="86"/>
      <c r="B61" s="708" t="s">
        <v>362</v>
      </c>
      <c r="C61" s="709"/>
      <c r="D61" s="712" t="s">
        <v>294</v>
      </c>
      <c r="E61" s="163"/>
      <c r="F61" s="732" t="s">
        <v>521</v>
      </c>
      <c r="G61" s="99" t="s">
        <v>360</v>
      </c>
      <c r="H61" s="111">
        <v>0.5</v>
      </c>
      <c r="I61" s="639" t="s">
        <v>96</v>
      </c>
      <c r="J61" s="170">
        <v>0.5</v>
      </c>
      <c r="K61" s="131"/>
    </row>
    <row r="62" spans="1:11" ht="20.100000000000001" customHeight="1" x14ac:dyDescent="0.15">
      <c r="A62" s="86"/>
      <c r="B62" s="704"/>
      <c r="C62" s="705"/>
      <c r="D62" s="713"/>
      <c r="E62" s="280"/>
      <c r="F62" s="733"/>
      <c r="G62" s="269" t="s">
        <v>295</v>
      </c>
      <c r="H62" s="187">
        <v>0.25</v>
      </c>
      <c r="I62" s="639"/>
      <c r="J62" s="170">
        <v>0.25</v>
      </c>
      <c r="K62" s="131"/>
    </row>
    <row r="63" spans="1:11" ht="20.100000000000001" customHeight="1" thickBot="1" x14ac:dyDescent="0.2">
      <c r="A63" s="86"/>
      <c r="B63" s="710"/>
      <c r="C63" s="711"/>
      <c r="D63" s="714"/>
      <c r="E63" s="164"/>
      <c r="F63" s="734"/>
      <c r="G63" s="93" t="s">
        <v>296</v>
      </c>
      <c r="H63" s="112">
        <v>0</v>
      </c>
      <c r="I63" s="639"/>
      <c r="J63" s="236">
        <v>0</v>
      </c>
      <c r="K63" s="131"/>
    </row>
    <row r="64" spans="1:11" ht="20.100000000000001" customHeight="1" thickBot="1" x14ac:dyDescent="0.2">
      <c r="A64" s="86"/>
      <c r="B64" s="218"/>
      <c r="C64" s="218"/>
      <c r="D64" s="213"/>
      <c r="E64" s="213"/>
      <c r="F64" s="214"/>
      <c r="G64" s="193" t="s">
        <v>30</v>
      </c>
      <c r="H64" s="215">
        <f>H52+H57+H61</f>
        <v>3</v>
      </c>
      <c r="I64" s="195" t="s">
        <v>95</v>
      </c>
      <c r="J64" s="215">
        <f>J52+J57+J61</f>
        <v>3</v>
      </c>
      <c r="K64" s="131"/>
    </row>
    <row r="65" spans="1:11" ht="36.75" customHeight="1" x14ac:dyDescent="0.2">
      <c r="A65" s="86"/>
      <c r="B65" s="750" t="str">
        <f>"総合"&amp;事業入力!B1&amp;"-2　評価点資料2/2"</f>
        <v>総合-2　評価点資料2/2</v>
      </c>
      <c r="C65" s="751"/>
      <c r="D65" s="751"/>
      <c r="E65" s="752"/>
      <c r="F65" s="752"/>
      <c r="G65" s="216"/>
      <c r="H65" s="217"/>
      <c r="I65" s="134"/>
      <c r="K65" s="131"/>
    </row>
    <row r="66" spans="1:11" ht="30" customHeight="1" x14ac:dyDescent="0.2">
      <c r="A66" s="88"/>
      <c r="B66" s="737" t="s">
        <v>9</v>
      </c>
      <c r="C66" s="738"/>
      <c r="D66" s="739"/>
      <c r="E66" s="248" t="s">
        <v>91</v>
      </c>
      <c r="F66" s="247" t="s">
        <v>10</v>
      </c>
      <c r="G66" s="249" t="s">
        <v>11</v>
      </c>
      <c r="H66" s="247" t="s">
        <v>12</v>
      </c>
      <c r="I66" s="246"/>
      <c r="J66" s="245" t="s">
        <v>103</v>
      </c>
      <c r="K66" s="250"/>
    </row>
    <row r="67" spans="1:11" ht="20.100000000000001" customHeight="1" thickBot="1" x14ac:dyDescent="0.25">
      <c r="A67" s="88" t="s">
        <v>49</v>
      </c>
      <c r="B67" s="88"/>
      <c r="C67" s="117"/>
      <c r="D67" s="114"/>
      <c r="E67" s="114"/>
      <c r="F67" s="114"/>
      <c r="K67" s="134"/>
    </row>
    <row r="68" spans="1:11" ht="14.25" x14ac:dyDescent="0.15">
      <c r="A68" s="86"/>
      <c r="B68" s="702" t="s">
        <v>362</v>
      </c>
      <c r="C68" s="703"/>
      <c r="D68" s="718" t="s">
        <v>52</v>
      </c>
      <c r="E68" s="160"/>
      <c r="F68" s="645" t="s">
        <v>53</v>
      </c>
      <c r="G68" s="332" t="s">
        <v>546</v>
      </c>
      <c r="H68" s="110">
        <v>1</v>
      </c>
      <c r="I68" s="698" t="s">
        <v>54</v>
      </c>
      <c r="J68" s="379">
        <v>1</v>
      </c>
      <c r="K68" s="131"/>
    </row>
    <row r="69" spans="1:11" ht="14.25" x14ac:dyDescent="0.15">
      <c r="A69" s="86"/>
      <c r="B69" s="704"/>
      <c r="C69" s="705"/>
      <c r="D69" s="664"/>
      <c r="E69" s="159"/>
      <c r="F69" s="646"/>
      <c r="G69" s="333" t="s">
        <v>463</v>
      </c>
      <c r="H69" s="111">
        <v>0.75</v>
      </c>
      <c r="I69" s="695"/>
      <c r="J69" s="380"/>
      <c r="K69" s="131"/>
    </row>
    <row r="70" spans="1:11" ht="14.25" x14ac:dyDescent="0.15">
      <c r="A70" s="86"/>
      <c r="B70" s="720"/>
      <c r="C70" s="705"/>
      <c r="D70" s="664"/>
      <c r="E70" s="159"/>
      <c r="F70" s="646"/>
      <c r="G70" s="333" t="s">
        <v>463</v>
      </c>
      <c r="H70" s="111">
        <v>0.5</v>
      </c>
      <c r="I70" s="696"/>
      <c r="J70" s="381"/>
      <c r="K70" s="132"/>
    </row>
    <row r="71" spans="1:11" ht="20.100000000000001" customHeight="1" x14ac:dyDescent="0.15">
      <c r="A71" s="86"/>
      <c r="B71" s="720"/>
      <c r="C71" s="705"/>
      <c r="D71" s="664"/>
      <c r="E71" s="159"/>
      <c r="F71" s="646"/>
      <c r="G71" s="378" t="s">
        <v>463</v>
      </c>
      <c r="H71" s="111">
        <v>0.25</v>
      </c>
      <c r="I71" s="696"/>
      <c r="J71" s="290" t="s">
        <v>379</v>
      </c>
      <c r="K71" s="132"/>
    </row>
    <row r="72" spans="1:11" ht="20.100000000000001" customHeight="1" x14ac:dyDescent="0.15">
      <c r="A72" s="86"/>
      <c r="B72" s="720"/>
      <c r="C72" s="705"/>
      <c r="D72" s="665"/>
      <c r="E72" s="161"/>
      <c r="F72" s="646"/>
      <c r="G72" s="334" t="s">
        <v>456</v>
      </c>
      <c r="H72" s="111">
        <v>0</v>
      </c>
      <c r="I72" s="696"/>
      <c r="J72" s="382">
        <v>0</v>
      </c>
      <c r="K72" s="132"/>
    </row>
    <row r="73" spans="1:11" ht="23.25" customHeight="1" x14ac:dyDescent="0.15">
      <c r="A73" s="86"/>
      <c r="B73" s="708" t="s">
        <v>362</v>
      </c>
      <c r="C73" s="709"/>
      <c r="D73" s="715" t="s">
        <v>55</v>
      </c>
      <c r="E73" s="150"/>
      <c r="F73" s="646" t="s">
        <v>56</v>
      </c>
      <c r="G73" s="229" t="s">
        <v>371</v>
      </c>
      <c r="H73" s="113">
        <v>2</v>
      </c>
      <c r="I73" s="639" t="s">
        <v>15</v>
      </c>
      <c r="J73" s="172">
        <v>2</v>
      </c>
      <c r="K73" s="131"/>
    </row>
    <row r="74" spans="1:11" ht="30.75" customHeight="1" x14ac:dyDescent="0.15">
      <c r="A74" s="86"/>
      <c r="B74" s="704"/>
      <c r="C74" s="705"/>
      <c r="D74" s="719"/>
      <c r="E74" s="159"/>
      <c r="F74" s="646"/>
      <c r="G74" s="228" t="s">
        <v>334</v>
      </c>
      <c r="H74" s="111">
        <v>1</v>
      </c>
      <c r="I74" s="639"/>
      <c r="J74" s="237">
        <v>1</v>
      </c>
      <c r="K74" s="131"/>
    </row>
    <row r="75" spans="1:11" ht="50.25" customHeight="1" x14ac:dyDescent="0.15">
      <c r="A75" s="86"/>
      <c r="B75" s="704"/>
      <c r="C75" s="705"/>
      <c r="D75" s="664"/>
      <c r="E75" s="159"/>
      <c r="F75" s="646"/>
      <c r="G75" s="228" t="s">
        <v>335</v>
      </c>
      <c r="H75" s="111">
        <v>0.5</v>
      </c>
      <c r="I75" s="639"/>
      <c r="J75" s="237">
        <v>0.5</v>
      </c>
      <c r="K75" s="131"/>
    </row>
    <row r="76" spans="1:11" ht="20.100000000000001" customHeight="1" x14ac:dyDescent="0.15">
      <c r="A76" s="86"/>
      <c r="B76" s="706"/>
      <c r="C76" s="707"/>
      <c r="D76" s="665"/>
      <c r="E76" s="161"/>
      <c r="F76" s="646"/>
      <c r="G76" s="93" t="s">
        <v>97</v>
      </c>
      <c r="H76" s="112">
        <v>0</v>
      </c>
      <c r="I76" s="640"/>
      <c r="J76" s="173">
        <v>0</v>
      </c>
      <c r="K76" s="132"/>
    </row>
    <row r="77" spans="1:11" ht="20.100000000000001" customHeight="1" x14ac:dyDescent="0.15">
      <c r="A77" s="86"/>
      <c r="B77" s="708" t="s">
        <v>362</v>
      </c>
      <c r="C77" s="729"/>
      <c r="D77" s="715" t="s">
        <v>57</v>
      </c>
      <c r="E77" s="150"/>
      <c r="F77" s="727" t="s">
        <v>524</v>
      </c>
      <c r="G77" s="288" t="s">
        <v>547</v>
      </c>
      <c r="H77" s="113">
        <v>1</v>
      </c>
      <c r="I77" s="694" t="s">
        <v>54</v>
      </c>
      <c r="J77" s="383">
        <v>1</v>
      </c>
      <c r="K77" s="131"/>
    </row>
    <row r="78" spans="1:11" ht="20.100000000000001" customHeight="1" x14ac:dyDescent="0.15">
      <c r="A78" s="86"/>
      <c r="B78" s="704"/>
      <c r="C78" s="730"/>
      <c r="D78" s="664"/>
      <c r="E78" s="159"/>
      <c r="F78" s="727"/>
      <c r="G78" s="289" t="s">
        <v>463</v>
      </c>
      <c r="H78" s="111">
        <v>0.75</v>
      </c>
      <c r="I78" s="695"/>
      <c r="J78" s="384"/>
      <c r="K78" s="131"/>
    </row>
    <row r="79" spans="1:11" ht="17.25" customHeight="1" x14ac:dyDescent="0.15">
      <c r="A79" s="86"/>
      <c r="B79" s="720"/>
      <c r="C79" s="730"/>
      <c r="D79" s="664"/>
      <c r="E79" s="159"/>
      <c r="F79" s="727"/>
      <c r="G79" s="289" t="s">
        <v>548</v>
      </c>
      <c r="H79" s="111">
        <v>0.5</v>
      </c>
      <c r="I79" s="696"/>
      <c r="J79" s="381">
        <v>0.5</v>
      </c>
      <c r="K79" s="132"/>
    </row>
    <row r="80" spans="1:11" ht="20.100000000000001" customHeight="1" x14ac:dyDescent="0.15">
      <c r="A80" s="86"/>
      <c r="B80" s="706"/>
      <c r="C80" s="731"/>
      <c r="D80" s="665"/>
      <c r="E80" s="161"/>
      <c r="F80" s="727"/>
      <c r="G80" s="330" t="s">
        <v>456</v>
      </c>
      <c r="H80" s="112">
        <v>0</v>
      </c>
      <c r="I80" s="697"/>
      <c r="J80" s="385">
        <v>0</v>
      </c>
      <c r="K80" s="132"/>
    </row>
    <row r="81" spans="1:11" ht="27" customHeight="1" x14ac:dyDescent="0.15">
      <c r="A81" s="86"/>
      <c r="B81" s="708" t="s">
        <v>362</v>
      </c>
      <c r="C81" s="709"/>
      <c r="D81" s="715" t="s">
        <v>58</v>
      </c>
      <c r="E81" s="150"/>
      <c r="F81" s="728" t="s">
        <v>523</v>
      </c>
      <c r="G81" s="288" t="s">
        <v>547</v>
      </c>
      <c r="H81" s="113">
        <v>1</v>
      </c>
      <c r="I81" s="694" t="s">
        <v>54</v>
      </c>
      <c r="J81" s="386">
        <v>1</v>
      </c>
      <c r="K81" s="131"/>
    </row>
    <row r="82" spans="1:11" ht="20.100000000000001" customHeight="1" x14ac:dyDescent="0.15">
      <c r="A82" s="86"/>
      <c r="B82" s="704"/>
      <c r="C82" s="705"/>
      <c r="D82" s="716"/>
      <c r="E82" s="151"/>
      <c r="F82" s="728"/>
      <c r="G82" s="289" t="s">
        <v>379</v>
      </c>
      <c r="H82" s="111">
        <v>0.75</v>
      </c>
      <c r="I82" s="695"/>
      <c r="J82" s="380"/>
      <c r="K82" s="131"/>
    </row>
    <row r="83" spans="1:11" ht="20.100000000000001" customHeight="1" x14ac:dyDescent="0.15">
      <c r="A83" s="86"/>
      <c r="B83" s="720"/>
      <c r="C83" s="705"/>
      <c r="D83" s="716"/>
      <c r="E83" s="151"/>
      <c r="F83" s="728"/>
      <c r="G83" s="289" t="s">
        <v>548</v>
      </c>
      <c r="H83" s="111">
        <v>0.5</v>
      </c>
      <c r="I83" s="696"/>
      <c r="J83" s="387">
        <v>0.5</v>
      </c>
      <c r="K83" s="132"/>
    </row>
    <row r="84" spans="1:11" ht="20.100000000000001" customHeight="1" x14ac:dyDescent="0.15">
      <c r="A84" s="86"/>
      <c r="B84" s="720"/>
      <c r="C84" s="705"/>
      <c r="D84" s="717"/>
      <c r="E84" s="152"/>
      <c r="F84" s="728"/>
      <c r="G84" s="330" t="s">
        <v>456</v>
      </c>
      <c r="H84" s="112">
        <v>0</v>
      </c>
      <c r="I84" s="696"/>
      <c r="J84" s="382">
        <v>0</v>
      </c>
      <c r="K84" s="132"/>
    </row>
    <row r="85" spans="1:11" ht="20.100000000000001" customHeight="1" x14ac:dyDescent="0.15">
      <c r="A85" s="86"/>
      <c r="B85" s="708" t="s">
        <v>367</v>
      </c>
      <c r="C85" s="709"/>
      <c r="D85" s="715" t="s">
        <v>110</v>
      </c>
      <c r="E85" s="326"/>
      <c r="F85" s="646" t="s">
        <v>420</v>
      </c>
      <c r="G85" s="99" t="s">
        <v>468</v>
      </c>
      <c r="H85" s="113">
        <v>2</v>
      </c>
      <c r="I85" s="639" t="s">
        <v>15</v>
      </c>
      <c r="J85" s="235">
        <v>2</v>
      </c>
      <c r="K85" s="131"/>
    </row>
    <row r="86" spans="1:11" ht="20.100000000000001" customHeight="1" x14ac:dyDescent="0.15">
      <c r="A86" s="86"/>
      <c r="B86" s="704"/>
      <c r="C86" s="705"/>
      <c r="D86" s="719"/>
      <c r="E86" s="329"/>
      <c r="F86" s="646"/>
      <c r="G86" s="98" t="s">
        <v>469</v>
      </c>
      <c r="H86" s="116">
        <v>1.5</v>
      </c>
      <c r="I86" s="639"/>
      <c r="J86" s="253">
        <v>1.5</v>
      </c>
      <c r="K86" s="131"/>
    </row>
    <row r="87" spans="1:11" ht="20.100000000000001" customHeight="1" x14ac:dyDescent="0.15">
      <c r="A87" s="86"/>
      <c r="B87" s="704"/>
      <c r="C87" s="705"/>
      <c r="D87" s="716"/>
      <c r="E87" s="327"/>
      <c r="F87" s="646"/>
      <c r="G87" s="100" t="s">
        <v>470</v>
      </c>
      <c r="H87" s="111">
        <v>1</v>
      </c>
      <c r="I87" s="639"/>
      <c r="J87" s="237">
        <v>1</v>
      </c>
      <c r="K87" s="131"/>
    </row>
    <row r="88" spans="1:11" ht="20.100000000000001" customHeight="1" x14ac:dyDescent="0.15">
      <c r="A88" s="86"/>
      <c r="B88" s="704"/>
      <c r="C88" s="705"/>
      <c r="D88" s="716"/>
      <c r="E88" s="327"/>
      <c r="F88" s="646"/>
      <c r="G88" s="269" t="s">
        <v>485</v>
      </c>
      <c r="H88" s="187">
        <v>0.5</v>
      </c>
      <c r="I88" s="639"/>
      <c r="J88" s="325">
        <v>0.5</v>
      </c>
      <c r="K88" s="131"/>
    </row>
    <row r="89" spans="1:11" ht="20.100000000000001" customHeight="1" x14ac:dyDescent="0.15">
      <c r="A89" s="86"/>
      <c r="B89" s="706"/>
      <c r="C89" s="707"/>
      <c r="D89" s="717"/>
      <c r="E89" s="328"/>
      <c r="F89" s="646"/>
      <c r="G89" s="271" t="s">
        <v>421</v>
      </c>
      <c r="H89" s="272">
        <v>0</v>
      </c>
      <c r="I89" s="640"/>
      <c r="J89" s="238">
        <v>0</v>
      </c>
      <c r="K89" s="132"/>
    </row>
    <row r="90" spans="1:11" ht="42.95" customHeight="1" x14ac:dyDescent="0.15">
      <c r="A90" s="86"/>
      <c r="B90" s="708" t="s">
        <v>367</v>
      </c>
      <c r="C90" s="709"/>
      <c r="D90" s="715" t="s">
        <v>144</v>
      </c>
      <c r="E90" s="150"/>
      <c r="F90" s="646" t="s">
        <v>386</v>
      </c>
      <c r="G90" s="99" t="s">
        <v>464</v>
      </c>
      <c r="H90" s="113">
        <v>1</v>
      </c>
      <c r="I90" s="639" t="s">
        <v>111</v>
      </c>
      <c r="J90" s="235">
        <v>1</v>
      </c>
      <c r="K90" s="131"/>
    </row>
    <row r="91" spans="1:11" ht="42.95" customHeight="1" x14ac:dyDescent="0.15">
      <c r="A91" s="86"/>
      <c r="B91" s="704"/>
      <c r="C91" s="705"/>
      <c r="D91" s="719"/>
      <c r="E91" s="157"/>
      <c r="F91" s="646"/>
      <c r="G91" s="98" t="s">
        <v>465</v>
      </c>
      <c r="H91" s="116">
        <v>0.75</v>
      </c>
      <c r="I91" s="639"/>
      <c r="J91" s="253">
        <v>0.75</v>
      </c>
      <c r="K91" s="131"/>
    </row>
    <row r="92" spans="1:11" ht="42.95" customHeight="1" x14ac:dyDescent="0.15">
      <c r="A92" s="86"/>
      <c r="B92" s="704"/>
      <c r="C92" s="705"/>
      <c r="D92" s="719"/>
      <c r="E92" s="157"/>
      <c r="F92" s="646"/>
      <c r="G92" s="98" t="s">
        <v>466</v>
      </c>
      <c r="H92" s="116">
        <v>0.5</v>
      </c>
      <c r="I92" s="639"/>
      <c r="J92" s="253">
        <v>0.5</v>
      </c>
      <c r="K92" s="131"/>
    </row>
    <row r="93" spans="1:11" ht="42.95" customHeight="1" x14ac:dyDescent="0.15">
      <c r="A93" s="86"/>
      <c r="B93" s="704"/>
      <c r="C93" s="705"/>
      <c r="D93" s="716"/>
      <c r="E93" s="151"/>
      <c r="F93" s="646"/>
      <c r="G93" s="100" t="s">
        <v>467</v>
      </c>
      <c r="H93" s="111">
        <v>0.25</v>
      </c>
      <c r="I93" s="639"/>
      <c r="J93" s="237">
        <v>0.25</v>
      </c>
      <c r="K93" s="131"/>
    </row>
    <row r="94" spans="1:11" ht="42.95" customHeight="1" x14ac:dyDescent="0.15">
      <c r="A94" s="86"/>
      <c r="B94" s="706"/>
      <c r="C94" s="707"/>
      <c r="D94" s="717"/>
      <c r="E94" s="152"/>
      <c r="F94" s="646"/>
      <c r="G94" s="93" t="s">
        <v>39</v>
      </c>
      <c r="H94" s="112">
        <v>0</v>
      </c>
      <c r="I94" s="640"/>
      <c r="J94" s="173">
        <v>0</v>
      </c>
      <c r="K94" s="132"/>
    </row>
    <row r="95" spans="1:11" ht="33.950000000000003" customHeight="1" x14ac:dyDescent="0.15">
      <c r="A95" s="86"/>
      <c r="B95" s="708" t="s">
        <v>368</v>
      </c>
      <c r="C95" s="740"/>
      <c r="D95" s="744" t="s">
        <v>336</v>
      </c>
      <c r="E95" s="270"/>
      <c r="F95" s="721" t="s">
        <v>387</v>
      </c>
      <c r="G95" s="269" t="s">
        <v>471</v>
      </c>
      <c r="H95" s="187">
        <v>0.5</v>
      </c>
      <c r="I95" s="749" t="s">
        <v>3</v>
      </c>
      <c r="J95" s="171">
        <v>0.5</v>
      </c>
      <c r="K95" s="132"/>
    </row>
    <row r="96" spans="1:11" ht="33.950000000000003" customHeight="1" x14ac:dyDescent="0.15">
      <c r="A96" s="86"/>
      <c r="B96" s="704"/>
      <c r="C96" s="741"/>
      <c r="D96" s="745"/>
      <c r="E96" s="270"/>
      <c r="F96" s="747"/>
      <c r="G96" s="100" t="s">
        <v>466</v>
      </c>
      <c r="H96" s="187">
        <v>0.25</v>
      </c>
      <c r="I96" s="696"/>
      <c r="J96" s="239">
        <v>0.25</v>
      </c>
      <c r="K96" s="132"/>
    </row>
    <row r="97" spans="1:11" ht="33.950000000000003" customHeight="1" x14ac:dyDescent="0.15">
      <c r="A97" s="86"/>
      <c r="B97" s="742"/>
      <c r="C97" s="743"/>
      <c r="D97" s="746"/>
      <c r="E97" s="152"/>
      <c r="F97" s="748"/>
      <c r="G97" s="269" t="s">
        <v>522</v>
      </c>
      <c r="H97" s="187">
        <v>0</v>
      </c>
      <c r="I97" s="697"/>
      <c r="J97" s="171">
        <v>0</v>
      </c>
      <c r="K97" s="132"/>
    </row>
    <row r="98" spans="1:11" ht="30" customHeight="1" x14ac:dyDescent="0.15">
      <c r="A98" s="86"/>
      <c r="B98" s="810" t="s">
        <v>362</v>
      </c>
      <c r="C98" s="740"/>
      <c r="D98" s="811" t="s">
        <v>297</v>
      </c>
      <c r="E98" s="323"/>
      <c r="F98" s="721" t="s">
        <v>388</v>
      </c>
      <c r="G98" s="99" t="s">
        <v>298</v>
      </c>
      <c r="H98" s="113">
        <v>1</v>
      </c>
      <c r="I98" s="639" t="s">
        <v>96</v>
      </c>
      <c r="J98" s="338"/>
      <c r="K98" s="132"/>
    </row>
    <row r="99" spans="1:11" ht="30" customHeight="1" x14ac:dyDescent="0.15">
      <c r="A99" s="86"/>
      <c r="B99" s="742"/>
      <c r="C99" s="743"/>
      <c r="D99" s="812"/>
      <c r="E99" s="391"/>
      <c r="F99" s="722"/>
      <c r="G99" s="93" t="s">
        <v>299</v>
      </c>
      <c r="H99" s="112">
        <v>0</v>
      </c>
      <c r="I99" s="639"/>
      <c r="J99" s="385"/>
      <c r="K99" s="132"/>
    </row>
    <row r="100" spans="1:11" ht="30" hidden="1" customHeight="1" x14ac:dyDescent="0.15">
      <c r="A100" s="86"/>
      <c r="B100" s="708" t="s">
        <v>362</v>
      </c>
      <c r="C100" s="709"/>
      <c r="D100" s="715" t="s">
        <v>300</v>
      </c>
      <c r="E100" s="181"/>
      <c r="F100" s="646" t="s">
        <v>301</v>
      </c>
      <c r="G100" s="150" t="s">
        <v>302</v>
      </c>
      <c r="H100" s="118">
        <v>1</v>
      </c>
      <c r="I100" s="639" t="s">
        <v>112</v>
      </c>
      <c r="J100" s="172"/>
      <c r="K100" s="131"/>
    </row>
    <row r="101" spans="1:11" ht="30" hidden="1" customHeight="1" x14ac:dyDescent="0.15">
      <c r="A101" s="86"/>
      <c r="B101" s="704"/>
      <c r="C101" s="705"/>
      <c r="D101" s="719"/>
      <c r="E101" s="157"/>
      <c r="F101" s="646"/>
      <c r="G101" s="228" t="s">
        <v>303</v>
      </c>
      <c r="H101" s="111">
        <v>0.5</v>
      </c>
      <c r="I101" s="639"/>
      <c r="J101" s="237"/>
      <c r="K101" s="131"/>
    </row>
    <row r="102" spans="1:11" ht="30" hidden="1" customHeight="1" thickBot="1" x14ac:dyDescent="0.2">
      <c r="A102" s="86"/>
      <c r="B102" s="706"/>
      <c r="C102" s="707"/>
      <c r="D102" s="735"/>
      <c r="E102" s="158"/>
      <c r="F102" s="736"/>
      <c r="G102" s="93" t="s">
        <v>304</v>
      </c>
      <c r="H102" s="112">
        <v>0</v>
      </c>
      <c r="I102" s="640"/>
      <c r="J102" s="173"/>
      <c r="K102" s="132"/>
    </row>
    <row r="103" spans="1:11" ht="30" customHeight="1" x14ac:dyDescent="0.15">
      <c r="A103" s="86"/>
      <c r="B103" s="789" t="s">
        <v>362</v>
      </c>
      <c r="C103" s="790"/>
      <c r="D103" s="794" t="s">
        <v>309</v>
      </c>
      <c r="E103" s="316"/>
      <c r="F103" s="795" t="s">
        <v>403</v>
      </c>
      <c r="G103" s="318" t="s">
        <v>404</v>
      </c>
      <c r="H103" s="305">
        <v>1.5</v>
      </c>
      <c r="I103" s="798" t="s">
        <v>15</v>
      </c>
      <c r="J103" s="306">
        <v>1.5</v>
      </c>
      <c r="K103" s="132"/>
    </row>
    <row r="104" spans="1:11" ht="30" customHeight="1" x14ac:dyDescent="0.15">
      <c r="A104" s="86"/>
      <c r="B104" s="753"/>
      <c r="C104" s="791"/>
      <c r="D104" s="757"/>
      <c r="E104" s="316"/>
      <c r="F104" s="796"/>
      <c r="G104" s="279" t="s">
        <v>405</v>
      </c>
      <c r="H104" s="308">
        <v>1</v>
      </c>
      <c r="I104" s="798"/>
      <c r="J104" s="309">
        <v>1</v>
      </c>
      <c r="K104" s="132"/>
    </row>
    <row r="105" spans="1:11" ht="30" customHeight="1" x14ac:dyDescent="0.15">
      <c r="A105" s="86"/>
      <c r="B105" s="753"/>
      <c r="C105" s="791"/>
      <c r="D105" s="757"/>
      <c r="E105" s="316"/>
      <c r="F105" s="796"/>
      <c r="G105" s="279" t="s">
        <v>406</v>
      </c>
      <c r="H105" s="311">
        <v>0.75</v>
      </c>
      <c r="I105" s="798"/>
      <c r="J105" s="312">
        <v>0.75</v>
      </c>
      <c r="K105" s="132"/>
    </row>
    <row r="106" spans="1:11" ht="30" customHeight="1" x14ac:dyDescent="0.15">
      <c r="A106" s="86"/>
      <c r="B106" s="753"/>
      <c r="C106" s="791"/>
      <c r="D106" s="757"/>
      <c r="E106" s="316"/>
      <c r="F106" s="796"/>
      <c r="G106" s="279" t="s">
        <v>407</v>
      </c>
      <c r="H106" s="319">
        <v>0.5</v>
      </c>
      <c r="I106" s="798"/>
      <c r="J106" s="320">
        <v>0.5</v>
      </c>
      <c r="K106" s="132"/>
    </row>
    <row r="107" spans="1:11" ht="30" customHeight="1" thickBot="1" x14ac:dyDescent="0.2">
      <c r="A107" s="86"/>
      <c r="B107" s="792"/>
      <c r="C107" s="793"/>
      <c r="D107" s="758"/>
      <c r="E107" s="317"/>
      <c r="F107" s="797"/>
      <c r="G107" s="321" t="s">
        <v>408</v>
      </c>
      <c r="H107" s="314">
        <v>0</v>
      </c>
      <c r="I107" s="799"/>
      <c r="J107" s="322">
        <v>0</v>
      </c>
      <c r="K107" s="132"/>
    </row>
    <row r="108" spans="1:11" ht="20.100000000000001" customHeight="1" thickBot="1" x14ac:dyDescent="0.2">
      <c r="A108" s="86"/>
      <c r="B108" s="86"/>
      <c r="C108" s="86"/>
      <c r="D108" s="120"/>
      <c r="E108" s="120"/>
      <c r="F108" s="120"/>
      <c r="G108" s="121" t="s">
        <v>113</v>
      </c>
      <c r="H108" s="122">
        <v>10</v>
      </c>
      <c r="I108" s="108" t="s">
        <v>95</v>
      </c>
      <c r="J108" s="107">
        <f>J68+J73+J77+J81+J85+J90+J95+J98+J100+J103</f>
        <v>10</v>
      </c>
      <c r="K108" s="135"/>
    </row>
    <row r="109" spans="1:11" ht="20.100000000000001" customHeight="1" thickBot="1" x14ac:dyDescent="0.2">
      <c r="A109" s="86"/>
      <c r="B109" s="86"/>
      <c r="C109" s="86"/>
      <c r="D109" s="120"/>
      <c r="E109" s="120"/>
      <c r="F109" s="120"/>
      <c r="G109" s="123"/>
      <c r="H109" s="689" t="s">
        <v>114</v>
      </c>
      <c r="I109" s="690"/>
      <c r="J109" s="124">
        <f>J108/J110</f>
        <v>0.41666666666666669</v>
      </c>
      <c r="K109" s="136"/>
    </row>
    <row r="110" spans="1:11" ht="20.100000000000001" customHeight="1" thickBot="1" x14ac:dyDescent="0.2">
      <c r="A110" s="86"/>
      <c r="B110" s="86"/>
      <c r="C110" s="86"/>
      <c r="D110" s="120"/>
      <c r="E110" s="120"/>
      <c r="F110" s="120"/>
      <c r="G110" s="125" t="s">
        <v>115</v>
      </c>
      <c r="H110" s="126" t="s">
        <v>337</v>
      </c>
      <c r="I110" s="127" t="s">
        <v>116</v>
      </c>
      <c r="J110" s="273">
        <f>J26+J51+J64+J108</f>
        <v>24</v>
      </c>
      <c r="K110" s="135"/>
    </row>
    <row r="111" spans="1:11" ht="11.25" customHeight="1" thickBot="1" x14ac:dyDescent="0.2">
      <c r="A111" s="86"/>
      <c r="B111" s="86"/>
      <c r="C111" s="86"/>
      <c r="D111" s="86"/>
      <c r="E111" s="86"/>
      <c r="F111" s="86"/>
      <c r="G111" s="120"/>
      <c r="H111" s="120"/>
      <c r="I111" s="128"/>
      <c r="J111" s="128"/>
      <c r="K111" s="128"/>
    </row>
    <row r="112" spans="1:11" ht="106.5" customHeight="1" x14ac:dyDescent="0.15">
      <c r="A112" s="86"/>
      <c r="B112" s="86"/>
      <c r="C112" s="86"/>
      <c r="D112" s="86"/>
      <c r="E112" s="86"/>
      <c r="F112" s="86"/>
      <c r="G112" s="120"/>
      <c r="H112" s="685" t="s">
        <v>364</v>
      </c>
      <c r="I112" s="686"/>
      <c r="J112" s="390" t="s">
        <v>422</v>
      </c>
      <c r="K112" s="119"/>
    </row>
    <row r="113" spans="1:11" ht="15" customHeight="1" x14ac:dyDescent="0.15">
      <c r="A113" s="86"/>
      <c r="B113" s="86"/>
      <c r="C113" s="86"/>
      <c r="D113" s="86"/>
      <c r="E113" s="86"/>
      <c r="F113" s="86"/>
      <c r="G113" s="120"/>
      <c r="H113" s="687"/>
      <c r="I113" s="688"/>
      <c r="J113" s="201"/>
      <c r="K113" s="119"/>
    </row>
    <row r="114" spans="1:11" ht="20.100000000000001" customHeight="1" x14ac:dyDescent="0.15">
      <c r="A114" s="86"/>
      <c r="B114" s="86"/>
      <c r="C114" s="86"/>
      <c r="D114" s="86"/>
      <c r="E114" s="86"/>
      <c r="F114" s="86"/>
      <c r="G114" s="120"/>
      <c r="H114" s="699" t="s">
        <v>365</v>
      </c>
      <c r="I114" s="700"/>
      <c r="J114" s="202"/>
      <c r="K114" s="119"/>
    </row>
    <row r="115" spans="1:11" ht="20.100000000000001" customHeight="1" thickBot="1" x14ac:dyDescent="0.2">
      <c r="A115" s="86"/>
      <c r="B115" s="86"/>
      <c r="C115" s="86"/>
      <c r="D115" s="86"/>
      <c r="E115" s="86"/>
      <c r="F115" s="86"/>
      <c r="G115" s="120"/>
      <c r="H115" s="625"/>
      <c r="I115" s="701"/>
      <c r="J115" s="203"/>
      <c r="K115" s="119"/>
    </row>
    <row r="116" spans="1:11" ht="16.5" customHeight="1" x14ac:dyDescent="0.15">
      <c r="A116" s="86"/>
      <c r="B116" s="86"/>
      <c r="C116" s="86"/>
      <c r="D116" s="86"/>
      <c r="E116" s="86"/>
      <c r="F116" s="86"/>
      <c r="G116" s="120"/>
      <c r="H116" s="674" t="s">
        <v>120</v>
      </c>
      <c r="I116" s="678" t="s">
        <v>52</v>
      </c>
      <c r="J116" s="295" t="s">
        <v>549</v>
      </c>
      <c r="K116" s="129"/>
    </row>
    <row r="117" spans="1:11" ht="16.5" customHeight="1" x14ac:dyDescent="0.15">
      <c r="A117" s="86"/>
      <c r="B117" s="86"/>
      <c r="C117" s="86"/>
      <c r="D117" s="86"/>
      <c r="E117" s="86"/>
      <c r="F117" s="86"/>
      <c r="G117" s="120"/>
      <c r="H117" s="675"/>
      <c r="I117" s="679"/>
      <c r="J117" s="296"/>
      <c r="K117" s="129"/>
    </row>
    <row r="118" spans="1:11" ht="16.5" customHeight="1" x14ac:dyDescent="0.15">
      <c r="A118" s="86"/>
      <c r="B118" s="86"/>
      <c r="C118" s="86"/>
      <c r="D118" s="86"/>
      <c r="E118" s="86"/>
      <c r="F118" s="86"/>
      <c r="G118" s="120"/>
      <c r="H118" s="675"/>
      <c r="I118" s="679"/>
      <c r="J118" s="294" t="s">
        <v>457</v>
      </c>
      <c r="K118" s="129"/>
    </row>
    <row r="119" spans="1:11" ht="5.25" customHeight="1" x14ac:dyDescent="0.15">
      <c r="A119" s="86"/>
      <c r="B119" s="86"/>
      <c r="C119" s="86"/>
      <c r="D119" s="86"/>
      <c r="E119" s="86"/>
      <c r="F119" s="86"/>
      <c r="G119" s="120"/>
      <c r="H119" s="675"/>
      <c r="I119" s="679"/>
      <c r="J119" s="296"/>
      <c r="K119" s="129"/>
    </row>
    <row r="120" spans="1:11" ht="15" customHeight="1" x14ac:dyDescent="0.15">
      <c r="A120" s="86"/>
      <c r="B120" s="86"/>
      <c r="C120" s="86"/>
      <c r="D120" s="86"/>
      <c r="E120" s="86"/>
      <c r="F120" s="86"/>
      <c r="G120" s="120"/>
      <c r="H120" s="676"/>
      <c r="I120" s="680"/>
      <c r="J120" s="297"/>
      <c r="K120" s="129"/>
    </row>
    <row r="121" spans="1:11" ht="12" customHeight="1" x14ac:dyDescent="0.15">
      <c r="A121" s="86"/>
      <c r="B121" s="86"/>
      <c r="C121" s="86"/>
      <c r="D121" s="86"/>
      <c r="E121" s="86"/>
      <c r="F121" s="86"/>
      <c r="G121" s="120"/>
      <c r="H121" s="676"/>
      <c r="I121" s="679" t="s">
        <v>121</v>
      </c>
      <c r="J121" s="298" t="s">
        <v>472</v>
      </c>
      <c r="K121" s="129"/>
    </row>
    <row r="122" spans="1:11" ht="12" customHeight="1" x14ac:dyDescent="0.15">
      <c r="A122" s="86"/>
      <c r="B122" s="86"/>
      <c r="C122" s="86"/>
      <c r="D122" s="86"/>
      <c r="E122" s="86"/>
      <c r="F122" s="86"/>
      <c r="G122" s="120"/>
      <c r="H122" s="676"/>
      <c r="I122" s="680"/>
      <c r="J122" s="299"/>
      <c r="K122" s="129"/>
    </row>
    <row r="123" spans="1:11" ht="21.75" customHeight="1" x14ac:dyDescent="0.15">
      <c r="A123" s="86"/>
      <c r="B123" s="86"/>
      <c r="C123" s="86"/>
      <c r="D123" s="86"/>
      <c r="E123" s="86"/>
      <c r="F123" s="86"/>
      <c r="G123" s="120"/>
      <c r="H123" s="676"/>
      <c r="I123" s="681" t="s">
        <v>122</v>
      </c>
      <c r="J123" s="291" t="s">
        <v>550</v>
      </c>
      <c r="K123" s="282"/>
    </row>
    <row r="124" spans="1:11" ht="24" customHeight="1" x14ac:dyDescent="0.15">
      <c r="A124" s="86"/>
      <c r="B124" s="86"/>
      <c r="C124" s="86"/>
      <c r="D124" s="86"/>
      <c r="E124" s="86"/>
      <c r="F124" s="86"/>
      <c r="G124" s="120"/>
      <c r="H124" s="676"/>
      <c r="I124" s="682"/>
      <c r="J124" s="292" t="s">
        <v>551</v>
      </c>
      <c r="K124" s="283"/>
    </row>
    <row r="125" spans="1:11" ht="9.9499999999999993" customHeight="1" x14ac:dyDescent="0.15">
      <c r="A125" s="86"/>
      <c r="B125" s="86"/>
      <c r="C125" s="86"/>
      <c r="D125" s="86"/>
      <c r="E125" s="86"/>
      <c r="F125" s="86"/>
      <c r="G125" s="120"/>
      <c r="H125" s="676"/>
      <c r="I125" s="682"/>
      <c r="J125" s="292"/>
      <c r="K125" s="285"/>
    </row>
    <row r="126" spans="1:11" ht="21.75" customHeight="1" x14ac:dyDescent="0.15">
      <c r="A126" s="86"/>
      <c r="B126" s="86"/>
      <c r="C126" s="86"/>
      <c r="D126" s="86"/>
      <c r="E126" s="86"/>
      <c r="F126" s="86"/>
      <c r="G126" s="120"/>
      <c r="H126" s="676"/>
      <c r="I126" s="683"/>
      <c r="J126" s="293" t="s">
        <v>462</v>
      </c>
      <c r="K126" s="286"/>
    </row>
    <row r="127" spans="1:11" ht="21.75" customHeight="1" x14ac:dyDescent="0.15">
      <c r="A127" s="86"/>
      <c r="B127" s="86"/>
      <c r="C127" s="86"/>
      <c r="D127" s="86"/>
      <c r="E127" s="86"/>
      <c r="F127" s="86"/>
      <c r="G127" s="120"/>
      <c r="H127" s="676"/>
      <c r="I127" s="681" t="s">
        <v>126</v>
      </c>
      <c r="J127" s="291" t="s">
        <v>550</v>
      </c>
      <c r="K127" s="287"/>
    </row>
    <row r="128" spans="1:11" ht="24" customHeight="1" x14ac:dyDescent="0.15">
      <c r="A128" s="86"/>
      <c r="B128" s="86"/>
      <c r="C128" s="86"/>
      <c r="D128" s="86"/>
      <c r="E128" s="86"/>
      <c r="F128" s="86"/>
      <c r="G128" s="120"/>
      <c r="H128" s="676"/>
      <c r="I128" s="682"/>
      <c r="J128" s="292" t="s">
        <v>551</v>
      </c>
      <c r="K128" s="283"/>
    </row>
    <row r="129" spans="1:11" ht="9.9499999999999993" customHeight="1" x14ac:dyDescent="0.15">
      <c r="A129" s="86"/>
      <c r="B129" s="86"/>
      <c r="C129" s="86"/>
      <c r="D129" s="86"/>
      <c r="E129" s="86"/>
      <c r="F129" s="86"/>
      <c r="G129" s="120"/>
      <c r="H129" s="676"/>
      <c r="I129" s="682"/>
      <c r="J129" s="292"/>
      <c r="K129" s="285"/>
    </row>
    <row r="130" spans="1:11" ht="21.75" customHeight="1" thickBot="1" x14ac:dyDescent="0.2">
      <c r="A130" s="86"/>
      <c r="B130" s="86"/>
      <c r="C130" s="86"/>
      <c r="D130" s="86"/>
      <c r="E130" s="86"/>
      <c r="F130" s="86"/>
      <c r="G130" s="120"/>
      <c r="H130" s="677"/>
      <c r="I130" s="684"/>
      <c r="J130" s="395" t="s">
        <v>462</v>
      </c>
      <c r="K130" s="286"/>
    </row>
    <row r="131" spans="1:11" ht="14.25" x14ac:dyDescent="0.15">
      <c r="A131" s="86"/>
      <c r="B131" s="86"/>
      <c r="C131" s="86"/>
      <c r="D131" s="86"/>
      <c r="E131" s="86"/>
      <c r="F131" s="86"/>
      <c r="G131" s="86"/>
      <c r="H131" s="86"/>
      <c r="I131" s="86"/>
      <c r="J131" s="86"/>
      <c r="K131" s="86"/>
    </row>
    <row r="132" spans="1:11" ht="14.25" x14ac:dyDescent="0.15">
      <c r="A132" s="86"/>
      <c r="B132" s="86"/>
      <c r="C132" s="86"/>
      <c r="D132" s="86"/>
      <c r="E132" s="86"/>
      <c r="F132" s="86"/>
      <c r="G132" s="86"/>
      <c r="H132" s="86"/>
      <c r="I132" s="86"/>
      <c r="J132" s="86"/>
      <c r="K132" s="86"/>
    </row>
  </sheetData>
  <mergeCells count="130">
    <mergeCell ref="B103:C107"/>
    <mergeCell ref="D103:D107"/>
    <mergeCell ref="F103:F107"/>
    <mergeCell ref="I103:I107"/>
    <mergeCell ref="A1:G1"/>
    <mergeCell ref="H4:I4"/>
    <mergeCell ref="H5:I5"/>
    <mergeCell ref="H1:I1"/>
    <mergeCell ref="H2:I2"/>
    <mergeCell ref="E2:F2"/>
    <mergeCell ref="E3:F3"/>
    <mergeCell ref="E4:G4"/>
    <mergeCell ref="B98:C99"/>
    <mergeCell ref="D98:D99"/>
    <mergeCell ref="F40:F42"/>
    <mergeCell ref="B68:C72"/>
    <mergeCell ref="D68:D72"/>
    <mergeCell ref="F68:F72"/>
    <mergeCell ref="B40:C42"/>
    <mergeCell ref="F57:F60"/>
    <mergeCell ref="I27:I30"/>
    <mergeCell ref="C2:D2"/>
    <mergeCell ref="B27:C30"/>
    <mergeCell ref="D27:D30"/>
    <mergeCell ref="G27:H27"/>
    <mergeCell ref="D43:D46"/>
    <mergeCell ref="D12:D14"/>
    <mergeCell ref="F15:F17"/>
    <mergeCell ref="D36:D39"/>
    <mergeCell ref="F36:F39"/>
    <mergeCell ref="G18:H18"/>
    <mergeCell ref="G19:H19"/>
    <mergeCell ref="F28:F30"/>
    <mergeCell ref="G32:H32"/>
    <mergeCell ref="G34:H34"/>
    <mergeCell ref="C18:D25"/>
    <mergeCell ref="B31:C35"/>
    <mergeCell ref="D31:D35"/>
    <mergeCell ref="B43:C46"/>
    <mergeCell ref="B36:C39"/>
    <mergeCell ref="F31:F35"/>
    <mergeCell ref="B100:C102"/>
    <mergeCell ref="D100:D102"/>
    <mergeCell ref="F100:F102"/>
    <mergeCell ref="I100:I102"/>
    <mergeCell ref="I31:I35"/>
    <mergeCell ref="B66:D66"/>
    <mergeCell ref="B95:C97"/>
    <mergeCell ref="D95:D97"/>
    <mergeCell ref="F95:F97"/>
    <mergeCell ref="I95:I97"/>
    <mergeCell ref="F85:F89"/>
    <mergeCell ref="I85:I89"/>
    <mergeCell ref="B90:C94"/>
    <mergeCell ref="B65:F65"/>
    <mergeCell ref="B85:C89"/>
    <mergeCell ref="D85:D89"/>
    <mergeCell ref="B47:C50"/>
    <mergeCell ref="D47:D50"/>
    <mergeCell ref="F47:F50"/>
    <mergeCell ref="I47:I50"/>
    <mergeCell ref="F44:F46"/>
    <mergeCell ref="D40:D42"/>
    <mergeCell ref="H114:I115"/>
    <mergeCell ref="B52:C56"/>
    <mergeCell ref="B61:C63"/>
    <mergeCell ref="D61:D63"/>
    <mergeCell ref="D57:D60"/>
    <mergeCell ref="D52:D56"/>
    <mergeCell ref="B57:C60"/>
    <mergeCell ref="I98:I99"/>
    <mergeCell ref="F98:F99"/>
    <mergeCell ref="F54:F56"/>
    <mergeCell ref="F52:F53"/>
    <mergeCell ref="D77:D80"/>
    <mergeCell ref="F77:F80"/>
    <mergeCell ref="D90:D94"/>
    <mergeCell ref="F90:F94"/>
    <mergeCell ref="B73:C76"/>
    <mergeCell ref="D73:D76"/>
    <mergeCell ref="B81:C84"/>
    <mergeCell ref="D81:D84"/>
    <mergeCell ref="F81:F84"/>
    <mergeCell ref="B77:C80"/>
    <mergeCell ref="F73:F76"/>
    <mergeCell ref="F61:F63"/>
    <mergeCell ref="I61:I63"/>
    <mergeCell ref="J31:J32"/>
    <mergeCell ref="J33:J34"/>
    <mergeCell ref="H116:H130"/>
    <mergeCell ref="I116:I120"/>
    <mergeCell ref="I121:I122"/>
    <mergeCell ref="I123:I126"/>
    <mergeCell ref="I127:I130"/>
    <mergeCell ref="H112:I113"/>
    <mergeCell ref="H109:I109"/>
    <mergeCell ref="G55:H55"/>
    <mergeCell ref="I52:I56"/>
    <mergeCell ref="G53:H53"/>
    <mergeCell ref="I36:I39"/>
    <mergeCell ref="J52:J53"/>
    <mergeCell ref="I44:I46"/>
    <mergeCell ref="I40:I42"/>
    <mergeCell ref="J54:J55"/>
    <mergeCell ref="I57:I60"/>
    <mergeCell ref="I77:I80"/>
    <mergeCell ref="I90:I94"/>
    <mergeCell ref="I81:I84"/>
    <mergeCell ref="G43:H43"/>
    <mergeCell ref="I68:I72"/>
    <mergeCell ref="I73:I76"/>
    <mergeCell ref="H3:I3"/>
    <mergeCell ref="C3:D3"/>
    <mergeCell ref="G24:G25"/>
    <mergeCell ref="I15:I17"/>
    <mergeCell ref="I20:I25"/>
    <mergeCell ref="I9:I11"/>
    <mergeCell ref="C4:D4"/>
    <mergeCell ref="C5:D5"/>
    <mergeCell ref="F9:F11"/>
    <mergeCell ref="C15:C17"/>
    <mergeCell ref="C9:C11"/>
    <mergeCell ref="I13:I14"/>
    <mergeCell ref="G12:H12"/>
    <mergeCell ref="B7:D7"/>
    <mergeCell ref="B9:B14"/>
    <mergeCell ref="B15:B25"/>
    <mergeCell ref="D15:D17"/>
    <mergeCell ref="D9:D11"/>
    <mergeCell ref="C12:C14"/>
  </mergeCells>
  <phoneticPr fontId="3"/>
  <dataValidations disablePrompts="1" count="2">
    <dataValidation type="list" allowBlank="1" showInputMessage="1" showErrorMessage="1" sqref="E44 E13">
      <formula1>"有,無"</formula1>
    </dataValidation>
    <dataValidation type="list" allowBlank="1" showInputMessage="1" showErrorMessage="1" sqref="F18">
      <formula1>"施工上の課題,配慮すべき事項"</formula1>
    </dataValidation>
  </dataValidations>
  <pageMargins left="0.59055118110236227" right="0.59055118110236227" top="0.78740157480314965" bottom="0.78740157480314965" header="0" footer="0"/>
  <pageSetup paperSize="9" scale="49" fitToHeight="2" orientation="portrait" r:id="rId1"/>
  <headerFooter alignWithMargins="0"/>
  <rowBreaks count="1" manualBreakCount="1">
    <brk id="64" max="9" man="1"/>
  </rowBreaks>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5"/>
  <sheetViews>
    <sheetView view="pageBreakPreview" topLeftCell="E1" zoomScale="75" zoomScaleNormal="70" zoomScaleSheetLayoutView="75" workbookViewId="0">
      <selection activeCell="I114" sqref="I114"/>
    </sheetView>
  </sheetViews>
  <sheetFormatPr defaultColWidth="9" defaultRowHeight="13.5" x14ac:dyDescent="0.15"/>
  <cols>
    <col min="1" max="2" width="2.625" style="434" customWidth="1"/>
    <col min="3" max="3" width="6.625" style="434" customWidth="1"/>
    <col min="4" max="4" width="20.625" style="434" customWidth="1"/>
    <col min="5" max="5" width="50.625" style="434" customWidth="1"/>
    <col min="6" max="6" width="90.625" style="434" customWidth="1"/>
    <col min="7" max="7" width="10.625" style="434" customWidth="1"/>
    <col min="8" max="8" width="15.625" style="434" customWidth="1"/>
    <col min="9" max="9" width="80.625" style="434" customWidth="1"/>
    <col min="10" max="16384" width="9" style="434"/>
  </cols>
  <sheetData>
    <row r="1" spans="1:10" ht="30" customHeight="1" x14ac:dyDescent="0.15">
      <c r="A1" s="987" t="s">
        <v>552</v>
      </c>
      <c r="B1" s="988"/>
      <c r="C1" s="988"/>
      <c r="D1" s="988"/>
      <c r="E1" s="431"/>
      <c r="F1" s="431"/>
      <c r="G1" s="431"/>
      <c r="H1" s="432" t="s">
        <v>74</v>
      </c>
      <c r="I1" s="433" t="s">
        <v>553</v>
      </c>
    </row>
    <row r="2" spans="1:10" ht="30" customHeight="1" x14ac:dyDescent="0.15">
      <c r="A2" s="988"/>
      <c r="B2" s="988"/>
      <c r="C2" s="988"/>
      <c r="D2" s="988"/>
      <c r="E2" s="435"/>
      <c r="F2" s="435"/>
      <c r="G2" s="989" t="s">
        <v>75</v>
      </c>
      <c r="H2" s="432" t="s">
        <v>1</v>
      </c>
      <c r="I2" s="433" t="s">
        <v>554</v>
      </c>
    </row>
    <row r="3" spans="1:10" ht="30" customHeight="1" x14ac:dyDescent="0.15">
      <c r="A3" s="431"/>
      <c r="B3" s="435"/>
      <c r="C3" s="435"/>
      <c r="D3" s="435"/>
      <c r="E3" s="435"/>
      <c r="F3" s="435"/>
      <c r="G3" s="990"/>
      <c r="H3" s="432" t="s">
        <v>241</v>
      </c>
      <c r="I3" s="436" t="s">
        <v>555</v>
      </c>
    </row>
    <row r="4" spans="1:10" ht="30" customHeight="1" x14ac:dyDescent="0.15">
      <c r="A4" s="431"/>
      <c r="B4" s="431"/>
      <c r="C4" s="431"/>
      <c r="D4" s="437"/>
      <c r="E4" s="438"/>
      <c r="F4" s="438"/>
      <c r="G4" s="990"/>
      <c r="H4" s="432" t="s">
        <v>2</v>
      </c>
      <c r="I4" s="439" t="s">
        <v>556</v>
      </c>
    </row>
    <row r="5" spans="1:10" ht="30" customHeight="1" x14ac:dyDescent="0.15">
      <c r="A5" s="431"/>
      <c r="B5" s="431"/>
      <c r="C5" s="431"/>
      <c r="D5" s="431"/>
      <c r="E5" s="440"/>
      <c r="F5" s="438"/>
      <c r="G5" s="990"/>
      <c r="H5" s="441" t="s">
        <v>557</v>
      </c>
      <c r="I5" s="442" t="s">
        <v>622</v>
      </c>
    </row>
    <row r="6" spans="1:10" ht="15.95" customHeight="1" x14ac:dyDescent="0.15">
      <c r="A6" s="431"/>
      <c r="B6" s="431"/>
      <c r="C6" s="431"/>
      <c r="D6" s="431"/>
      <c r="E6" s="992"/>
      <c r="F6" s="993"/>
      <c r="G6" s="990"/>
      <c r="H6" s="995" t="s">
        <v>234</v>
      </c>
      <c r="I6" s="443" t="s">
        <v>558</v>
      </c>
      <c r="J6" s="589"/>
    </row>
    <row r="7" spans="1:10" ht="15.95" customHeight="1" x14ac:dyDescent="0.15">
      <c r="A7" s="431"/>
      <c r="B7" s="431"/>
      <c r="C7" s="431"/>
      <c r="D7" s="431"/>
      <c r="E7" s="994"/>
      <c r="F7" s="993"/>
      <c r="G7" s="990"/>
      <c r="H7" s="995"/>
      <c r="I7" s="590" t="s">
        <v>559</v>
      </c>
      <c r="J7" s="588"/>
    </row>
    <row r="8" spans="1:10" ht="15.95" customHeight="1" x14ac:dyDescent="0.15">
      <c r="A8" s="431"/>
      <c r="B8" s="431"/>
      <c r="C8" s="431"/>
      <c r="D8" s="437"/>
      <c r="E8" s="994"/>
      <c r="F8" s="993"/>
      <c r="G8" s="990"/>
      <c r="H8" s="995"/>
      <c r="I8" s="590" t="s">
        <v>560</v>
      </c>
      <c r="J8" s="588"/>
    </row>
    <row r="9" spans="1:10" ht="15.95" customHeight="1" x14ac:dyDescent="0.15">
      <c r="A9" s="431"/>
      <c r="B9" s="431"/>
      <c r="C9" s="431"/>
      <c r="D9" s="437"/>
      <c r="E9" s="994"/>
      <c r="F9" s="993"/>
      <c r="G9" s="990"/>
      <c r="H9" s="995"/>
      <c r="I9" s="590" t="s">
        <v>561</v>
      </c>
      <c r="J9" s="588"/>
    </row>
    <row r="10" spans="1:10" ht="15.95" customHeight="1" x14ac:dyDescent="0.15">
      <c r="A10" s="431"/>
      <c r="B10" s="431"/>
      <c r="C10" s="431"/>
      <c r="D10" s="437"/>
      <c r="E10" s="994"/>
      <c r="F10" s="993"/>
      <c r="G10" s="990"/>
      <c r="H10" s="995"/>
      <c r="I10" s="590" t="s">
        <v>562</v>
      </c>
      <c r="J10" s="588"/>
    </row>
    <row r="11" spans="1:10" ht="24.75" customHeight="1" x14ac:dyDescent="0.15">
      <c r="A11" s="431"/>
      <c r="B11" s="431"/>
      <c r="C11" s="431"/>
      <c r="D11" s="431"/>
      <c r="E11" s="431"/>
      <c r="F11" s="431"/>
      <c r="G11" s="990"/>
      <c r="H11" s="432" t="s">
        <v>83</v>
      </c>
      <c r="I11" s="444" t="s">
        <v>563</v>
      </c>
    </row>
    <row r="12" spans="1:10" ht="24.75" customHeight="1" x14ac:dyDescent="0.15">
      <c r="A12" s="431"/>
      <c r="B12" s="431"/>
      <c r="C12" s="431"/>
      <c r="D12" s="431"/>
      <c r="E12" s="431"/>
      <c r="F12" s="431"/>
      <c r="G12" s="990"/>
      <c r="H12" s="432" t="s">
        <v>305</v>
      </c>
      <c r="I12" s="444" t="s">
        <v>564</v>
      </c>
    </row>
    <row r="13" spans="1:10" ht="25.5" customHeight="1" x14ac:dyDescent="0.15">
      <c r="A13" s="431"/>
      <c r="B13" s="431"/>
      <c r="C13" s="431"/>
      <c r="D13" s="431"/>
      <c r="E13" s="431"/>
      <c r="F13" s="431"/>
      <c r="G13" s="990"/>
      <c r="H13" s="432" t="s">
        <v>86</v>
      </c>
      <c r="I13" s="430" t="s">
        <v>623</v>
      </c>
    </row>
    <row r="14" spans="1:10" ht="26.1" customHeight="1" x14ac:dyDescent="0.2">
      <c r="A14" s="445"/>
      <c r="B14" s="446"/>
      <c r="C14" s="446"/>
      <c r="D14" s="446"/>
      <c r="E14" s="447"/>
      <c r="F14" s="448" t="s">
        <v>87</v>
      </c>
      <c r="G14" s="990"/>
      <c r="H14" s="432" t="s">
        <v>88</v>
      </c>
      <c r="I14" s="430" t="s">
        <v>565</v>
      </c>
    </row>
    <row r="15" spans="1:10" ht="18.75" x14ac:dyDescent="0.15">
      <c r="A15" s="996" t="s">
        <v>89</v>
      </c>
      <c r="B15" s="818"/>
      <c r="C15" s="818"/>
      <c r="D15" s="818"/>
      <c r="E15" s="818"/>
      <c r="F15" s="431"/>
      <c r="G15" s="991"/>
      <c r="H15" s="997" t="s">
        <v>90</v>
      </c>
      <c r="I15" s="999" t="s">
        <v>566</v>
      </c>
    </row>
    <row r="16" spans="1:10" ht="17.25" x14ac:dyDescent="0.2">
      <c r="A16" s="449"/>
      <c r="B16" s="1001" t="s">
        <v>9</v>
      </c>
      <c r="C16" s="1002"/>
      <c r="D16" s="1003"/>
      <c r="E16" s="450" t="s">
        <v>10</v>
      </c>
      <c r="F16" s="451" t="s">
        <v>11</v>
      </c>
      <c r="G16" s="451" t="s">
        <v>12</v>
      </c>
      <c r="H16" s="998"/>
      <c r="I16" s="1000"/>
    </row>
    <row r="17" spans="1:9" ht="20.100000000000001" customHeight="1" thickBot="1" x14ac:dyDescent="0.25">
      <c r="A17" s="449" t="s">
        <v>8</v>
      </c>
      <c r="B17" s="452"/>
      <c r="C17" s="452"/>
      <c r="D17" s="453"/>
      <c r="E17" s="452"/>
      <c r="F17" s="452"/>
      <c r="G17" s="452"/>
      <c r="H17" s="454"/>
      <c r="I17" s="455"/>
    </row>
    <row r="18" spans="1:9" ht="34.5" customHeight="1" x14ac:dyDescent="0.15">
      <c r="A18" s="456"/>
      <c r="B18" s="969"/>
      <c r="C18" s="972" t="s">
        <v>362</v>
      </c>
      <c r="D18" s="975" t="s">
        <v>16</v>
      </c>
      <c r="E18" s="896" t="s">
        <v>504</v>
      </c>
      <c r="F18" s="457" t="s">
        <v>567</v>
      </c>
      <c r="G18" s="458">
        <v>1.5</v>
      </c>
      <c r="H18" s="886" t="s">
        <v>3</v>
      </c>
      <c r="I18" s="459"/>
    </row>
    <row r="19" spans="1:9" ht="53.25" customHeight="1" x14ac:dyDescent="0.15">
      <c r="A19" s="456"/>
      <c r="B19" s="969"/>
      <c r="C19" s="973"/>
      <c r="D19" s="924"/>
      <c r="E19" s="896"/>
      <c r="F19" s="460" t="s">
        <v>568</v>
      </c>
      <c r="G19" s="461">
        <v>0</v>
      </c>
      <c r="H19" s="886"/>
      <c r="I19" s="462"/>
    </row>
    <row r="20" spans="1:9" ht="35.1" customHeight="1" x14ac:dyDescent="0.15">
      <c r="A20" s="456"/>
      <c r="B20" s="969"/>
      <c r="C20" s="974"/>
      <c r="D20" s="925"/>
      <c r="E20" s="952"/>
      <c r="F20" s="463" t="s">
        <v>569</v>
      </c>
      <c r="G20" s="464">
        <v>-1.5</v>
      </c>
      <c r="H20" s="909"/>
      <c r="I20" s="465"/>
    </row>
    <row r="21" spans="1:9" ht="20.100000000000001" customHeight="1" x14ac:dyDescent="0.15">
      <c r="A21" s="456"/>
      <c r="B21" s="969"/>
      <c r="C21" s="1005" t="s">
        <v>91</v>
      </c>
      <c r="D21" s="975" t="s">
        <v>17</v>
      </c>
      <c r="E21" s="1007" t="s">
        <v>18</v>
      </c>
      <c r="F21" s="466" t="s">
        <v>306</v>
      </c>
      <c r="G21" s="458">
        <v>1</v>
      </c>
      <c r="H21" s="886" t="s">
        <v>3</v>
      </c>
      <c r="I21" s="467">
        <v>1</v>
      </c>
    </row>
    <row r="22" spans="1:9" ht="20.100000000000001" customHeight="1" x14ac:dyDescent="0.15">
      <c r="A22" s="456"/>
      <c r="B22" s="1004"/>
      <c r="C22" s="1006"/>
      <c r="D22" s="925"/>
      <c r="E22" s="1007"/>
      <c r="F22" s="468" t="s">
        <v>505</v>
      </c>
      <c r="G22" s="464">
        <v>0</v>
      </c>
      <c r="H22" s="886"/>
      <c r="I22" s="469">
        <v>0</v>
      </c>
    </row>
    <row r="23" spans="1:9" ht="20.100000000000001" customHeight="1" x14ac:dyDescent="0.15">
      <c r="A23" s="456"/>
      <c r="B23" s="969" t="s">
        <v>20</v>
      </c>
      <c r="C23" s="972" t="s">
        <v>362</v>
      </c>
      <c r="D23" s="975" t="s">
        <v>21</v>
      </c>
      <c r="E23" s="896" t="s">
        <v>22</v>
      </c>
      <c r="F23" s="466" t="s">
        <v>23</v>
      </c>
      <c r="G23" s="458">
        <v>1</v>
      </c>
      <c r="H23" s="886" t="s">
        <v>3</v>
      </c>
      <c r="I23" s="467">
        <v>1</v>
      </c>
    </row>
    <row r="24" spans="1:9" ht="20.100000000000001" customHeight="1" x14ac:dyDescent="0.15">
      <c r="A24" s="456"/>
      <c r="B24" s="970"/>
      <c r="C24" s="973"/>
      <c r="D24" s="924"/>
      <c r="E24" s="896"/>
      <c r="F24" s="470" t="s">
        <v>24</v>
      </c>
      <c r="G24" s="461">
        <v>0.5</v>
      </c>
      <c r="H24" s="886"/>
      <c r="I24" s="471">
        <v>0.5</v>
      </c>
    </row>
    <row r="25" spans="1:9" ht="20.100000000000001" customHeight="1" x14ac:dyDescent="0.15">
      <c r="A25" s="456"/>
      <c r="B25" s="970"/>
      <c r="C25" s="974"/>
      <c r="D25" s="925"/>
      <c r="E25" s="896"/>
      <c r="F25" s="472" t="s">
        <v>25</v>
      </c>
      <c r="G25" s="464">
        <v>0</v>
      </c>
      <c r="H25" s="909"/>
      <c r="I25" s="469">
        <v>0</v>
      </c>
    </row>
    <row r="26" spans="1:9" ht="20.100000000000001" customHeight="1" x14ac:dyDescent="0.15">
      <c r="A26" s="456"/>
      <c r="B26" s="970"/>
      <c r="C26" s="976" t="s">
        <v>26</v>
      </c>
      <c r="D26" s="977"/>
      <c r="E26" s="981" t="s">
        <v>307</v>
      </c>
      <c r="F26" s="473" t="s">
        <v>145</v>
      </c>
      <c r="G26" s="474">
        <v>5</v>
      </c>
      <c r="H26" s="886" t="s">
        <v>3</v>
      </c>
      <c r="I26" s="475"/>
    </row>
    <row r="27" spans="1:9" ht="20.100000000000001" customHeight="1" x14ac:dyDescent="0.15">
      <c r="A27" s="456"/>
      <c r="B27" s="970"/>
      <c r="C27" s="976"/>
      <c r="D27" s="977"/>
      <c r="E27" s="982"/>
      <c r="F27" s="476" t="s">
        <v>338</v>
      </c>
      <c r="G27" s="477">
        <v>4</v>
      </c>
      <c r="H27" s="886"/>
      <c r="I27" s="478"/>
    </row>
    <row r="28" spans="1:9" ht="20.100000000000001" customHeight="1" x14ac:dyDescent="0.15">
      <c r="A28" s="456"/>
      <c r="B28" s="970"/>
      <c r="C28" s="978"/>
      <c r="D28" s="977"/>
      <c r="E28" s="982"/>
      <c r="F28" s="479" t="s">
        <v>93</v>
      </c>
      <c r="G28" s="480">
        <v>3</v>
      </c>
      <c r="H28" s="886"/>
      <c r="I28" s="462"/>
    </row>
    <row r="29" spans="1:9" ht="20.100000000000001" customHeight="1" x14ac:dyDescent="0.15">
      <c r="A29" s="456"/>
      <c r="B29" s="970"/>
      <c r="C29" s="978"/>
      <c r="D29" s="977"/>
      <c r="E29" s="982"/>
      <c r="F29" s="481" t="s">
        <v>101</v>
      </c>
      <c r="G29" s="480">
        <v>2</v>
      </c>
      <c r="H29" s="886"/>
      <c r="I29" s="462"/>
    </row>
    <row r="30" spans="1:9" ht="20.100000000000001" customHeight="1" x14ac:dyDescent="0.15">
      <c r="A30" s="456"/>
      <c r="B30" s="970"/>
      <c r="C30" s="978"/>
      <c r="D30" s="977"/>
      <c r="E30" s="982"/>
      <c r="F30" s="985" t="s">
        <v>94</v>
      </c>
      <c r="G30" s="480">
        <v>1</v>
      </c>
      <c r="H30" s="909"/>
      <c r="I30" s="462"/>
    </row>
    <row r="31" spans="1:9" ht="20.100000000000001" customHeight="1" thickBot="1" x14ac:dyDescent="0.2">
      <c r="A31" s="456"/>
      <c r="B31" s="971"/>
      <c r="C31" s="979"/>
      <c r="D31" s="980"/>
      <c r="E31" s="983"/>
      <c r="F31" s="986"/>
      <c r="G31" s="482">
        <v>0</v>
      </c>
      <c r="H31" s="984"/>
      <c r="I31" s="465"/>
    </row>
    <row r="32" spans="1:9" ht="20.100000000000001" customHeight="1" thickBot="1" x14ac:dyDescent="0.2">
      <c r="A32" s="935" t="s">
        <v>31</v>
      </c>
      <c r="B32" s="935"/>
      <c r="C32" s="935"/>
      <c r="D32" s="935"/>
      <c r="E32" s="935"/>
      <c r="F32" s="483" t="s">
        <v>30</v>
      </c>
      <c r="G32" s="107" t="s">
        <v>100</v>
      </c>
      <c r="H32" s="484" t="s">
        <v>3</v>
      </c>
      <c r="I32" s="485">
        <f>I18+I21+I23+I26</f>
        <v>2</v>
      </c>
    </row>
    <row r="33" spans="1:9" ht="8.25" customHeight="1" thickBot="1" x14ac:dyDescent="0.2">
      <c r="A33" s="935"/>
      <c r="B33" s="935"/>
      <c r="C33" s="935"/>
      <c r="D33" s="935"/>
      <c r="E33" s="935"/>
      <c r="F33" s="486"/>
      <c r="G33" s="487"/>
      <c r="H33" s="488"/>
      <c r="I33" s="487"/>
    </row>
    <row r="34" spans="1:9" ht="33.75" customHeight="1" x14ac:dyDescent="0.15">
      <c r="A34" s="456"/>
      <c r="B34" s="936" t="s">
        <v>362</v>
      </c>
      <c r="C34" s="937"/>
      <c r="D34" s="939" t="s">
        <v>32</v>
      </c>
      <c r="E34" s="967" t="s">
        <v>570</v>
      </c>
      <c r="F34" s="489" t="s">
        <v>33</v>
      </c>
      <c r="G34" s="490">
        <v>2</v>
      </c>
      <c r="H34" s="946" t="s">
        <v>3</v>
      </c>
      <c r="I34" s="491">
        <v>2</v>
      </c>
    </row>
    <row r="35" spans="1:9" ht="34.5" customHeight="1" x14ac:dyDescent="0.15">
      <c r="A35" s="456"/>
      <c r="B35" s="889"/>
      <c r="C35" s="900"/>
      <c r="D35" s="924"/>
      <c r="E35" s="964"/>
      <c r="F35" s="492" t="s">
        <v>34</v>
      </c>
      <c r="G35" s="493">
        <v>1</v>
      </c>
      <c r="H35" s="886"/>
      <c r="I35" s="494">
        <v>1</v>
      </c>
    </row>
    <row r="36" spans="1:9" ht="33.75" customHeight="1" x14ac:dyDescent="0.15">
      <c r="A36" s="456"/>
      <c r="B36" s="901"/>
      <c r="C36" s="902"/>
      <c r="D36" s="925"/>
      <c r="E36" s="965"/>
      <c r="F36" s="468" t="s">
        <v>35</v>
      </c>
      <c r="G36" s="495">
        <v>0</v>
      </c>
      <c r="H36" s="909"/>
      <c r="I36" s="496">
        <v>0</v>
      </c>
    </row>
    <row r="37" spans="1:9" ht="32.25" customHeight="1" x14ac:dyDescent="0.15">
      <c r="A37" s="456"/>
      <c r="B37" s="887" t="s">
        <v>362</v>
      </c>
      <c r="C37" s="899"/>
      <c r="D37" s="893" t="s">
        <v>339</v>
      </c>
      <c r="E37" s="968" t="s">
        <v>571</v>
      </c>
      <c r="F37" s="497" t="s">
        <v>37</v>
      </c>
      <c r="G37" s="498">
        <v>1</v>
      </c>
      <c r="H37" s="886" t="s">
        <v>3</v>
      </c>
      <c r="I37" s="499">
        <v>1</v>
      </c>
    </row>
    <row r="38" spans="1:9" ht="31.5" customHeight="1" x14ac:dyDescent="0.15">
      <c r="A38" s="456"/>
      <c r="B38" s="889"/>
      <c r="C38" s="900"/>
      <c r="D38" s="922"/>
      <c r="E38" s="944"/>
      <c r="F38" s="492" t="s">
        <v>38</v>
      </c>
      <c r="G38" s="493">
        <v>0.5</v>
      </c>
      <c r="H38" s="886"/>
      <c r="I38" s="494">
        <v>0.5</v>
      </c>
    </row>
    <row r="39" spans="1:9" ht="31.5" customHeight="1" x14ac:dyDescent="0.15">
      <c r="A39" s="456"/>
      <c r="B39" s="901"/>
      <c r="C39" s="902"/>
      <c r="D39" s="923"/>
      <c r="E39" s="945"/>
      <c r="F39" s="468" t="s">
        <v>497</v>
      </c>
      <c r="G39" s="495">
        <v>0</v>
      </c>
      <c r="H39" s="909"/>
      <c r="I39" s="496">
        <v>0</v>
      </c>
    </row>
    <row r="40" spans="1:9" ht="20.100000000000001" customHeight="1" x14ac:dyDescent="0.15">
      <c r="A40" s="456"/>
      <c r="B40" s="887" t="s">
        <v>362</v>
      </c>
      <c r="C40" s="905"/>
      <c r="D40" s="884" t="s">
        <v>40</v>
      </c>
      <c r="E40" s="963" t="s">
        <v>340</v>
      </c>
      <c r="F40" s="497" t="s">
        <v>572</v>
      </c>
      <c r="G40" s="498">
        <v>1.5</v>
      </c>
      <c r="H40" s="919" t="s">
        <v>3</v>
      </c>
      <c r="I40" s="499">
        <v>1.5</v>
      </c>
    </row>
    <row r="41" spans="1:9" ht="20.100000000000001" customHeight="1" x14ac:dyDescent="0.15">
      <c r="A41" s="456"/>
      <c r="B41" s="889"/>
      <c r="C41" s="906"/>
      <c r="D41" s="903"/>
      <c r="E41" s="964"/>
      <c r="F41" s="500" t="s">
        <v>573</v>
      </c>
      <c r="G41" s="501">
        <v>1</v>
      </c>
      <c r="H41" s="920"/>
      <c r="I41" s="502">
        <v>1</v>
      </c>
    </row>
    <row r="42" spans="1:9" ht="20.100000000000001" customHeight="1" x14ac:dyDescent="0.15">
      <c r="A42" s="456"/>
      <c r="B42" s="889"/>
      <c r="C42" s="906"/>
      <c r="D42" s="903"/>
      <c r="E42" s="964"/>
      <c r="F42" s="492" t="s">
        <v>574</v>
      </c>
      <c r="G42" s="493">
        <v>0.5</v>
      </c>
      <c r="H42" s="920"/>
      <c r="I42" s="494">
        <v>0.5</v>
      </c>
    </row>
    <row r="43" spans="1:9" ht="20.100000000000001" customHeight="1" x14ac:dyDescent="0.15">
      <c r="A43" s="456"/>
      <c r="B43" s="907"/>
      <c r="C43" s="908"/>
      <c r="D43" s="885"/>
      <c r="E43" s="965"/>
      <c r="F43" s="468" t="s">
        <v>575</v>
      </c>
      <c r="G43" s="495">
        <v>0</v>
      </c>
      <c r="H43" s="966"/>
      <c r="I43" s="496">
        <v>0</v>
      </c>
    </row>
    <row r="44" spans="1:9" ht="20.100000000000001" customHeight="1" x14ac:dyDescent="0.15">
      <c r="A44" s="456"/>
      <c r="B44" s="887" t="s">
        <v>362</v>
      </c>
      <c r="C44" s="899"/>
      <c r="D44" s="893" t="s">
        <v>308</v>
      </c>
      <c r="E44" s="918" t="s">
        <v>576</v>
      </c>
      <c r="F44" s="497" t="s">
        <v>409</v>
      </c>
      <c r="G44" s="498">
        <v>1</v>
      </c>
      <c r="H44" s="886" t="s">
        <v>3</v>
      </c>
      <c r="I44" s="499">
        <v>1</v>
      </c>
    </row>
    <row r="45" spans="1:9" ht="33" customHeight="1" x14ac:dyDescent="0.15">
      <c r="A45" s="456"/>
      <c r="B45" s="889"/>
      <c r="C45" s="900"/>
      <c r="D45" s="922"/>
      <c r="E45" s="953"/>
      <c r="F45" s="503" t="s">
        <v>577</v>
      </c>
      <c r="G45" s="493">
        <v>0.5</v>
      </c>
      <c r="H45" s="886"/>
      <c r="I45" s="494">
        <v>0.5</v>
      </c>
    </row>
    <row r="46" spans="1:9" ht="20.100000000000001" customHeight="1" x14ac:dyDescent="0.15">
      <c r="A46" s="456"/>
      <c r="B46" s="901"/>
      <c r="C46" s="902"/>
      <c r="D46" s="923"/>
      <c r="E46" s="953"/>
      <c r="F46" s="468" t="s">
        <v>410</v>
      </c>
      <c r="G46" s="495">
        <v>0</v>
      </c>
      <c r="H46" s="909"/>
      <c r="I46" s="496">
        <v>0</v>
      </c>
    </row>
    <row r="47" spans="1:9" ht="20.100000000000001" customHeight="1" x14ac:dyDescent="0.15">
      <c r="A47" s="456"/>
      <c r="B47" s="949" t="s">
        <v>91</v>
      </c>
      <c r="C47" s="950"/>
      <c r="D47" s="896" t="s">
        <v>42</v>
      </c>
      <c r="E47" s="918" t="s">
        <v>43</v>
      </c>
      <c r="F47" s="497" t="s">
        <v>380</v>
      </c>
      <c r="G47" s="498">
        <v>1.5</v>
      </c>
      <c r="H47" s="886" t="s">
        <v>3</v>
      </c>
      <c r="I47" s="499">
        <v>1.5</v>
      </c>
    </row>
    <row r="48" spans="1:9" ht="20.100000000000001" customHeight="1" x14ac:dyDescent="0.15">
      <c r="A48" s="456"/>
      <c r="B48" s="949"/>
      <c r="C48" s="950"/>
      <c r="D48" s="952"/>
      <c r="E48" s="953"/>
      <c r="F48" s="492" t="s">
        <v>381</v>
      </c>
      <c r="G48" s="493">
        <v>0.75</v>
      </c>
      <c r="H48" s="886"/>
      <c r="I48" s="494">
        <v>0.75</v>
      </c>
    </row>
    <row r="49" spans="1:10" ht="20.100000000000001" customHeight="1" x14ac:dyDescent="0.15">
      <c r="A49" s="456"/>
      <c r="B49" s="951"/>
      <c r="C49" s="950"/>
      <c r="D49" s="952"/>
      <c r="E49" s="953"/>
      <c r="F49" s="504" t="s">
        <v>45</v>
      </c>
      <c r="G49" s="505">
        <v>0</v>
      </c>
      <c r="H49" s="898"/>
      <c r="I49" s="506">
        <v>0</v>
      </c>
    </row>
    <row r="50" spans="1:10" s="85" customFormat="1" ht="20.100000000000001" customHeight="1" x14ac:dyDescent="0.15">
      <c r="A50" s="86"/>
      <c r="B50" s="954" t="s">
        <v>362</v>
      </c>
      <c r="C50" s="955"/>
      <c r="D50" s="958" t="s">
        <v>398</v>
      </c>
      <c r="E50" s="960" t="s">
        <v>399</v>
      </c>
      <c r="F50" s="507" t="s">
        <v>400</v>
      </c>
      <c r="G50" s="508">
        <v>2</v>
      </c>
      <c r="H50" s="874" t="s">
        <v>3</v>
      </c>
      <c r="I50" s="509">
        <v>2</v>
      </c>
      <c r="J50" s="510"/>
    </row>
    <row r="51" spans="1:10" s="85" customFormat="1" ht="20.100000000000001" customHeight="1" x14ac:dyDescent="0.15">
      <c r="A51" s="86"/>
      <c r="B51" s="954"/>
      <c r="C51" s="955"/>
      <c r="D51" s="958"/>
      <c r="E51" s="960"/>
      <c r="F51" s="511" t="s">
        <v>578</v>
      </c>
      <c r="G51" s="512">
        <v>1.5</v>
      </c>
      <c r="H51" s="874"/>
      <c r="I51" s="513">
        <v>1.5</v>
      </c>
      <c r="J51" s="510"/>
    </row>
    <row r="52" spans="1:10" s="85" customFormat="1" ht="20.100000000000001" customHeight="1" x14ac:dyDescent="0.15">
      <c r="A52" s="86"/>
      <c r="B52" s="954"/>
      <c r="C52" s="955"/>
      <c r="D52" s="958"/>
      <c r="E52" s="960"/>
      <c r="F52" s="514" t="s">
        <v>579</v>
      </c>
      <c r="G52" s="515">
        <v>0.5</v>
      </c>
      <c r="H52" s="874"/>
      <c r="I52" s="513">
        <v>0.5</v>
      </c>
      <c r="J52" s="510"/>
    </row>
    <row r="53" spans="1:10" s="85" customFormat="1" ht="20.100000000000001" customHeight="1" thickBot="1" x14ac:dyDescent="0.2">
      <c r="A53" s="86"/>
      <c r="B53" s="956"/>
      <c r="C53" s="957"/>
      <c r="D53" s="959"/>
      <c r="E53" s="961"/>
      <c r="F53" s="516" t="s">
        <v>580</v>
      </c>
      <c r="G53" s="517">
        <v>0</v>
      </c>
      <c r="H53" s="962"/>
      <c r="I53" s="518">
        <v>0</v>
      </c>
      <c r="J53" s="510"/>
    </row>
    <row r="54" spans="1:10" ht="20.100000000000001" customHeight="1" thickBot="1" x14ac:dyDescent="0.2">
      <c r="A54" s="935" t="s">
        <v>46</v>
      </c>
      <c r="B54" s="935"/>
      <c r="C54" s="935"/>
      <c r="D54" s="935"/>
      <c r="E54" s="935"/>
      <c r="F54" s="483" t="s">
        <v>30</v>
      </c>
      <c r="G54" s="107" t="s">
        <v>581</v>
      </c>
      <c r="H54" s="484" t="s">
        <v>3</v>
      </c>
      <c r="I54" s="485">
        <f>I34+I37+I40+I44+I47+I50</f>
        <v>9</v>
      </c>
    </row>
    <row r="55" spans="1:10" ht="8.25" customHeight="1" thickBot="1" x14ac:dyDescent="0.2">
      <c r="A55" s="935"/>
      <c r="B55" s="935"/>
      <c r="C55" s="935"/>
      <c r="D55" s="935"/>
      <c r="E55" s="935"/>
      <c r="F55" s="519"/>
      <c r="G55" s="520"/>
      <c r="H55" s="521"/>
      <c r="I55" s="520"/>
    </row>
    <row r="56" spans="1:10" ht="50.45" customHeight="1" x14ac:dyDescent="0.15">
      <c r="A56" s="456"/>
      <c r="B56" s="936" t="s">
        <v>362</v>
      </c>
      <c r="C56" s="937"/>
      <c r="D56" s="939" t="s">
        <v>339</v>
      </c>
      <c r="E56" s="943" t="s">
        <v>582</v>
      </c>
      <c r="F56" s="522" t="s">
        <v>37</v>
      </c>
      <c r="G56" s="490">
        <v>1</v>
      </c>
      <c r="H56" s="946" t="s">
        <v>3</v>
      </c>
      <c r="I56" s="491">
        <v>1</v>
      </c>
    </row>
    <row r="57" spans="1:10" ht="46.5" customHeight="1" x14ac:dyDescent="0.15">
      <c r="A57" s="456"/>
      <c r="B57" s="889"/>
      <c r="C57" s="900"/>
      <c r="D57" s="922"/>
      <c r="E57" s="944"/>
      <c r="F57" s="470" t="s">
        <v>38</v>
      </c>
      <c r="G57" s="493">
        <v>0.5</v>
      </c>
      <c r="H57" s="886"/>
      <c r="I57" s="494">
        <v>0.5</v>
      </c>
    </row>
    <row r="58" spans="1:10" ht="42" customHeight="1" x14ac:dyDescent="0.15">
      <c r="A58" s="456"/>
      <c r="B58" s="901"/>
      <c r="C58" s="902"/>
      <c r="D58" s="923"/>
      <c r="E58" s="945"/>
      <c r="F58" s="472" t="s">
        <v>497</v>
      </c>
      <c r="G58" s="495">
        <v>0</v>
      </c>
      <c r="H58" s="909"/>
      <c r="I58" s="496">
        <v>0</v>
      </c>
    </row>
    <row r="59" spans="1:10" ht="20.100000000000001" customHeight="1" x14ac:dyDescent="0.15">
      <c r="A59" s="456"/>
      <c r="B59" s="887" t="s">
        <v>362</v>
      </c>
      <c r="C59" s="899"/>
      <c r="D59" s="893" t="s">
        <v>47</v>
      </c>
      <c r="E59" s="915" t="s">
        <v>520</v>
      </c>
      <c r="F59" s="523" t="s">
        <v>583</v>
      </c>
      <c r="G59" s="498">
        <v>1.5</v>
      </c>
      <c r="H59" s="919" t="s">
        <v>3</v>
      </c>
      <c r="I59" s="499">
        <v>1.5</v>
      </c>
    </row>
    <row r="60" spans="1:10" ht="20.100000000000001" customHeight="1" x14ac:dyDescent="0.15">
      <c r="A60" s="456"/>
      <c r="B60" s="889"/>
      <c r="C60" s="900"/>
      <c r="D60" s="922"/>
      <c r="E60" s="947"/>
      <c r="F60" s="463" t="s">
        <v>507</v>
      </c>
      <c r="G60" s="501">
        <v>1</v>
      </c>
      <c r="H60" s="920"/>
      <c r="I60" s="502">
        <v>1</v>
      </c>
    </row>
    <row r="61" spans="1:10" ht="20.100000000000001" customHeight="1" x14ac:dyDescent="0.15">
      <c r="A61" s="456"/>
      <c r="B61" s="938"/>
      <c r="C61" s="900"/>
      <c r="D61" s="922"/>
      <c r="E61" s="947"/>
      <c r="F61" s="492" t="s">
        <v>584</v>
      </c>
      <c r="G61" s="493">
        <v>0.5</v>
      </c>
      <c r="H61" s="942"/>
      <c r="I61" s="494">
        <v>0.5</v>
      </c>
    </row>
    <row r="62" spans="1:10" ht="20.100000000000001" customHeight="1" x14ac:dyDescent="0.15">
      <c r="A62" s="456"/>
      <c r="B62" s="938"/>
      <c r="C62" s="900"/>
      <c r="D62" s="923"/>
      <c r="E62" s="948"/>
      <c r="F62" s="472" t="s">
        <v>378</v>
      </c>
      <c r="G62" s="495">
        <v>0</v>
      </c>
      <c r="H62" s="942"/>
      <c r="I62" s="496">
        <v>0</v>
      </c>
    </row>
    <row r="63" spans="1:10" ht="20.100000000000001" customHeight="1" x14ac:dyDescent="0.15">
      <c r="A63" s="456"/>
      <c r="B63" s="887" t="s">
        <v>362</v>
      </c>
      <c r="C63" s="899"/>
      <c r="D63" s="893" t="s">
        <v>294</v>
      </c>
      <c r="E63" s="918" t="s">
        <v>585</v>
      </c>
      <c r="F63" s="524" t="s">
        <v>586</v>
      </c>
      <c r="G63" s="525">
        <v>0.5</v>
      </c>
      <c r="H63" s="934" t="s">
        <v>3</v>
      </c>
      <c r="I63" s="526">
        <v>0.5</v>
      </c>
    </row>
    <row r="64" spans="1:10" ht="20.100000000000001" customHeight="1" x14ac:dyDescent="0.15">
      <c r="A64" s="456"/>
      <c r="B64" s="889"/>
      <c r="C64" s="900"/>
      <c r="D64" s="894"/>
      <c r="E64" s="915"/>
      <c r="F64" s="524" t="s">
        <v>295</v>
      </c>
      <c r="G64" s="527">
        <v>0.25</v>
      </c>
      <c r="H64" s="934"/>
      <c r="I64" s="528">
        <v>0.25</v>
      </c>
    </row>
    <row r="65" spans="1:9" ht="20.100000000000001" customHeight="1" thickBot="1" x14ac:dyDescent="0.2">
      <c r="A65" s="456"/>
      <c r="B65" s="931"/>
      <c r="C65" s="932"/>
      <c r="D65" s="895"/>
      <c r="E65" s="933"/>
      <c r="F65" s="529" t="s">
        <v>587</v>
      </c>
      <c r="G65" s="530">
        <v>0</v>
      </c>
      <c r="H65" s="934"/>
      <c r="I65" s="531">
        <v>0</v>
      </c>
    </row>
    <row r="66" spans="1:9" ht="20.100000000000001" customHeight="1" thickBot="1" x14ac:dyDescent="0.2">
      <c r="A66" s="935" t="s">
        <v>49</v>
      </c>
      <c r="B66" s="935"/>
      <c r="C66" s="935"/>
      <c r="D66" s="935"/>
      <c r="E66" s="935"/>
      <c r="F66" s="483" t="s">
        <v>30</v>
      </c>
      <c r="G66" s="532">
        <f>G56+G59+G63</f>
        <v>3</v>
      </c>
      <c r="H66" s="484" t="s">
        <v>3</v>
      </c>
      <c r="I66" s="533">
        <f>I56+I59+I63</f>
        <v>3</v>
      </c>
    </row>
    <row r="67" spans="1:9" ht="8.25" customHeight="1" thickBot="1" x14ac:dyDescent="0.2">
      <c r="A67" s="935"/>
      <c r="B67" s="935"/>
      <c r="C67" s="935"/>
      <c r="D67" s="935"/>
      <c r="E67" s="935"/>
      <c r="F67" s="486"/>
      <c r="G67" s="534"/>
      <c r="H67" s="488"/>
      <c r="I67" s="534"/>
    </row>
    <row r="68" spans="1:9" ht="20.100000000000001" customHeight="1" x14ac:dyDescent="0.15">
      <c r="A68" s="456"/>
      <c r="B68" s="936" t="s">
        <v>362</v>
      </c>
      <c r="C68" s="937"/>
      <c r="D68" s="939" t="s">
        <v>52</v>
      </c>
      <c r="E68" s="940" t="s">
        <v>53</v>
      </c>
      <c r="F68" s="535" t="s">
        <v>588</v>
      </c>
      <c r="G68" s="490">
        <v>1</v>
      </c>
      <c r="H68" s="941" t="s">
        <v>3</v>
      </c>
      <c r="I68" s="491">
        <f>G68</f>
        <v>1</v>
      </c>
    </row>
    <row r="69" spans="1:9" ht="20.100000000000001" customHeight="1" x14ac:dyDescent="0.15">
      <c r="A69" s="456"/>
      <c r="B69" s="889"/>
      <c r="C69" s="900"/>
      <c r="D69" s="924"/>
      <c r="E69" s="896"/>
      <c r="F69" s="536"/>
      <c r="G69" s="493">
        <v>0.75</v>
      </c>
      <c r="H69" s="920"/>
      <c r="I69" s="494"/>
    </row>
    <row r="70" spans="1:9" ht="20.100000000000001" customHeight="1" x14ac:dyDescent="0.15">
      <c r="A70" s="456"/>
      <c r="B70" s="938"/>
      <c r="C70" s="900"/>
      <c r="D70" s="924"/>
      <c r="E70" s="896"/>
      <c r="F70" s="536"/>
      <c r="G70" s="493">
        <v>0.5</v>
      </c>
      <c r="H70" s="942"/>
      <c r="I70" s="494"/>
    </row>
    <row r="71" spans="1:9" ht="17.25" customHeight="1" x14ac:dyDescent="0.15">
      <c r="A71" s="456"/>
      <c r="B71" s="938"/>
      <c r="C71" s="900"/>
      <c r="D71" s="924"/>
      <c r="E71" s="896"/>
      <c r="F71" s="536"/>
      <c r="G71" s="493"/>
      <c r="H71" s="942"/>
      <c r="I71" s="494"/>
    </row>
    <row r="72" spans="1:9" ht="17.25" customHeight="1" x14ac:dyDescent="0.15">
      <c r="A72" s="456"/>
      <c r="B72" s="938"/>
      <c r="C72" s="900"/>
      <c r="D72" s="925"/>
      <c r="E72" s="896"/>
      <c r="F72" s="537" t="s">
        <v>333</v>
      </c>
      <c r="G72" s="493">
        <v>0</v>
      </c>
      <c r="H72" s="942"/>
      <c r="I72" s="494">
        <f>G72</f>
        <v>0</v>
      </c>
    </row>
    <row r="73" spans="1:9" ht="19.5" customHeight="1" x14ac:dyDescent="0.15">
      <c r="A73" s="456"/>
      <c r="B73" s="887" t="s">
        <v>362</v>
      </c>
      <c r="C73" s="899"/>
      <c r="D73" s="893" t="s">
        <v>55</v>
      </c>
      <c r="E73" s="896" t="s">
        <v>56</v>
      </c>
      <c r="F73" s="538" t="s">
        <v>411</v>
      </c>
      <c r="G73" s="498">
        <v>2</v>
      </c>
      <c r="H73" s="886" t="s">
        <v>3</v>
      </c>
      <c r="I73" s="499">
        <v>2</v>
      </c>
    </row>
    <row r="74" spans="1:9" ht="35.25" customHeight="1" x14ac:dyDescent="0.15">
      <c r="A74" s="456"/>
      <c r="B74" s="889"/>
      <c r="C74" s="900"/>
      <c r="D74" s="894"/>
      <c r="E74" s="896"/>
      <c r="F74" s="463" t="s">
        <v>589</v>
      </c>
      <c r="G74" s="501">
        <v>1</v>
      </c>
      <c r="H74" s="886"/>
      <c r="I74" s="502">
        <v>1</v>
      </c>
    </row>
    <row r="75" spans="1:9" ht="35.25" customHeight="1" x14ac:dyDescent="0.15">
      <c r="A75" s="456"/>
      <c r="B75" s="889"/>
      <c r="C75" s="900"/>
      <c r="D75" s="924"/>
      <c r="E75" s="896"/>
      <c r="F75" s="539" t="s">
        <v>590</v>
      </c>
      <c r="G75" s="493">
        <v>0.5</v>
      </c>
      <c r="H75" s="886"/>
      <c r="I75" s="494">
        <v>0.5</v>
      </c>
    </row>
    <row r="76" spans="1:9" ht="20.100000000000001" customHeight="1" x14ac:dyDescent="0.15">
      <c r="A76" s="456"/>
      <c r="B76" s="901"/>
      <c r="C76" s="902"/>
      <c r="D76" s="925"/>
      <c r="E76" s="896"/>
      <c r="F76" s="540" t="s">
        <v>341</v>
      </c>
      <c r="G76" s="495">
        <v>0</v>
      </c>
      <c r="H76" s="909"/>
      <c r="I76" s="496">
        <v>0</v>
      </c>
    </row>
    <row r="77" spans="1:9" ht="20.100000000000001" customHeight="1" x14ac:dyDescent="0.15">
      <c r="A77" s="431"/>
      <c r="B77" s="910" t="s">
        <v>362</v>
      </c>
      <c r="C77" s="911"/>
      <c r="D77" s="915" t="s">
        <v>57</v>
      </c>
      <c r="E77" s="918" t="s">
        <v>591</v>
      </c>
      <c r="F77" s="541" t="s">
        <v>592</v>
      </c>
      <c r="G77" s="498">
        <v>1</v>
      </c>
      <c r="H77" s="919" t="s">
        <v>3</v>
      </c>
      <c r="I77" s="499">
        <f t="shared" ref="I77:I97" si="0">G77</f>
        <v>1</v>
      </c>
    </row>
    <row r="78" spans="1:9" ht="20.100000000000001" customHeight="1" x14ac:dyDescent="0.15">
      <c r="A78" s="431"/>
      <c r="B78" s="912"/>
      <c r="C78" s="913"/>
      <c r="D78" s="928"/>
      <c r="E78" s="918"/>
      <c r="F78" s="542"/>
      <c r="G78" s="493">
        <v>0.75</v>
      </c>
      <c r="H78" s="920"/>
      <c r="I78" s="494"/>
    </row>
    <row r="79" spans="1:9" ht="20.100000000000001" customHeight="1" x14ac:dyDescent="0.15">
      <c r="A79" s="431"/>
      <c r="B79" s="914"/>
      <c r="C79" s="913"/>
      <c r="D79" s="928"/>
      <c r="E79" s="918"/>
      <c r="F79" s="542" t="s">
        <v>593</v>
      </c>
      <c r="G79" s="493">
        <v>0.5</v>
      </c>
      <c r="H79" s="921"/>
      <c r="I79" s="494">
        <f t="shared" si="0"/>
        <v>0.5</v>
      </c>
    </row>
    <row r="80" spans="1:9" ht="20.100000000000001" customHeight="1" x14ac:dyDescent="0.15">
      <c r="A80" s="431"/>
      <c r="B80" s="926"/>
      <c r="C80" s="927"/>
      <c r="D80" s="929"/>
      <c r="E80" s="918"/>
      <c r="F80" s="537" t="s">
        <v>594</v>
      </c>
      <c r="G80" s="495">
        <v>0</v>
      </c>
      <c r="H80" s="930"/>
      <c r="I80" s="496">
        <f t="shared" si="0"/>
        <v>0</v>
      </c>
    </row>
    <row r="81" spans="1:9" ht="20.100000000000001" customHeight="1" x14ac:dyDescent="0.15">
      <c r="A81" s="431"/>
      <c r="B81" s="910" t="s">
        <v>362</v>
      </c>
      <c r="C81" s="911"/>
      <c r="D81" s="915" t="s">
        <v>58</v>
      </c>
      <c r="E81" s="918" t="s">
        <v>508</v>
      </c>
      <c r="F81" s="541" t="str">
        <f>F77</f>
        <v>関市内（旧洞戸村内）での実績あり</v>
      </c>
      <c r="G81" s="498">
        <v>1</v>
      </c>
      <c r="H81" s="919" t="s">
        <v>3</v>
      </c>
      <c r="I81" s="499">
        <f t="shared" si="0"/>
        <v>1</v>
      </c>
    </row>
    <row r="82" spans="1:9" ht="20.100000000000001" customHeight="1" x14ac:dyDescent="0.15">
      <c r="A82" s="431"/>
      <c r="B82" s="912"/>
      <c r="C82" s="913"/>
      <c r="D82" s="916"/>
      <c r="E82" s="918"/>
      <c r="F82" s="543">
        <f>F78</f>
        <v>0</v>
      </c>
      <c r="G82" s="493">
        <v>0.75</v>
      </c>
      <c r="H82" s="920"/>
      <c r="I82" s="494"/>
    </row>
    <row r="83" spans="1:9" ht="20.100000000000001" customHeight="1" x14ac:dyDescent="0.15">
      <c r="A83" s="431"/>
      <c r="B83" s="914"/>
      <c r="C83" s="913"/>
      <c r="D83" s="916"/>
      <c r="E83" s="918"/>
      <c r="F83" s="542" t="str">
        <f>F79</f>
        <v>美濃土木事務所管内（旧洞戸村内を除く）での実績あり</v>
      </c>
      <c r="G83" s="493">
        <v>0.5</v>
      </c>
      <c r="H83" s="921"/>
      <c r="I83" s="494">
        <f t="shared" si="0"/>
        <v>0.5</v>
      </c>
    </row>
    <row r="84" spans="1:9" ht="20.100000000000001" customHeight="1" x14ac:dyDescent="0.15">
      <c r="A84" s="431"/>
      <c r="B84" s="914"/>
      <c r="C84" s="913"/>
      <c r="D84" s="917"/>
      <c r="E84" s="918"/>
      <c r="F84" s="537" t="str">
        <f>F80</f>
        <v>岐阜県内での実績なし</v>
      </c>
      <c r="G84" s="495">
        <v>0</v>
      </c>
      <c r="H84" s="921"/>
      <c r="I84" s="544">
        <f t="shared" si="0"/>
        <v>0</v>
      </c>
    </row>
    <row r="85" spans="1:9" ht="20.100000000000001" customHeight="1" x14ac:dyDescent="0.15">
      <c r="A85" s="431"/>
      <c r="B85" s="887" t="s">
        <v>363</v>
      </c>
      <c r="C85" s="899"/>
      <c r="D85" s="893" t="s">
        <v>110</v>
      </c>
      <c r="E85" s="896" t="s">
        <v>595</v>
      </c>
      <c r="F85" s="497" t="s">
        <v>596</v>
      </c>
      <c r="G85" s="498">
        <v>2</v>
      </c>
      <c r="H85" s="886" t="s">
        <v>3</v>
      </c>
      <c r="I85" s="502">
        <f t="shared" si="0"/>
        <v>2</v>
      </c>
    </row>
    <row r="86" spans="1:9" ht="20.100000000000001" customHeight="1" x14ac:dyDescent="0.15">
      <c r="A86" s="456"/>
      <c r="B86" s="889"/>
      <c r="C86" s="900"/>
      <c r="D86" s="894"/>
      <c r="E86" s="896"/>
      <c r="F86" s="500" t="s">
        <v>597</v>
      </c>
      <c r="G86" s="501">
        <v>1.5</v>
      </c>
      <c r="H86" s="886"/>
      <c r="I86" s="494">
        <f t="shared" si="0"/>
        <v>1.5</v>
      </c>
    </row>
    <row r="87" spans="1:9" ht="20.100000000000001" customHeight="1" x14ac:dyDescent="0.15">
      <c r="A87" s="456"/>
      <c r="B87" s="889"/>
      <c r="C87" s="900"/>
      <c r="D87" s="922"/>
      <c r="E87" s="896"/>
      <c r="F87" s="492" t="s">
        <v>598</v>
      </c>
      <c r="G87" s="493">
        <v>1</v>
      </c>
      <c r="H87" s="886"/>
      <c r="I87" s="494">
        <f t="shared" si="0"/>
        <v>1</v>
      </c>
    </row>
    <row r="88" spans="1:9" ht="20.100000000000001" customHeight="1" x14ac:dyDescent="0.15">
      <c r="A88" s="456"/>
      <c r="B88" s="889"/>
      <c r="C88" s="900"/>
      <c r="D88" s="922"/>
      <c r="E88" s="896"/>
      <c r="F88" s="470" t="s">
        <v>599</v>
      </c>
      <c r="G88" s="493">
        <v>0.5</v>
      </c>
      <c r="H88" s="886"/>
      <c r="I88" s="494">
        <f t="shared" si="0"/>
        <v>0.5</v>
      </c>
    </row>
    <row r="89" spans="1:9" ht="20.100000000000001" customHeight="1" x14ac:dyDescent="0.15">
      <c r="A89" s="456"/>
      <c r="B89" s="901"/>
      <c r="C89" s="902"/>
      <c r="D89" s="923"/>
      <c r="E89" s="896"/>
      <c r="F89" s="472" t="s">
        <v>342</v>
      </c>
      <c r="G89" s="495">
        <v>0</v>
      </c>
      <c r="H89" s="909"/>
      <c r="I89" s="544">
        <f t="shared" si="0"/>
        <v>0</v>
      </c>
    </row>
    <row r="90" spans="1:9" ht="18.75" customHeight="1" x14ac:dyDescent="0.15">
      <c r="A90" s="456"/>
      <c r="B90" s="887" t="s">
        <v>363</v>
      </c>
      <c r="C90" s="899"/>
      <c r="D90" s="884" t="s">
        <v>144</v>
      </c>
      <c r="E90" s="884" t="s">
        <v>600</v>
      </c>
      <c r="F90" s="466" t="s">
        <v>601</v>
      </c>
      <c r="G90" s="498">
        <v>1</v>
      </c>
      <c r="H90" s="886" t="s">
        <v>3</v>
      </c>
      <c r="I90" s="502">
        <f t="shared" si="0"/>
        <v>1</v>
      </c>
    </row>
    <row r="91" spans="1:9" ht="18.75" customHeight="1" x14ac:dyDescent="0.15">
      <c r="A91" s="456"/>
      <c r="B91" s="889"/>
      <c r="C91" s="900"/>
      <c r="D91" s="903"/>
      <c r="E91" s="903"/>
      <c r="F91" s="545" t="s">
        <v>602</v>
      </c>
      <c r="G91" s="501">
        <v>0.75</v>
      </c>
      <c r="H91" s="886"/>
      <c r="I91" s="494">
        <f t="shared" si="0"/>
        <v>0.75</v>
      </c>
    </row>
    <row r="92" spans="1:9" ht="18.75" customHeight="1" x14ac:dyDescent="0.15">
      <c r="A92" s="456"/>
      <c r="B92" s="889"/>
      <c r="C92" s="900"/>
      <c r="D92" s="903"/>
      <c r="E92" s="903"/>
      <c r="F92" s="470" t="s">
        <v>603</v>
      </c>
      <c r="G92" s="493">
        <v>0.5</v>
      </c>
      <c r="H92" s="886"/>
      <c r="I92" s="494">
        <f t="shared" si="0"/>
        <v>0.5</v>
      </c>
    </row>
    <row r="93" spans="1:9" ht="18.75" customHeight="1" x14ac:dyDescent="0.15">
      <c r="A93" s="456"/>
      <c r="B93" s="889"/>
      <c r="C93" s="900"/>
      <c r="D93" s="903"/>
      <c r="E93" s="903"/>
      <c r="F93" s="546" t="s">
        <v>604</v>
      </c>
      <c r="G93" s="547">
        <v>0.25</v>
      </c>
      <c r="H93" s="886"/>
      <c r="I93" s="494">
        <f t="shared" si="0"/>
        <v>0.25</v>
      </c>
    </row>
    <row r="94" spans="1:9" ht="18.75" customHeight="1" x14ac:dyDescent="0.15">
      <c r="A94" s="456"/>
      <c r="B94" s="901"/>
      <c r="C94" s="902"/>
      <c r="D94" s="885"/>
      <c r="E94" s="885"/>
      <c r="F94" s="548" t="s">
        <v>509</v>
      </c>
      <c r="G94" s="495">
        <v>0</v>
      </c>
      <c r="H94" s="904"/>
      <c r="I94" s="494">
        <f t="shared" si="0"/>
        <v>0</v>
      </c>
    </row>
    <row r="95" spans="1:9" ht="18.75" customHeight="1" x14ac:dyDescent="0.15">
      <c r="A95" s="456"/>
      <c r="B95" s="887" t="s">
        <v>412</v>
      </c>
      <c r="C95" s="905"/>
      <c r="D95" s="884" t="s">
        <v>413</v>
      </c>
      <c r="E95" s="884" t="s">
        <v>605</v>
      </c>
      <c r="F95" s="466" t="s">
        <v>601</v>
      </c>
      <c r="G95" s="498">
        <v>0.5</v>
      </c>
      <c r="H95" s="886" t="s">
        <v>3</v>
      </c>
      <c r="I95" s="499">
        <f t="shared" si="0"/>
        <v>0.5</v>
      </c>
    </row>
    <row r="96" spans="1:9" ht="18.75" customHeight="1" x14ac:dyDescent="0.15">
      <c r="A96" s="456"/>
      <c r="B96" s="889"/>
      <c r="C96" s="906"/>
      <c r="D96" s="903"/>
      <c r="E96" s="903"/>
      <c r="F96" s="470" t="s">
        <v>603</v>
      </c>
      <c r="G96" s="493">
        <v>0.25</v>
      </c>
      <c r="H96" s="886"/>
      <c r="I96" s="494">
        <f t="shared" si="0"/>
        <v>0.25</v>
      </c>
    </row>
    <row r="97" spans="1:10" ht="18.75" customHeight="1" x14ac:dyDescent="0.15">
      <c r="A97" s="456"/>
      <c r="B97" s="907"/>
      <c r="C97" s="908"/>
      <c r="D97" s="885"/>
      <c r="E97" s="885"/>
      <c r="F97" s="548" t="s">
        <v>149</v>
      </c>
      <c r="G97" s="505">
        <v>0</v>
      </c>
      <c r="H97" s="909"/>
      <c r="I97" s="544">
        <f t="shared" si="0"/>
        <v>0</v>
      </c>
    </row>
    <row r="98" spans="1:10" ht="18.75" customHeight="1" x14ac:dyDescent="0.15">
      <c r="A98" s="456"/>
      <c r="B98" s="880" t="s">
        <v>414</v>
      </c>
      <c r="C98" s="881"/>
      <c r="D98" s="884" t="s">
        <v>343</v>
      </c>
      <c r="E98" s="884" t="s">
        <v>606</v>
      </c>
      <c r="F98" s="466" t="s">
        <v>344</v>
      </c>
      <c r="G98" s="498">
        <v>1</v>
      </c>
      <c r="H98" s="886" t="s">
        <v>3</v>
      </c>
      <c r="I98" s="549"/>
    </row>
    <row r="99" spans="1:10" ht="18.75" customHeight="1" x14ac:dyDescent="0.15">
      <c r="A99" s="456"/>
      <c r="B99" s="882"/>
      <c r="C99" s="883"/>
      <c r="D99" s="885"/>
      <c r="E99" s="885"/>
      <c r="F99" s="548" t="s">
        <v>345</v>
      </c>
      <c r="G99" s="505">
        <v>0</v>
      </c>
      <c r="H99" s="886"/>
      <c r="I99" s="550"/>
    </row>
    <row r="100" spans="1:10" ht="20.100000000000001" hidden="1" customHeight="1" x14ac:dyDescent="0.15">
      <c r="A100" s="456"/>
      <c r="B100" s="887" t="s">
        <v>414</v>
      </c>
      <c r="C100" s="888"/>
      <c r="D100" s="893" t="s">
        <v>346</v>
      </c>
      <c r="E100" s="896" t="s">
        <v>607</v>
      </c>
      <c r="F100" s="99" t="s">
        <v>302</v>
      </c>
      <c r="G100" s="551">
        <v>1</v>
      </c>
      <c r="H100" s="886" t="s">
        <v>3</v>
      </c>
      <c r="I100" s="499"/>
    </row>
    <row r="101" spans="1:10" ht="20.100000000000001" hidden="1" customHeight="1" x14ac:dyDescent="0.15">
      <c r="A101" s="456"/>
      <c r="B101" s="889"/>
      <c r="C101" s="890"/>
      <c r="D101" s="894"/>
      <c r="E101" s="896"/>
      <c r="F101" s="100" t="s">
        <v>303</v>
      </c>
      <c r="G101" s="547">
        <v>0.5</v>
      </c>
      <c r="H101" s="886"/>
      <c r="I101" s="494"/>
    </row>
    <row r="102" spans="1:10" ht="20.100000000000001" hidden="1" customHeight="1" thickBot="1" x14ac:dyDescent="0.2">
      <c r="A102" s="456"/>
      <c r="B102" s="891"/>
      <c r="C102" s="892"/>
      <c r="D102" s="895"/>
      <c r="E102" s="897"/>
      <c r="F102" s="93" t="s">
        <v>304</v>
      </c>
      <c r="G102" s="552">
        <v>0</v>
      </c>
      <c r="H102" s="898"/>
      <c r="I102" s="544"/>
    </row>
    <row r="103" spans="1:10" s="85" customFormat="1" ht="20.100000000000001" customHeight="1" x14ac:dyDescent="0.15">
      <c r="A103" s="86"/>
      <c r="B103" s="865" t="s">
        <v>414</v>
      </c>
      <c r="C103" s="866"/>
      <c r="D103" s="869" t="s">
        <v>346</v>
      </c>
      <c r="E103" s="871" t="s">
        <v>608</v>
      </c>
      <c r="F103" s="553" t="s">
        <v>609</v>
      </c>
      <c r="G103" s="508">
        <v>1.5</v>
      </c>
      <c r="H103" s="874" t="s">
        <v>3</v>
      </c>
      <c r="I103" s="554">
        <v>1.5</v>
      </c>
      <c r="J103" s="555"/>
    </row>
    <row r="104" spans="1:10" s="85" customFormat="1" ht="20.100000000000001" customHeight="1" x14ac:dyDescent="0.15">
      <c r="A104" s="86"/>
      <c r="B104" s="865"/>
      <c r="C104" s="866"/>
      <c r="D104" s="869"/>
      <c r="E104" s="872"/>
      <c r="F104" s="556" t="s">
        <v>610</v>
      </c>
      <c r="G104" s="515">
        <v>1</v>
      </c>
      <c r="H104" s="874"/>
      <c r="I104" s="557">
        <v>1</v>
      </c>
      <c r="J104" s="555"/>
    </row>
    <row r="105" spans="1:10" s="85" customFormat="1" ht="20.100000000000001" customHeight="1" x14ac:dyDescent="0.15">
      <c r="A105" s="86"/>
      <c r="B105" s="865"/>
      <c r="C105" s="866"/>
      <c r="D105" s="869"/>
      <c r="E105" s="872"/>
      <c r="F105" s="556" t="s">
        <v>611</v>
      </c>
      <c r="G105" s="515">
        <v>0.75</v>
      </c>
      <c r="H105" s="874"/>
      <c r="I105" s="557">
        <v>0.75</v>
      </c>
      <c r="J105" s="555"/>
    </row>
    <row r="106" spans="1:10" s="85" customFormat="1" ht="20.100000000000001" customHeight="1" x14ac:dyDescent="0.15">
      <c r="A106" s="86"/>
      <c r="B106" s="865"/>
      <c r="C106" s="866"/>
      <c r="D106" s="869"/>
      <c r="E106" s="872"/>
      <c r="F106" s="556" t="s">
        <v>612</v>
      </c>
      <c r="G106" s="515">
        <v>0.5</v>
      </c>
      <c r="H106" s="874"/>
      <c r="I106" s="557">
        <v>0.5</v>
      </c>
      <c r="J106" s="555"/>
    </row>
    <row r="107" spans="1:10" s="85" customFormat="1" ht="20.100000000000001" customHeight="1" thickBot="1" x14ac:dyDescent="0.2">
      <c r="A107" s="86"/>
      <c r="B107" s="867"/>
      <c r="C107" s="868"/>
      <c r="D107" s="870"/>
      <c r="E107" s="873"/>
      <c r="F107" s="558" t="s">
        <v>613</v>
      </c>
      <c r="G107" s="559">
        <v>0</v>
      </c>
      <c r="H107" s="875"/>
      <c r="I107" s="560">
        <v>0</v>
      </c>
      <c r="J107" s="555"/>
    </row>
    <row r="108" spans="1:10" ht="20.100000000000001" customHeight="1" thickBot="1" x14ac:dyDescent="0.2">
      <c r="A108" s="431"/>
      <c r="B108" s="431"/>
      <c r="C108" s="431"/>
      <c r="D108" s="561"/>
      <c r="E108" s="561"/>
      <c r="F108" s="562" t="s">
        <v>113</v>
      </c>
      <c r="G108" s="563"/>
      <c r="H108" s="484" t="s">
        <v>3</v>
      </c>
      <c r="I108" s="485">
        <f>I68+I73+I77+I81+I85+I90+I95+I98+I103+I100</f>
        <v>10</v>
      </c>
    </row>
    <row r="109" spans="1:10" ht="20.100000000000001" customHeight="1" thickBot="1" x14ac:dyDescent="0.2">
      <c r="A109" s="431"/>
      <c r="B109" s="431"/>
      <c r="C109" s="431"/>
      <c r="D109" s="561"/>
      <c r="E109" s="561"/>
      <c r="F109" s="564"/>
      <c r="G109" s="876" t="s">
        <v>114</v>
      </c>
      <c r="H109" s="877"/>
      <c r="I109" s="565">
        <f>I108/I110</f>
        <v>0.41666666666666669</v>
      </c>
    </row>
    <row r="110" spans="1:10" ht="20.100000000000001" customHeight="1" thickBot="1" x14ac:dyDescent="0.2">
      <c r="A110" s="431"/>
      <c r="B110" s="431"/>
      <c r="C110" s="431"/>
      <c r="D110" s="561"/>
      <c r="E110" s="561"/>
      <c r="F110" s="566" t="s">
        <v>115</v>
      </c>
      <c r="G110" s="567"/>
      <c r="H110" s="568" t="s">
        <v>3</v>
      </c>
      <c r="I110" s="569">
        <f>I32+I54+I66+I108</f>
        <v>24</v>
      </c>
    </row>
    <row r="111" spans="1:10" ht="9" customHeight="1" thickBot="1" x14ac:dyDescent="0.2">
      <c r="A111" s="431"/>
      <c r="B111" s="431"/>
      <c r="C111" s="431"/>
      <c r="D111" s="431"/>
      <c r="E111" s="431"/>
      <c r="F111" s="561"/>
      <c r="G111" s="561"/>
      <c r="H111" s="570"/>
      <c r="I111" s="571"/>
    </row>
    <row r="112" spans="1:10" ht="20.100000000000001" customHeight="1" x14ac:dyDescent="0.15">
      <c r="A112" s="431"/>
      <c r="B112" s="431"/>
      <c r="C112" s="431"/>
      <c r="D112" s="431"/>
      <c r="E112" s="431"/>
      <c r="F112" s="561"/>
      <c r="G112" s="878" t="s">
        <v>147</v>
      </c>
      <c r="H112" s="850" t="s">
        <v>17</v>
      </c>
      <c r="I112" s="857" t="s">
        <v>627</v>
      </c>
    </row>
    <row r="113" spans="1:9" ht="20.100000000000001" customHeight="1" thickBot="1" x14ac:dyDescent="0.2">
      <c r="A113" s="431"/>
      <c r="B113" s="431"/>
      <c r="C113" s="431"/>
      <c r="D113" s="431"/>
      <c r="E113" s="431"/>
      <c r="F113" s="561"/>
      <c r="G113" s="879"/>
      <c r="H113" s="861"/>
      <c r="I113" s="858"/>
    </row>
    <row r="114" spans="1:9" ht="20.100000000000001" customHeight="1" x14ac:dyDescent="0.15">
      <c r="A114" s="431"/>
      <c r="B114" s="431"/>
      <c r="C114" s="431"/>
      <c r="D114" s="431"/>
      <c r="E114" s="431"/>
      <c r="F114" s="561"/>
      <c r="G114" s="846" t="s">
        <v>148</v>
      </c>
      <c r="H114" s="850" t="s">
        <v>117</v>
      </c>
      <c r="I114" s="388" t="s">
        <v>624</v>
      </c>
    </row>
    <row r="115" spans="1:9" ht="20.100000000000001" customHeight="1" x14ac:dyDescent="0.15">
      <c r="A115" s="431"/>
      <c r="B115" s="431"/>
      <c r="C115" s="431"/>
      <c r="D115" s="431"/>
      <c r="E115" s="431"/>
      <c r="F115" s="561"/>
      <c r="G115" s="847"/>
      <c r="H115" s="860"/>
      <c r="I115" s="389" t="s">
        <v>626</v>
      </c>
    </row>
    <row r="116" spans="1:9" ht="20.100000000000001" customHeight="1" x14ac:dyDescent="0.15">
      <c r="A116" s="431"/>
      <c r="B116" s="431"/>
      <c r="C116" s="431"/>
      <c r="D116" s="431"/>
      <c r="E116" s="431"/>
      <c r="F116" s="561"/>
      <c r="G116" s="847"/>
      <c r="H116" s="851" t="s">
        <v>118</v>
      </c>
      <c r="I116" s="862" t="s">
        <v>614</v>
      </c>
    </row>
    <row r="117" spans="1:9" ht="20.100000000000001" customHeight="1" thickBot="1" x14ac:dyDescent="0.2">
      <c r="A117" s="431"/>
      <c r="B117" s="431"/>
      <c r="C117" s="431"/>
      <c r="D117" s="431"/>
      <c r="E117" s="431"/>
      <c r="F117" s="561"/>
      <c r="G117" s="859"/>
      <c r="H117" s="861"/>
      <c r="I117" s="858"/>
    </row>
    <row r="118" spans="1:9" ht="20.100000000000001" customHeight="1" x14ac:dyDescent="0.15">
      <c r="A118" s="431"/>
      <c r="B118" s="431"/>
      <c r="C118" s="431"/>
      <c r="D118" s="431"/>
      <c r="E118" s="431"/>
      <c r="F118" s="561"/>
      <c r="G118" s="863" t="s">
        <v>119</v>
      </c>
      <c r="H118" s="850" t="s">
        <v>117</v>
      </c>
      <c r="I118" s="388" t="str">
        <f>I114</f>
        <v>同種：土木一式工事で工事費が6,800万円以上の施工実績（10割）</v>
      </c>
    </row>
    <row r="119" spans="1:9" ht="20.100000000000001" customHeight="1" thickBot="1" x14ac:dyDescent="0.2">
      <c r="A119" s="431"/>
      <c r="B119" s="431"/>
      <c r="C119" s="431"/>
      <c r="D119" s="431"/>
      <c r="E119" s="431"/>
      <c r="F119" s="561"/>
      <c r="G119" s="864"/>
      <c r="H119" s="861"/>
      <c r="I119" s="389" t="s">
        <v>625</v>
      </c>
    </row>
    <row r="120" spans="1:9" ht="36.6" customHeight="1" x14ac:dyDescent="0.15">
      <c r="A120" s="431"/>
      <c r="B120" s="431"/>
      <c r="C120" s="431"/>
      <c r="D120" s="431"/>
      <c r="E120" s="431"/>
      <c r="F120" s="561"/>
      <c r="G120" s="572"/>
      <c r="H120" s="840" t="s">
        <v>364</v>
      </c>
      <c r="I120" s="842" t="s">
        <v>615</v>
      </c>
    </row>
    <row r="121" spans="1:9" ht="36.6" customHeight="1" x14ac:dyDescent="0.15">
      <c r="A121" s="431"/>
      <c r="B121" s="431"/>
      <c r="C121" s="431"/>
      <c r="D121" s="431"/>
      <c r="E121" s="431"/>
      <c r="F121" s="561"/>
      <c r="G121" s="572"/>
      <c r="H121" s="841"/>
      <c r="I121" s="843"/>
    </row>
    <row r="122" spans="1:9" ht="19.149999999999999" customHeight="1" x14ac:dyDescent="0.15">
      <c r="A122" s="431"/>
      <c r="B122" s="431"/>
      <c r="C122" s="431"/>
      <c r="D122" s="431"/>
      <c r="E122" s="431"/>
      <c r="F122" s="561"/>
      <c r="G122" s="572"/>
      <c r="H122" s="844" t="s">
        <v>415</v>
      </c>
      <c r="I122" s="573"/>
    </row>
    <row r="123" spans="1:9" ht="18.75" customHeight="1" thickBot="1" x14ac:dyDescent="0.2">
      <c r="A123" s="431"/>
      <c r="B123" s="431"/>
      <c r="C123" s="431"/>
      <c r="D123" s="431"/>
      <c r="E123" s="431"/>
      <c r="F123" s="561"/>
      <c r="G123" s="572"/>
      <c r="H123" s="845"/>
      <c r="I123" s="574"/>
    </row>
    <row r="124" spans="1:9" ht="18.75" customHeight="1" x14ac:dyDescent="0.15">
      <c r="A124" s="431"/>
      <c r="B124" s="431"/>
      <c r="C124" s="431"/>
      <c r="D124" s="431"/>
      <c r="E124" s="431"/>
      <c r="F124" s="561"/>
      <c r="G124" s="846" t="s">
        <v>120</v>
      </c>
      <c r="H124" s="850" t="s">
        <v>52</v>
      </c>
      <c r="I124" s="575" t="str">
        <f>"1.00点："&amp;F68</f>
        <v>1.00点：関市内（旧洞戸村）に本店あり</v>
      </c>
    </row>
    <row r="125" spans="1:9" ht="18.75" customHeight="1" x14ac:dyDescent="0.15">
      <c r="A125" s="431"/>
      <c r="B125" s="431"/>
      <c r="C125" s="431"/>
      <c r="D125" s="431"/>
      <c r="E125" s="431"/>
      <c r="F125" s="561"/>
      <c r="G125" s="847"/>
      <c r="H125" s="851"/>
      <c r="I125" s="576" t="str">
        <f>"0.75点："&amp;F69</f>
        <v>0.75点：</v>
      </c>
    </row>
    <row r="126" spans="1:9" ht="18.75" customHeight="1" x14ac:dyDescent="0.15">
      <c r="A126" s="431"/>
      <c r="B126" s="431"/>
      <c r="C126" s="431"/>
      <c r="D126" s="431"/>
      <c r="E126" s="431"/>
      <c r="F126" s="561"/>
      <c r="G126" s="847"/>
      <c r="H126" s="851"/>
      <c r="I126" s="576" t="str">
        <f>"0.50点："&amp;F70</f>
        <v>0.50点：</v>
      </c>
    </row>
    <row r="127" spans="1:9" ht="18.75" customHeight="1" x14ac:dyDescent="0.15">
      <c r="A127" s="431"/>
      <c r="B127" s="431"/>
      <c r="C127" s="431"/>
      <c r="D127" s="431"/>
      <c r="E127" s="431"/>
      <c r="F127" s="561"/>
      <c r="G127" s="847"/>
      <c r="H127" s="851"/>
      <c r="I127" s="576"/>
    </row>
    <row r="128" spans="1:9" ht="18.75" customHeight="1" x14ac:dyDescent="0.15">
      <c r="A128" s="431"/>
      <c r="B128" s="431"/>
      <c r="C128" s="431"/>
      <c r="D128" s="431"/>
      <c r="E128" s="431"/>
      <c r="F128" s="561"/>
      <c r="G128" s="848"/>
      <c r="H128" s="851"/>
      <c r="I128" s="576" t="str">
        <f>"0.00点："&amp;F72</f>
        <v>0.00点：上記以外</v>
      </c>
    </row>
    <row r="129" spans="1:9" ht="7.5" customHeight="1" x14ac:dyDescent="0.15">
      <c r="A129" s="431"/>
      <c r="B129" s="431"/>
      <c r="C129" s="431"/>
      <c r="D129" s="431"/>
      <c r="E129" s="431"/>
      <c r="F129" s="561"/>
      <c r="G129" s="848"/>
      <c r="H129" s="852" t="s">
        <v>55</v>
      </c>
      <c r="I129" s="577"/>
    </row>
    <row r="130" spans="1:9" ht="18.75" customHeight="1" x14ac:dyDescent="0.15">
      <c r="A130" s="431"/>
      <c r="B130" s="431"/>
      <c r="C130" s="431"/>
      <c r="D130" s="431"/>
      <c r="E130" s="431"/>
      <c r="F130" s="561"/>
      <c r="G130" s="848"/>
      <c r="H130" s="852"/>
      <c r="I130" s="578" t="s">
        <v>616</v>
      </c>
    </row>
    <row r="131" spans="1:9" ht="10.5" customHeight="1" x14ac:dyDescent="0.15">
      <c r="A131" s="431"/>
      <c r="B131" s="431"/>
      <c r="C131" s="431"/>
      <c r="D131" s="431"/>
      <c r="E131" s="431"/>
      <c r="F131" s="561"/>
      <c r="G131" s="848"/>
      <c r="H131" s="852"/>
      <c r="I131" s="579"/>
    </row>
    <row r="132" spans="1:9" ht="18.75" customHeight="1" x14ac:dyDescent="0.15">
      <c r="A132" s="431"/>
      <c r="B132" s="431"/>
      <c r="C132" s="431"/>
      <c r="D132" s="431"/>
      <c r="E132" s="431"/>
      <c r="F132" s="561"/>
      <c r="G132" s="848"/>
      <c r="H132" s="853" t="s">
        <v>325</v>
      </c>
      <c r="I132" s="580" t="str">
        <f>"1.00点："&amp;F77</f>
        <v>1.00点：関市内（旧洞戸村内）での実績あり</v>
      </c>
    </row>
    <row r="133" spans="1:9" ht="18.75" customHeight="1" x14ac:dyDescent="0.15">
      <c r="A133" s="431"/>
      <c r="B133" s="431"/>
      <c r="C133" s="431"/>
      <c r="D133" s="431"/>
      <c r="E133" s="431"/>
      <c r="F133" s="561"/>
      <c r="G133" s="848"/>
      <c r="H133" s="854"/>
      <c r="I133" s="576" t="str">
        <f>"0.75点："&amp;F78</f>
        <v>0.75点：</v>
      </c>
    </row>
    <row r="134" spans="1:9" ht="18.75" customHeight="1" x14ac:dyDescent="0.15">
      <c r="A134" s="431"/>
      <c r="B134" s="431"/>
      <c r="C134" s="431"/>
      <c r="D134" s="431"/>
      <c r="E134" s="431"/>
      <c r="F134" s="561"/>
      <c r="G134" s="848"/>
      <c r="H134" s="854"/>
      <c r="I134" s="576" t="str">
        <f>"0.50点："&amp;F79</f>
        <v>0.50点：美濃土木事務所管内（旧洞戸村内を除く）での実績あり</v>
      </c>
    </row>
    <row r="135" spans="1:9" ht="18.75" customHeight="1" x14ac:dyDescent="0.15">
      <c r="A135" s="431"/>
      <c r="B135" s="431"/>
      <c r="C135" s="431"/>
      <c r="D135" s="431"/>
      <c r="E135" s="431"/>
      <c r="F135" s="561"/>
      <c r="G135" s="848"/>
      <c r="H135" s="855"/>
      <c r="I135" s="581" t="str">
        <f>"0.00点："&amp;F80</f>
        <v>0.00点：岐阜県内での実績なし</v>
      </c>
    </row>
    <row r="136" spans="1:9" ht="18.75" customHeight="1" x14ac:dyDescent="0.15">
      <c r="A136" s="431"/>
      <c r="B136" s="431"/>
      <c r="C136" s="431"/>
      <c r="D136" s="431"/>
      <c r="E136" s="431"/>
      <c r="F136" s="561"/>
      <c r="G136" s="848"/>
      <c r="H136" s="853" t="s">
        <v>326</v>
      </c>
      <c r="I136" s="576" t="str">
        <f>I132</f>
        <v>1.00点：関市内（旧洞戸村内）での実績あり</v>
      </c>
    </row>
    <row r="137" spans="1:9" ht="18.75" customHeight="1" x14ac:dyDescent="0.15">
      <c r="A137" s="431"/>
      <c r="B137" s="431"/>
      <c r="C137" s="431"/>
      <c r="D137" s="431"/>
      <c r="E137" s="431"/>
      <c r="F137" s="561"/>
      <c r="G137" s="848"/>
      <c r="H137" s="854"/>
      <c r="I137" s="576" t="str">
        <f>I133</f>
        <v>0.75点：</v>
      </c>
    </row>
    <row r="138" spans="1:9" ht="18.75" customHeight="1" x14ac:dyDescent="0.15">
      <c r="A138" s="431"/>
      <c r="B138" s="431"/>
      <c r="C138" s="431"/>
      <c r="D138" s="431"/>
      <c r="E138" s="431"/>
      <c r="F138" s="561"/>
      <c r="G138" s="848"/>
      <c r="H138" s="854"/>
      <c r="I138" s="576" t="str">
        <f>I134</f>
        <v>0.50点：美濃土木事務所管内（旧洞戸村内を除く）での実績あり</v>
      </c>
    </row>
    <row r="139" spans="1:9" ht="18.75" customHeight="1" thickBot="1" x14ac:dyDescent="0.2">
      <c r="A139" s="431"/>
      <c r="B139" s="431"/>
      <c r="C139" s="431"/>
      <c r="D139" s="431"/>
      <c r="E139" s="431"/>
      <c r="F139" s="561"/>
      <c r="G139" s="849"/>
      <c r="H139" s="856"/>
      <c r="I139" s="582" t="str">
        <f>"0.00点："&amp;F84</f>
        <v>0.00点：岐阜県内での実績なし</v>
      </c>
    </row>
    <row r="140" spans="1:9" ht="37.15" customHeight="1" x14ac:dyDescent="0.15">
      <c r="A140" s="431"/>
      <c r="B140" s="431"/>
      <c r="C140" s="431"/>
      <c r="D140" s="431"/>
      <c r="E140" s="431"/>
      <c r="F140" s="561"/>
      <c r="G140" s="561"/>
      <c r="H140" s="825" t="s">
        <v>127</v>
      </c>
      <c r="I140" s="827" t="s">
        <v>617</v>
      </c>
    </row>
    <row r="141" spans="1:9" ht="37.15" customHeight="1" x14ac:dyDescent="0.15">
      <c r="A141" s="431"/>
      <c r="B141" s="431"/>
      <c r="C141" s="431"/>
      <c r="D141" s="431"/>
      <c r="E141" s="431"/>
      <c r="F141" s="561"/>
      <c r="G141" s="561"/>
      <c r="H141" s="826"/>
      <c r="I141" s="828"/>
    </row>
    <row r="142" spans="1:9" ht="18.600000000000001" customHeight="1" x14ac:dyDescent="0.15">
      <c r="A142" s="431"/>
      <c r="B142" s="431"/>
      <c r="C142" s="431"/>
      <c r="D142" s="431"/>
      <c r="E142" s="431"/>
      <c r="F142" s="561"/>
      <c r="G142" s="561"/>
      <c r="H142" s="829" t="s">
        <v>128</v>
      </c>
      <c r="I142" s="573"/>
    </row>
    <row r="143" spans="1:9" ht="18.600000000000001" customHeight="1" thickBot="1" x14ac:dyDescent="0.2">
      <c r="A143" s="431"/>
      <c r="B143" s="431"/>
      <c r="C143" s="431"/>
      <c r="D143" s="431"/>
      <c r="E143" s="431"/>
      <c r="F143" s="561"/>
      <c r="G143" s="561"/>
      <c r="H143" s="830"/>
      <c r="I143" s="574"/>
    </row>
    <row r="144" spans="1:9" ht="18.75" customHeight="1" x14ac:dyDescent="0.15">
      <c r="A144" s="431"/>
      <c r="B144" s="431"/>
      <c r="C144" s="431"/>
      <c r="D144" s="431"/>
      <c r="E144" s="456"/>
      <c r="F144" s="456"/>
      <c r="G144" s="831" t="s">
        <v>416</v>
      </c>
      <c r="H144" s="834" t="s">
        <v>618</v>
      </c>
      <c r="I144" s="836" t="s">
        <v>619</v>
      </c>
    </row>
    <row r="145" spans="1:9" ht="18.75" customHeight="1" x14ac:dyDescent="0.15">
      <c r="A145" s="431"/>
      <c r="B145" s="431"/>
      <c r="C145" s="431"/>
      <c r="D145" s="431"/>
      <c r="E145" s="456"/>
      <c r="F145" s="456"/>
      <c r="G145" s="832"/>
      <c r="H145" s="835"/>
      <c r="I145" s="837"/>
    </row>
    <row r="146" spans="1:9" ht="18.75" customHeight="1" x14ac:dyDescent="0.15">
      <c r="A146" s="431"/>
      <c r="B146" s="431"/>
      <c r="C146" s="431"/>
      <c r="D146" s="431"/>
      <c r="E146" s="456"/>
      <c r="F146" s="456"/>
      <c r="G146" s="832"/>
      <c r="H146" s="835" t="s">
        <v>620</v>
      </c>
      <c r="I146" s="837" t="s">
        <v>621</v>
      </c>
    </row>
    <row r="147" spans="1:9" ht="18.75" customHeight="1" thickBot="1" x14ac:dyDescent="0.2">
      <c r="A147" s="431"/>
      <c r="B147" s="431"/>
      <c r="C147" s="431"/>
      <c r="D147" s="431"/>
      <c r="E147" s="456"/>
      <c r="F147" s="456"/>
      <c r="G147" s="833"/>
      <c r="H147" s="838"/>
      <c r="I147" s="839"/>
    </row>
    <row r="148" spans="1:9" ht="18.75" customHeight="1" x14ac:dyDescent="0.15">
      <c r="A148" s="431"/>
      <c r="B148" s="431"/>
      <c r="C148" s="431"/>
      <c r="D148" s="431"/>
      <c r="E148" s="816" t="s">
        <v>417</v>
      </c>
      <c r="F148" s="817"/>
      <c r="G148" s="819" t="s">
        <v>418</v>
      </c>
      <c r="H148" s="820"/>
      <c r="I148" s="823" t="s">
        <v>0</v>
      </c>
    </row>
    <row r="149" spans="1:9" ht="18.75" customHeight="1" thickBot="1" x14ac:dyDescent="0.2">
      <c r="A149" s="431"/>
      <c r="B149" s="431"/>
      <c r="C149" s="431"/>
      <c r="D149" s="431"/>
      <c r="E149" s="818"/>
      <c r="F149" s="817"/>
      <c r="G149" s="821"/>
      <c r="H149" s="822"/>
      <c r="I149" s="824"/>
    </row>
    <row r="150" spans="1:9" ht="18.75" customHeight="1" x14ac:dyDescent="0.15">
      <c r="A150" s="431"/>
      <c r="B150" s="431"/>
      <c r="C150" s="431"/>
      <c r="D150" s="431"/>
      <c r="E150" s="583"/>
      <c r="F150" s="584"/>
      <c r="G150" s="585"/>
      <c r="H150" s="585"/>
      <c r="I150" s="572"/>
    </row>
    <row r="151" spans="1:9" ht="20.100000000000001" customHeight="1" x14ac:dyDescent="0.15">
      <c r="A151" s="431"/>
      <c r="B151" s="431"/>
      <c r="C151" s="431"/>
      <c r="D151" s="431"/>
      <c r="E151" s="431"/>
      <c r="F151" s="431"/>
      <c r="G151" s="431"/>
      <c r="H151" s="586" t="s">
        <v>347</v>
      </c>
      <c r="I151" s="431"/>
    </row>
    <row r="152" spans="1:9" ht="14.25" x14ac:dyDescent="0.15">
      <c r="A152" s="431"/>
      <c r="B152" s="431"/>
      <c r="C152" s="431"/>
      <c r="D152" s="431"/>
      <c r="E152" s="431"/>
      <c r="F152" s="431"/>
      <c r="G152" s="431"/>
      <c r="H152" s="586" t="s">
        <v>348</v>
      </c>
      <c r="I152" s="431"/>
    </row>
    <row r="153" spans="1:9" ht="14.25" x14ac:dyDescent="0.15">
      <c r="A153" s="431"/>
      <c r="B153" s="431"/>
      <c r="C153" s="431"/>
      <c r="D153" s="431"/>
      <c r="E153" s="431"/>
      <c r="F153" s="431"/>
      <c r="G153" s="431"/>
      <c r="H153" s="431"/>
      <c r="I153" s="431"/>
    </row>
    <row r="154" spans="1:9" ht="14.25" x14ac:dyDescent="0.15">
      <c r="A154" s="431"/>
      <c r="B154" s="431"/>
      <c r="C154" s="431"/>
      <c r="D154" s="431"/>
      <c r="E154" s="431"/>
      <c r="F154" s="431"/>
      <c r="G154" s="431"/>
      <c r="H154" s="431"/>
      <c r="I154" s="431"/>
    </row>
    <row r="155" spans="1:9" ht="14.25" x14ac:dyDescent="0.15">
      <c r="A155" s="431"/>
      <c r="B155" s="431"/>
      <c r="C155" s="431"/>
      <c r="D155" s="431"/>
      <c r="E155" s="431"/>
      <c r="F155" s="431"/>
      <c r="G155" s="431"/>
      <c r="H155" s="431"/>
      <c r="I155" s="431"/>
    </row>
  </sheetData>
  <mergeCells count="134">
    <mergeCell ref="A1:D2"/>
    <mergeCell ref="G2:G15"/>
    <mergeCell ref="E6:F10"/>
    <mergeCell ref="H6:H10"/>
    <mergeCell ref="A15:E15"/>
    <mergeCell ref="H15:H16"/>
    <mergeCell ref="I15:I16"/>
    <mergeCell ref="B16:D16"/>
    <mergeCell ref="B18:B22"/>
    <mergeCell ref="C18:C20"/>
    <mergeCell ref="D18:D20"/>
    <mergeCell ref="E18:E20"/>
    <mergeCell ref="H18:H20"/>
    <mergeCell ref="C21:C22"/>
    <mergeCell ref="D21:D22"/>
    <mergeCell ref="E21:E22"/>
    <mergeCell ref="H21:H22"/>
    <mergeCell ref="B23:B31"/>
    <mergeCell ref="C23:C25"/>
    <mergeCell ref="D23:D25"/>
    <mergeCell ref="E23:E25"/>
    <mergeCell ref="H23:H25"/>
    <mergeCell ref="C26:D31"/>
    <mergeCell ref="E26:E31"/>
    <mergeCell ref="H26:H31"/>
    <mergeCell ref="F30:F31"/>
    <mergeCell ref="A32:E33"/>
    <mergeCell ref="B34:C36"/>
    <mergeCell ref="D34:D36"/>
    <mergeCell ref="E34:E36"/>
    <mergeCell ref="H34:H36"/>
    <mergeCell ref="B37:C39"/>
    <mergeCell ref="D37:D39"/>
    <mergeCell ref="E37:E39"/>
    <mergeCell ref="H37:H39"/>
    <mergeCell ref="B47:C49"/>
    <mergeCell ref="D47:D49"/>
    <mergeCell ref="E47:E49"/>
    <mergeCell ref="H47:H49"/>
    <mergeCell ref="B50:C53"/>
    <mergeCell ref="D50:D53"/>
    <mergeCell ref="E50:E53"/>
    <mergeCell ref="H50:H53"/>
    <mergeCell ref="B40:C43"/>
    <mergeCell ref="D40:D43"/>
    <mergeCell ref="E40:E43"/>
    <mergeCell ref="H40:H43"/>
    <mergeCell ref="B44:C46"/>
    <mergeCell ref="D44:D46"/>
    <mergeCell ref="E44:E46"/>
    <mergeCell ref="H44:H46"/>
    <mergeCell ref="A54:E55"/>
    <mergeCell ref="B56:C58"/>
    <mergeCell ref="D56:D58"/>
    <mergeCell ref="E56:E58"/>
    <mergeCell ref="H56:H58"/>
    <mergeCell ref="B59:C62"/>
    <mergeCell ref="D59:D62"/>
    <mergeCell ref="E59:E62"/>
    <mergeCell ref="H59:H62"/>
    <mergeCell ref="B73:C76"/>
    <mergeCell ref="D73:D76"/>
    <mergeCell ref="E73:E76"/>
    <mergeCell ref="H73:H76"/>
    <mergeCell ref="B77:C80"/>
    <mergeCell ref="D77:D80"/>
    <mergeCell ref="E77:E80"/>
    <mergeCell ref="H77:H80"/>
    <mergeCell ref="B63:C65"/>
    <mergeCell ref="D63:D65"/>
    <mergeCell ref="E63:E65"/>
    <mergeCell ref="H63:H65"/>
    <mergeCell ref="A66:E67"/>
    <mergeCell ref="B68:C72"/>
    <mergeCell ref="D68:D72"/>
    <mergeCell ref="E68:E72"/>
    <mergeCell ref="H68:H72"/>
    <mergeCell ref="B90:C94"/>
    <mergeCell ref="D90:D94"/>
    <mergeCell ref="E90:E94"/>
    <mergeCell ref="H90:H94"/>
    <mergeCell ref="B95:C97"/>
    <mergeCell ref="D95:D97"/>
    <mergeCell ref="E95:E97"/>
    <mergeCell ref="H95:H97"/>
    <mergeCell ref="B81:C84"/>
    <mergeCell ref="D81:D84"/>
    <mergeCell ref="E81:E84"/>
    <mergeCell ref="H81:H84"/>
    <mergeCell ref="B85:C89"/>
    <mergeCell ref="D85:D89"/>
    <mergeCell ref="E85:E89"/>
    <mergeCell ref="H85:H89"/>
    <mergeCell ref="B103:C107"/>
    <mergeCell ref="D103:D107"/>
    <mergeCell ref="E103:E107"/>
    <mergeCell ref="H103:H107"/>
    <mergeCell ref="G109:H109"/>
    <mergeCell ref="G112:G113"/>
    <mergeCell ref="H112:H113"/>
    <mergeCell ref="B98:C99"/>
    <mergeCell ref="D98:D99"/>
    <mergeCell ref="E98:E99"/>
    <mergeCell ref="H98:H99"/>
    <mergeCell ref="B100:C102"/>
    <mergeCell ref="D100:D102"/>
    <mergeCell ref="E100:E102"/>
    <mergeCell ref="H100:H102"/>
    <mergeCell ref="H120:H121"/>
    <mergeCell ref="I120:I121"/>
    <mergeCell ref="H122:H123"/>
    <mergeCell ref="G124:G139"/>
    <mergeCell ref="H124:H128"/>
    <mergeCell ref="H129:H131"/>
    <mergeCell ref="H132:H135"/>
    <mergeCell ref="H136:H139"/>
    <mergeCell ref="I112:I113"/>
    <mergeCell ref="G114:G117"/>
    <mergeCell ref="H114:H115"/>
    <mergeCell ref="H116:H117"/>
    <mergeCell ref="I116:I117"/>
    <mergeCell ref="G118:G119"/>
    <mergeCell ref="H118:H119"/>
    <mergeCell ref="E148:F149"/>
    <mergeCell ref="G148:H149"/>
    <mergeCell ref="I148:I149"/>
    <mergeCell ref="H140:H141"/>
    <mergeCell ref="I140:I141"/>
    <mergeCell ref="H142:H143"/>
    <mergeCell ref="G144:G147"/>
    <mergeCell ref="H144:H145"/>
    <mergeCell ref="I144:I145"/>
    <mergeCell ref="H146:H147"/>
    <mergeCell ref="I146:I147"/>
  </mergeCells>
  <phoneticPr fontId="3"/>
  <conditionalFormatting sqref="I148:I150">
    <cfRule type="cellIs" dxfId="0" priority="1" stopIfTrue="1" operator="equal">
      <formula>"あり"</formula>
    </cfRule>
  </conditionalFormatting>
  <dataValidations count="1">
    <dataValidation type="list" allowBlank="1" showInputMessage="1" showErrorMessage="1" sqref="I148:I150">
      <formula1>$H$151:$H$152</formula1>
    </dataValidation>
  </dataValidations>
  <printOptions horizontalCentered="1" verticalCentered="1"/>
  <pageMargins left="0.59055118110236227" right="0.39370078740157483" top="0.19685039370078741" bottom="0" header="0.11811023622047245" footer="0.11811023622047245"/>
  <pageSetup paperSize="8" scale="40" firstPageNumber="26" orientation="portrait" useFirstPageNumber="1" r:id="rId1"/>
  <headerFooter alignWithMargins="0"/>
  <rowBreaks count="1" manualBreakCount="1">
    <brk id="150" max="1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K167"/>
  <sheetViews>
    <sheetView tabSelected="1" view="pageBreakPreview" topLeftCell="A106" zoomScale="115" zoomScaleNormal="100" zoomScaleSheetLayoutView="115" workbookViewId="0">
      <selection activeCell="D130" sqref="D130"/>
    </sheetView>
  </sheetViews>
  <sheetFormatPr defaultColWidth="9" defaultRowHeight="13.5" x14ac:dyDescent="0.15"/>
  <cols>
    <col min="1" max="1" width="3.625" style="406" customWidth="1"/>
    <col min="2" max="2" width="2.625" style="406" customWidth="1"/>
    <col min="3" max="3" width="20.625" style="406" customWidth="1"/>
    <col min="4" max="4" width="41.625" style="406" customWidth="1"/>
    <col min="5" max="5" width="3.625" style="406" customWidth="1"/>
    <col min="6" max="9" width="15.625" style="406" customWidth="1"/>
    <col min="10" max="10" width="16.375" style="406" customWidth="1"/>
    <col min="11" max="11" width="46.25" style="406" customWidth="1"/>
    <col min="12" max="16384" width="9" style="406"/>
  </cols>
  <sheetData>
    <row r="1" spans="1:11" ht="14.25" x14ac:dyDescent="0.15">
      <c r="A1" s="1026" t="s">
        <v>629</v>
      </c>
      <c r="B1" s="1028"/>
      <c r="C1" s="1028"/>
      <c r="D1" s="1028"/>
      <c r="E1" s="1028"/>
      <c r="F1" s="1028"/>
      <c r="G1" s="1140"/>
      <c r="H1" s="1140"/>
      <c r="I1" s="1140"/>
      <c r="J1" s="1140"/>
      <c r="K1" s="1140"/>
    </row>
    <row r="2" spans="1:11" ht="18" customHeight="1" x14ac:dyDescent="0.15">
      <c r="A2" s="345" t="s">
        <v>310</v>
      </c>
      <c r="J2" s="1067" t="s">
        <v>59</v>
      </c>
      <c r="K2" s="1067"/>
    </row>
    <row r="3" spans="1:11" ht="18" customHeight="1" x14ac:dyDescent="0.15">
      <c r="J3" s="346" t="s">
        <v>60</v>
      </c>
      <c r="K3" s="407" t="s">
        <v>61</v>
      </c>
    </row>
    <row r="4" spans="1:11" ht="21" x14ac:dyDescent="0.15">
      <c r="B4" s="1068" t="s">
        <v>62</v>
      </c>
      <c r="C4" s="1068"/>
      <c r="D4" s="1068"/>
      <c r="E4" s="1068"/>
      <c r="F4" s="1068"/>
      <c r="G4" s="1068"/>
      <c r="H4" s="1068"/>
      <c r="I4" s="1068"/>
      <c r="J4" s="1068"/>
      <c r="K4" s="1068"/>
    </row>
    <row r="5" spans="1:11" ht="20.100000000000001" customHeight="1" x14ac:dyDescent="0.15">
      <c r="B5" s="1069" t="s">
        <v>63</v>
      </c>
      <c r="C5" s="1069"/>
      <c r="D5" s="397" t="s">
        <v>64</v>
      </c>
      <c r="E5" s="1069" t="s">
        <v>65</v>
      </c>
      <c r="F5" s="1069"/>
      <c r="G5" s="1069"/>
      <c r="H5" s="1069"/>
      <c r="I5" s="1069"/>
      <c r="J5" s="1069"/>
      <c r="K5" s="397" t="s">
        <v>66</v>
      </c>
    </row>
    <row r="6" spans="1:11" ht="18" customHeight="1" x14ac:dyDescent="0.15">
      <c r="B6" s="1015" t="s">
        <v>13</v>
      </c>
      <c r="C6" s="1141"/>
      <c r="D6" s="408"/>
      <c r="E6" s="409"/>
      <c r="F6" s="409"/>
      <c r="G6" s="409"/>
      <c r="H6" s="409"/>
      <c r="I6" s="409"/>
      <c r="J6" s="409"/>
      <c r="K6" s="410"/>
    </row>
    <row r="7" spans="1:11" ht="18" customHeight="1" x14ac:dyDescent="0.15">
      <c r="B7" s="411"/>
      <c r="C7" s="1142" t="s">
        <v>17</v>
      </c>
      <c r="D7" s="398" t="s">
        <v>67</v>
      </c>
      <c r="E7" s="1127"/>
      <c r="F7" s="1145" t="s">
        <v>427</v>
      </c>
      <c r="G7" s="1141"/>
      <c r="H7" s="1141"/>
      <c r="I7" s="1141"/>
      <c r="J7" s="1016"/>
      <c r="K7" s="1010" t="s">
        <v>494</v>
      </c>
    </row>
    <row r="8" spans="1:11" ht="18" customHeight="1" x14ac:dyDescent="0.15">
      <c r="B8" s="411"/>
      <c r="C8" s="1143"/>
      <c r="D8" s="401" t="s">
        <v>451</v>
      </c>
      <c r="E8" s="1133"/>
      <c r="F8" s="1146"/>
      <c r="G8" s="1146"/>
      <c r="H8" s="1146"/>
      <c r="I8" s="1146"/>
      <c r="J8" s="1147"/>
      <c r="K8" s="1148"/>
    </row>
    <row r="9" spans="1:11" ht="18" customHeight="1" x14ac:dyDescent="0.15">
      <c r="B9" s="411"/>
      <c r="C9" s="1143"/>
      <c r="D9" s="1150" t="s">
        <v>630</v>
      </c>
      <c r="E9" s="1092"/>
      <c r="F9" s="1152" t="s">
        <v>449</v>
      </c>
      <c r="G9" s="1153"/>
      <c r="H9" s="1153"/>
      <c r="I9" s="1153"/>
      <c r="J9" s="1018"/>
      <c r="K9" s="1148"/>
    </row>
    <row r="10" spans="1:11" ht="18" customHeight="1" x14ac:dyDescent="0.15">
      <c r="B10" s="412"/>
      <c r="C10" s="1144"/>
      <c r="D10" s="1151"/>
      <c r="E10" s="1093"/>
      <c r="F10" s="1154"/>
      <c r="G10" s="1154"/>
      <c r="H10" s="1154"/>
      <c r="I10" s="1154"/>
      <c r="J10" s="1020"/>
      <c r="K10" s="1149"/>
    </row>
    <row r="11" spans="1:11" ht="18" customHeight="1" x14ac:dyDescent="0.15">
      <c r="B11" s="1015" t="s">
        <v>20</v>
      </c>
      <c r="C11" s="1141"/>
      <c r="D11" s="413"/>
      <c r="E11" s="414"/>
      <c r="F11" s="347"/>
      <c r="G11" s="347"/>
      <c r="H11" s="347"/>
      <c r="I11" s="347"/>
      <c r="J11" s="347"/>
      <c r="K11" s="348"/>
    </row>
    <row r="12" spans="1:11" ht="18" customHeight="1" x14ac:dyDescent="0.15">
      <c r="B12" s="415"/>
      <c r="C12" s="1142" t="s">
        <v>21</v>
      </c>
      <c r="D12" s="1060" t="s">
        <v>22</v>
      </c>
      <c r="E12" s="416"/>
      <c r="F12" s="1037" t="s">
        <v>311</v>
      </c>
      <c r="G12" s="1037"/>
      <c r="H12" s="1037"/>
      <c r="I12" s="1037"/>
      <c r="J12" s="1038"/>
      <c r="K12" s="1029" t="s">
        <v>487</v>
      </c>
    </row>
    <row r="13" spans="1:11" ht="18" customHeight="1" x14ac:dyDescent="0.15">
      <c r="B13" s="411"/>
      <c r="C13" s="1143"/>
      <c r="D13" s="1087"/>
      <c r="E13" s="417"/>
      <c r="F13" s="1032" t="s">
        <v>312</v>
      </c>
      <c r="G13" s="1032"/>
      <c r="H13" s="1032"/>
      <c r="I13" s="1032"/>
      <c r="J13" s="1033"/>
      <c r="K13" s="1138"/>
    </row>
    <row r="14" spans="1:11" ht="18" customHeight="1" x14ac:dyDescent="0.15">
      <c r="B14" s="412"/>
      <c r="C14" s="1144"/>
      <c r="D14" s="1063"/>
      <c r="E14" s="418"/>
      <c r="F14" s="1034" t="s">
        <v>25</v>
      </c>
      <c r="G14" s="1034"/>
      <c r="H14" s="1034"/>
      <c r="I14" s="1034"/>
      <c r="J14" s="1035"/>
      <c r="K14" s="1139"/>
    </row>
    <row r="15" spans="1:11" ht="9.9499999999999993" customHeight="1" x14ac:dyDescent="0.15">
      <c r="A15" s="345"/>
      <c r="D15" s="349"/>
      <c r="E15" s="419"/>
      <c r="F15" s="350"/>
      <c r="G15" s="350"/>
      <c r="H15" s="350"/>
      <c r="I15" s="350"/>
      <c r="J15" s="350"/>
    </row>
    <row r="16" spans="1:11" ht="21" x14ac:dyDescent="0.15">
      <c r="B16" s="1068" t="s">
        <v>69</v>
      </c>
      <c r="C16" s="1068"/>
      <c r="D16" s="1068"/>
      <c r="E16" s="1068"/>
      <c r="F16" s="1068"/>
      <c r="G16" s="1068"/>
      <c r="H16" s="1068"/>
      <c r="I16" s="1068"/>
      <c r="J16" s="1068"/>
      <c r="K16" s="1068"/>
    </row>
    <row r="17" spans="2:11" ht="20.100000000000001" customHeight="1" x14ac:dyDescent="0.15">
      <c r="B17" s="1069" t="s">
        <v>63</v>
      </c>
      <c r="C17" s="1069"/>
      <c r="D17" s="397" t="s">
        <v>64</v>
      </c>
      <c r="E17" s="1069" t="s">
        <v>65</v>
      </c>
      <c r="F17" s="1069"/>
      <c r="G17" s="1069"/>
      <c r="H17" s="1069"/>
      <c r="I17" s="1069"/>
      <c r="J17" s="1069"/>
      <c r="K17" s="397" t="s">
        <v>66</v>
      </c>
    </row>
    <row r="18" spans="2:11" ht="27.95" customHeight="1" x14ac:dyDescent="0.15">
      <c r="B18" s="1015" t="s">
        <v>32</v>
      </c>
      <c r="C18" s="1016"/>
      <c r="D18" s="1134" t="s">
        <v>510</v>
      </c>
      <c r="E18" s="1136"/>
      <c r="F18" s="1129" t="s">
        <v>70</v>
      </c>
      <c r="G18" s="1129"/>
      <c r="H18" s="1129"/>
      <c r="I18" s="1129"/>
      <c r="J18" s="1130"/>
      <c r="K18" s="1029" t="s">
        <v>488</v>
      </c>
    </row>
    <row r="19" spans="2:11" ht="27.95" customHeight="1" x14ac:dyDescent="0.15">
      <c r="B19" s="1017"/>
      <c r="C19" s="1018"/>
      <c r="D19" s="1135"/>
      <c r="E19" s="1137"/>
      <c r="F19" s="1065"/>
      <c r="G19" s="1065"/>
      <c r="H19" s="1065"/>
      <c r="I19" s="1065"/>
      <c r="J19" s="1066"/>
      <c r="K19" s="1030"/>
    </row>
    <row r="20" spans="2:11" ht="18" customHeight="1" x14ac:dyDescent="0.15">
      <c r="B20" s="1017"/>
      <c r="C20" s="1018"/>
      <c r="D20" s="351" t="s">
        <v>71</v>
      </c>
      <c r="E20" s="352"/>
      <c r="F20" s="1032" t="s">
        <v>72</v>
      </c>
      <c r="G20" s="1032"/>
      <c r="H20" s="1032"/>
      <c r="I20" s="1032"/>
      <c r="J20" s="1033"/>
      <c r="K20" s="1138"/>
    </row>
    <row r="21" spans="2:11" ht="18" customHeight="1" x14ac:dyDescent="0.15">
      <c r="B21" s="1019"/>
      <c r="C21" s="1020"/>
      <c r="D21" s="394" t="s">
        <v>631</v>
      </c>
      <c r="E21" s="420"/>
      <c r="F21" s="1034" t="s">
        <v>73</v>
      </c>
      <c r="G21" s="1034"/>
      <c r="H21" s="1034"/>
      <c r="I21" s="1034"/>
      <c r="J21" s="1035"/>
      <c r="K21" s="1139"/>
    </row>
    <row r="22" spans="2:11" ht="18" customHeight="1" x14ac:dyDescent="0.15">
      <c r="B22" s="1120" t="s">
        <v>36</v>
      </c>
      <c r="C22" s="1121"/>
      <c r="D22" s="1029" t="s">
        <v>526</v>
      </c>
      <c r="E22" s="1127"/>
      <c r="F22" s="1129" t="s">
        <v>350</v>
      </c>
      <c r="G22" s="1129"/>
      <c r="H22" s="1129"/>
      <c r="I22" s="1129"/>
      <c r="J22" s="1130"/>
      <c r="K22" s="1131" t="s">
        <v>313</v>
      </c>
    </row>
    <row r="23" spans="2:11" ht="18" customHeight="1" x14ac:dyDescent="0.15">
      <c r="B23" s="1122"/>
      <c r="C23" s="1123"/>
      <c r="D23" s="1030"/>
      <c r="E23" s="1128"/>
      <c r="F23" s="1118"/>
      <c r="G23" s="1118"/>
      <c r="H23" s="1118"/>
      <c r="I23" s="1118"/>
      <c r="J23" s="1119"/>
      <c r="K23" s="1132"/>
    </row>
    <row r="24" spans="2:11" ht="18" customHeight="1" x14ac:dyDescent="0.15">
      <c r="B24" s="1122"/>
      <c r="C24" s="1123"/>
      <c r="D24" s="1030"/>
      <c r="E24" s="1128"/>
      <c r="F24" s="1118"/>
      <c r="G24" s="1118"/>
      <c r="H24" s="1118"/>
      <c r="I24" s="1118"/>
      <c r="J24" s="1119"/>
      <c r="K24" s="1132"/>
    </row>
    <row r="25" spans="2:11" ht="18" customHeight="1" x14ac:dyDescent="0.15">
      <c r="B25" s="1122"/>
      <c r="C25" s="1123"/>
      <c r="D25" s="1030"/>
      <c r="E25" s="1092"/>
      <c r="F25" s="1094" t="s">
        <v>351</v>
      </c>
      <c r="G25" s="1094"/>
      <c r="H25" s="1094"/>
      <c r="I25" s="1094"/>
      <c r="J25" s="1095"/>
      <c r="K25" s="1132"/>
    </row>
    <row r="26" spans="2:11" ht="27" customHeight="1" x14ac:dyDescent="0.15">
      <c r="B26" s="1122"/>
      <c r="C26" s="1123"/>
      <c r="D26" s="1030"/>
      <c r="E26" s="1128"/>
      <c r="F26" s="1118"/>
      <c r="G26" s="1118"/>
      <c r="H26" s="1118"/>
      <c r="I26" s="1118"/>
      <c r="J26" s="1119"/>
      <c r="K26" s="1030"/>
    </row>
    <row r="27" spans="2:11" ht="18" customHeight="1" x14ac:dyDescent="0.15">
      <c r="B27" s="1124"/>
      <c r="C27" s="1123"/>
      <c r="D27" s="353" t="s">
        <v>372</v>
      </c>
      <c r="E27" s="1133"/>
      <c r="F27" s="1065"/>
      <c r="G27" s="1065"/>
      <c r="H27" s="1065"/>
      <c r="I27" s="1065"/>
      <c r="J27" s="1066"/>
      <c r="K27" s="1072"/>
    </row>
    <row r="28" spans="2:11" ht="18" customHeight="1" x14ac:dyDescent="0.15">
      <c r="B28" s="1124"/>
      <c r="C28" s="1123"/>
      <c r="D28" s="351" t="s">
        <v>129</v>
      </c>
      <c r="E28" s="1128"/>
      <c r="F28" s="1118" t="s">
        <v>497</v>
      </c>
      <c r="G28" s="1118"/>
      <c r="H28" s="1118"/>
      <c r="I28" s="1118"/>
      <c r="J28" s="1119"/>
      <c r="K28" s="1072"/>
    </row>
    <row r="29" spans="2:11" ht="18" customHeight="1" x14ac:dyDescent="0.15">
      <c r="B29" s="1124"/>
      <c r="C29" s="1123"/>
      <c r="D29" s="393" t="s">
        <v>632</v>
      </c>
      <c r="E29" s="1128"/>
      <c r="F29" s="1118"/>
      <c r="G29" s="1118"/>
      <c r="H29" s="1118"/>
      <c r="I29" s="1118"/>
      <c r="J29" s="1119"/>
      <c r="K29" s="1072"/>
    </row>
    <row r="30" spans="2:11" ht="18" customHeight="1" x14ac:dyDescent="0.15">
      <c r="B30" s="1124"/>
      <c r="C30" s="1123"/>
      <c r="D30" s="351" t="s">
        <v>314</v>
      </c>
      <c r="E30" s="1128"/>
      <c r="F30" s="1118"/>
      <c r="G30" s="1118"/>
      <c r="H30" s="1118"/>
      <c r="I30" s="1118"/>
      <c r="J30" s="1119"/>
      <c r="K30" s="1072"/>
    </row>
    <row r="31" spans="2:11" ht="18" customHeight="1" x14ac:dyDescent="0.15">
      <c r="B31" s="1125"/>
      <c r="C31" s="1126"/>
      <c r="D31" s="393" t="s">
        <v>633</v>
      </c>
      <c r="E31" s="1093"/>
      <c r="F31" s="1045"/>
      <c r="G31" s="1045"/>
      <c r="H31" s="1045"/>
      <c r="I31" s="1045"/>
      <c r="J31" s="1046"/>
      <c r="K31" s="1073"/>
    </row>
    <row r="32" spans="2:11" ht="18" customHeight="1" x14ac:dyDescent="0.15">
      <c r="B32" s="1015" t="s">
        <v>40</v>
      </c>
      <c r="C32" s="1016"/>
      <c r="D32" s="1053" t="s">
        <v>349</v>
      </c>
      <c r="E32" s="275"/>
      <c r="F32" s="1037" t="s">
        <v>352</v>
      </c>
      <c r="G32" s="1037"/>
      <c r="H32" s="1037"/>
      <c r="I32" s="1037"/>
      <c r="J32" s="1038"/>
      <c r="K32" s="1029" t="s">
        <v>392</v>
      </c>
    </row>
    <row r="33" spans="1:11" ht="18" customHeight="1" x14ac:dyDescent="0.15">
      <c r="B33" s="1017"/>
      <c r="C33" s="1018"/>
      <c r="D33" s="1054"/>
      <c r="E33" s="276"/>
      <c r="F33" s="1118" t="s">
        <v>353</v>
      </c>
      <c r="G33" s="1118"/>
      <c r="H33" s="1118"/>
      <c r="I33" s="1118"/>
      <c r="J33" s="1119"/>
      <c r="K33" s="1030"/>
    </row>
    <row r="34" spans="1:11" ht="18" customHeight="1" x14ac:dyDescent="0.15">
      <c r="B34" s="1017"/>
      <c r="C34" s="1018"/>
      <c r="D34" s="401" t="s">
        <v>315</v>
      </c>
      <c r="E34" s="277"/>
      <c r="F34" s="1094" t="s">
        <v>354</v>
      </c>
      <c r="G34" s="1094"/>
      <c r="H34" s="1094"/>
      <c r="I34" s="1094"/>
      <c r="J34" s="1095"/>
      <c r="K34" s="1030"/>
    </row>
    <row r="35" spans="1:11" ht="18" customHeight="1" x14ac:dyDescent="0.15">
      <c r="B35" s="1017"/>
      <c r="C35" s="1018"/>
      <c r="D35" s="405" t="s">
        <v>316</v>
      </c>
      <c r="E35" s="421"/>
      <c r="F35" s="1094" t="s">
        <v>355</v>
      </c>
      <c r="G35" s="1094"/>
      <c r="H35" s="1094"/>
      <c r="I35" s="1094"/>
      <c r="J35" s="1095"/>
      <c r="K35" s="1030"/>
    </row>
    <row r="36" spans="1:11" ht="27.6" customHeight="1" x14ac:dyDescent="0.15">
      <c r="B36" s="1114" t="s">
        <v>308</v>
      </c>
      <c r="C36" s="1115"/>
      <c r="D36" s="402" t="s">
        <v>511</v>
      </c>
      <c r="E36" s="416"/>
      <c r="F36" s="1037" t="s">
        <v>498</v>
      </c>
      <c r="G36" s="1037"/>
      <c r="H36" s="1037"/>
      <c r="I36" s="1037"/>
      <c r="J36" s="1038"/>
      <c r="K36" s="1053" t="s">
        <v>428</v>
      </c>
    </row>
    <row r="37" spans="1:11" ht="31.5" customHeight="1" x14ac:dyDescent="0.15">
      <c r="B37" s="1077"/>
      <c r="C37" s="1116"/>
      <c r="D37" s="403" t="s">
        <v>71</v>
      </c>
      <c r="E37" s="417"/>
      <c r="F37" s="1058" t="s">
        <v>499</v>
      </c>
      <c r="G37" s="1058"/>
      <c r="H37" s="1058"/>
      <c r="I37" s="1058"/>
      <c r="J37" s="1059"/>
      <c r="K37" s="1054"/>
    </row>
    <row r="38" spans="1:11" ht="36" customHeight="1" x14ac:dyDescent="0.15">
      <c r="B38" s="1078"/>
      <c r="C38" s="1117"/>
      <c r="D38" s="404" t="s">
        <v>512</v>
      </c>
      <c r="E38" s="422"/>
      <c r="F38" s="1034" t="s">
        <v>317</v>
      </c>
      <c r="G38" s="1034"/>
      <c r="H38" s="1034"/>
      <c r="I38" s="1034"/>
      <c r="J38" s="1035"/>
      <c r="K38" s="1055"/>
    </row>
    <row r="39" spans="1:11" ht="18" customHeight="1" x14ac:dyDescent="0.15">
      <c r="C39" s="423" t="s">
        <v>130</v>
      </c>
      <c r="D39" s="350"/>
      <c r="E39" s="419"/>
      <c r="F39" s="350"/>
      <c r="G39" s="350"/>
      <c r="H39" s="350"/>
      <c r="I39" s="350"/>
      <c r="J39" s="350"/>
    </row>
    <row r="40" spans="1:11" ht="18" customHeight="1" x14ac:dyDescent="0.15">
      <c r="C40" s="423" t="s">
        <v>318</v>
      </c>
      <c r="D40" s="350"/>
      <c r="E40" s="419"/>
      <c r="F40" s="350"/>
      <c r="G40" s="350"/>
      <c r="H40" s="350"/>
      <c r="I40" s="350"/>
      <c r="J40" s="350"/>
    </row>
    <row r="41" spans="1:11" ht="18" customHeight="1" x14ac:dyDescent="0.15">
      <c r="C41" s="423" t="s">
        <v>395</v>
      </c>
      <c r="D41" s="350"/>
      <c r="E41" s="419"/>
      <c r="F41" s="350"/>
      <c r="G41" s="350"/>
      <c r="H41" s="350"/>
      <c r="I41" s="350"/>
      <c r="J41" s="350"/>
    </row>
    <row r="42" spans="1:11" ht="18" customHeight="1" x14ac:dyDescent="0.15">
      <c r="C42" s="423"/>
      <c r="D42" s="350"/>
      <c r="E42" s="419"/>
      <c r="F42" s="350"/>
      <c r="G42" s="350"/>
      <c r="H42" s="350"/>
      <c r="I42" s="350"/>
      <c r="J42" s="350"/>
    </row>
    <row r="43" spans="1:11" ht="18" customHeight="1" x14ac:dyDescent="0.15">
      <c r="C43" s="423"/>
      <c r="D43" s="350"/>
      <c r="E43" s="419"/>
      <c r="F43" s="350"/>
      <c r="G43" s="350"/>
      <c r="H43" s="350"/>
      <c r="I43" s="350"/>
      <c r="J43" s="350"/>
    </row>
    <row r="44" spans="1:11" ht="18" customHeight="1" x14ac:dyDescent="0.15">
      <c r="A44" s="1026" t="s">
        <v>629</v>
      </c>
      <c r="B44" s="1026"/>
      <c r="C44" s="1026"/>
      <c r="D44" s="1026"/>
      <c r="E44" s="1026"/>
      <c r="F44" s="1026"/>
      <c r="G44" s="1027"/>
      <c r="H44" s="1027"/>
      <c r="I44" s="1027"/>
      <c r="J44" s="1027"/>
      <c r="K44" s="1027"/>
    </row>
    <row r="45" spans="1:11" ht="18" customHeight="1" x14ac:dyDescent="0.15">
      <c r="A45" s="345" t="s">
        <v>319</v>
      </c>
      <c r="J45" s="1067" t="s">
        <v>59</v>
      </c>
      <c r="K45" s="1067"/>
    </row>
    <row r="46" spans="1:11" ht="18" customHeight="1" x14ac:dyDescent="0.15">
      <c r="J46" s="346" t="s">
        <v>60</v>
      </c>
      <c r="K46" s="407" t="s">
        <v>634</v>
      </c>
    </row>
    <row r="47" spans="1:11" ht="21" x14ac:dyDescent="0.15">
      <c r="B47" s="1068" t="s">
        <v>69</v>
      </c>
      <c r="C47" s="1068"/>
      <c r="D47" s="1068"/>
      <c r="E47" s="1068"/>
      <c r="F47" s="1068"/>
      <c r="G47" s="1068"/>
      <c r="H47" s="1068"/>
      <c r="I47" s="1068"/>
      <c r="J47" s="1068"/>
      <c r="K47" s="1068"/>
    </row>
    <row r="48" spans="1:11" ht="18" customHeight="1" x14ac:dyDescent="0.15">
      <c r="B48" s="1069" t="s">
        <v>63</v>
      </c>
      <c r="C48" s="1069"/>
      <c r="D48" s="397" t="s">
        <v>64</v>
      </c>
      <c r="E48" s="1069" t="s">
        <v>65</v>
      </c>
      <c r="F48" s="1069"/>
      <c r="G48" s="1069"/>
      <c r="H48" s="1069"/>
      <c r="I48" s="1069"/>
      <c r="J48" s="1069"/>
      <c r="K48" s="397" t="s">
        <v>66</v>
      </c>
    </row>
    <row r="49" spans="1:11" ht="18" customHeight="1" x14ac:dyDescent="0.15">
      <c r="B49" s="1036" t="s">
        <v>42</v>
      </c>
      <c r="C49" s="1016"/>
      <c r="D49" s="402" t="s">
        <v>429</v>
      </c>
      <c r="E49" s="416"/>
      <c r="F49" s="1037" t="s">
        <v>358</v>
      </c>
      <c r="G49" s="1037"/>
      <c r="H49" s="1037"/>
      <c r="I49" s="1037"/>
      <c r="J49" s="1038"/>
      <c r="K49" s="1010" t="s">
        <v>393</v>
      </c>
    </row>
    <row r="50" spans="1:11" ht="18" customHeight="1" x14ac:dyDescent="0.15">
      <c r="B50" s="1017"/>
      <c r="C50" s="1018"/>
      <c r="D50" s="403" t="s">
        <v>397</v>
      </c>
      <c r="E50" s="417"/>
      <c r="F50" s="1032" t="s">
        <v>359</v>
      </c>
      <c r="G50" s="1032"/>
      <c r="H50" s="1032"/>
      <c r="I50" s="1032"/>
      <c r="J50" s="1033"/>
      <c r="K50" s="1011"/>
    </row>
    <row r="51" spans="1:11" ht="18" customHeight="1" x14ac:dyDescent="0.15">
      <c r="B51" s="1017"/>
      <c r="C51" s="1018"/>
      <c r="D51" s="1096" t="s">
        <v>635</v>
      </c>
      <c r="E51" s="1092"/>
      <c r="F51" s="1094" t="s">
        <v>45</v>
      </c>
      <c r="G51" s="1094"/>
      <c r="H51" s="1094"/>
      <c r="I51" s="1094"/>
      <c r="J51" s="1095"/>
      <c r="K51" s="1011"/>
    </row>
    <row r="52" spans="1:11" ht="18" customHeight="1" x14ac:dyDescent="0.15">
      <c r="B52" s="1019"/>
      <c r="C52" s="1020"/>
      <c r="D52" s="1097"/>
      <c r="E52" s="1093"/>
      <c r="F52" s="1045"/>
      <c r="G52" s="1045"/>
      <c r="H52" s="1045"/>
      <c r="I52" s="1045"/>
      <c r="J52" s="1046"/>
      <c r="K52" s="1012"/>
    </row>
    <row r="53" spans="1:11" ht="18" customHeight="1" x14ac:dyDescent="0.15">
      <c r="B53" s="1098" t="s">
        <v>398</v>
      </c>
      <c r="C53" s="1099"/>
      <c r="D53" s="1104" t="s">
        <v>399</v>
      </c>
      <c r="E53" s="339"/>
      <c r="F53" s="1024" t="s">
        <v>443</v>
      </c>
      <c r="G53" s="1024"/>
      <c r="H53" s="1024"/>
      <c r="I53" s="1024"/>
      <c r="J53" s="1025"/>
      <c r="K53" s="1107" t="s">
        <v>473</v>
      </c>
    </row>
    <row r="54" spans="1:11" ht="18" customHeight="1" x14ac:dyDescent="0.15">
      <c r="B54" s="1100"/>
      <c r="C54" s="1101"/>
      <c r="D54" s="1105"/>
      <c r="E54" s="340"/>
      <c r="F54" s="1110" t="s">
        <v>444</v>
      </c>
      <c r="G54" s="1110"/>
      <c r="H54" s="1110"/>
      <c r="I54" s="1110"/>
      <c r="J54" s="1111"/>
      <c r="K54" s="1108"/>
    </row>
    <row r="55" spans="1:11" ht="18" customHeight="1" x14ac:dyDescent="0.15">
      <c r="B55" s="1100"/>
      <c r="C55" s="1101"/>
      <c r="D55" s="1105"/>
      <c r="E55" s="341"/>
      <c r="F55" s="1112" t="s">
        <v>445</v>
      </c>
      <c r="G55" s="1112"/>
      <c r="H55" s="1112"/>
      <c r="I55" s="1112"/>
      <c r="J55" s="1113"/>
      <c r="K55" s="1108"/>
    </row>
    <row r="56" spans="1:11" ht="18" customHeight="1" x14ac:dyDescent="0.15">
      <c r="B56" s="1102"/>
      <c r="C56" s="1103"/>
      <c r="D56" s="1106"/>
      <c r="E56" s="424"/>
      <c r="F56" s="1013" t="s">
        <v>333</v>
      </c>
      <c r="G56" s="1013"/>
      <c r="H56" s="1013"/>
      <c r="I56" s="1013"/>
      <c r="J56" s="1014"/>
      <c r="K56" s="1109"/>
    </row>
    <row r="57" spans="1:11" ht="18" customHeight="1" x14ac:dyDescent="0.15">
      <c r="C57" s="423" t="s">
        <v>130</v>
      </c>
      <c r="D57" s="350"/>
      <c r="E57" s="419"/>
      <c r="F57" s="350"/>
      <c r="G57" s="350"/>
      <c r="H57" s="350"/>
      <c r="I57" s="350"/>
      <c r="J57" s="350"/>
    </row>
    <row r="58" spans="1:11" ht="18" customHeight="1" x14ac:dyDescent="0.15">
      <c r="C58" s="423" t="s">
        <v>318</v>
      </c>
      <c r="D58" s="350"/>
      <c r="E58" s="419"/>
      <c r="F58" s="350"/>
      <c r="G58" s="350"/>
      <c r="H58" s="350"/>
      <c r="I58" s="350"/>
      <c r="J58" s="350"/>
    </row>
    <row r="59" spans="1:11" ht="18" customHeight="1" x14ac:dyDescent="0.15">
      <c r="C59" s="423" t="s">
        <v>394</v>
      </c>
      <c r="D59" s="350"/>
      <c r="E59" s="419"/>
      <c r="F59" s="350"/>
      <c r="G59" s="350"/>
      <c r="H59" s="350"/>
      <c r="I59" s="350"/>
      <c r="J59" s="350"/>
    </row>
    <row r="60" spans="1:11" ht="18" customHeight="1" x14ac:dyDescent="0.15">
      <c r="A60" s="1026" t="s">
        <v>629</v>
      </c>
      <c r="B60" s="1028"/>
      <c r="C60" s="1028"/>
      <c r="D60" s="1028"/>
      <c r="E60" s="1028"/>
      <c r="F60" s="1028"/>
      <c r="G60" s="1027"/>
      <c r="H60" s="1027"/>
      <c r="I60" s="1027"/>
      <c r="J60" s="1027"/>
      <c r="K60" s="1027"/>
    </row>
    <row r="61" spans="1:11" ht="18" customHeight="1" x14ac:dyDescent="0.15">
      <c r="A61" s="345" t="s">
        <v>320</v>
      </c>
      <c r="J61" s="1067" t="s">
        <v>59</v>
      </c>
      <c r="K61" s="1067"/>
    </row>
    <row r="62" spans="1:11" ht="18" customHeight="1" x14ac:dyDescent="0.15">
      <c r="J62" s="346" t="s">
        <v>60</v>
      </c>
      <c r="K62" s="407" t="s">
        <v>634</v>
      </c>
    </row>
    <row r="63" spans="1:11" ht="21" x14ac:dyDescent="0.15">
      <c r="B63" s="1068" t="s">
        <v>131</v>
      </c>
      <c r="C63" s="1068"/>
      <c r="D63" s="1068"/>
      <c r="E63" s="1068"/>
      <c r="F63" s="1068"/>
      <c r="G63" s="1068"/>
      <c r="H63" s="1068"/>
      <c r="I63" s="1068"/>
      <c r="J63" s="1068"/>
      <c r="K63" s="1068"/>
    </row>
    <row r="64" spans="1:11" ht="21" x14ac:dyDescent="0.15">
      <c r="B64" s="1091" t="s">
        <v>528</v>
      </c>
      <c r="C64" s="1068"/>
      <c r="D64" s="1068"/>
      <c r="E64" s="1068"/>
      <c r="F64" s="1068"/>
      <c r="G64" s="1068"/>
      <c r="H64" s="1068"/>
      <c r="I64" s="1068"/>
      <c r="J64" s="1068"/>
      <c r="K64" s="1068"/>
    </row>
    <row r="65" spans="2:11" ht="21.75" x14ac:dyDescent="0.15">
      <c r="B65" s="1082" t="s">
        <v>132</v>
      </c>
      <c r="C65" s="1083"/>
      <c r="D65" s="354" t="s">
        <v>133</v>
      </c>
      <c r="E65" s="1084" ph="1"/>
      <c r="F65" s="1084" ph="1"/>
      <c r="G65" s="1085" ph="1"/>
      <c r="H65" s="355"/>
      <c r="I65" s="396"/>
      <c r="J65" s="396"/>
      <c r="K65" s="396"/>
    </row>
    <row r="66" spans="2:11" ht="20.100000000000001" customHeight="1" x14ac:dyDescent="0.15">
      <c r="B66" s="356"/>
      <c r="C66" s="397" t="s">
        <v>63</v>
      </c>
      <c r="D66" s="397" t="s">
        <v>64</v>
      </c>
      <c r="E66" s="1069" t="s">
        <v>65</v>
      </c>
      <c r="F66" s="1069"/>
      <c r="G66" s="1069"/>
      <c r="H66" s="1069"/>
      <c r="I66" s="1069"/>
      <c r="J66" s="1069"/>
      <c r="K66" s="397" t="s">
        <v>66</v>
      </c>
    </row>
    <row r="67" spans="2:11" ht="15.95" customHeight="1" x14ac:dyDescent="0.15">
      <c r="B67" s="415"/>
      <c r="C67" s="1086" t="s">
        <v>99</v>
      </c>
      <c r="D67" s="1088" t="s">
        <v>525</v>
      </c>
      <c r="E67" s="1090"/>
      <c r="F67" s="1037" t="s">
        <v>350</v>
      </c>
      <c r="G67" s="1037"/>
      <c r="H67" s="1037"/>
      <c r="I67" s="1037"/>
      <c r="J67" s="1038"/>
      <c r="K67" s="1029" t="s">
        <v>356</v>
      </c>
    </row>
    <row r="68" spans="2:11" ht="15.95" customHeight="1" x14ac:dyDescent="0.15">
      <c r="B68" s="415"/>
      <c r="C68" s="1087"/>
      <c r="D68" s="1089"/>
      <c r="E68" s="1074"/>
      <c r="F68" s="1032"/>
      <c r="G68" s="1032"/>
      <c r="H68" s="1032"/>
      <c r="I68" s="1032"/>
      <c r="J68" s="1033"/>
      <c r="K68" s="1030"/>
    </row>
    <row r="69" spans="2:11" ht="15.95" customHeight="1" x14ac:dyDescent="0.15">
      <c r="B69" s="415"/>
      <c r="C69" s="1087"/>
      <c r="D69" s="1089"/>
      <c r="E69" s="1074"/>
      <c r="F69" s="1032"/>
      <c r="G69" s="1032"/>
      <c r="H69" s="1032"/>
      <c r="I69" s="1032"/>
      <c r="J69" s="1033"/>
      <c r="K69" s="1030"/>
    </row>
    <row r="70" spans="2:11" ht="15.95" customHeight="1" x14ac:dyDescent="0.15">
      <c r="B70" s="415"/>
      <c r="C70" s="1087"/>
      <c r="D70" s="1089"/>
      <c r="E70" s="1074"/>
      <c r="F70" s="1032" t="s">
        <v>351</v>
      </c>
      <c r="G70" s="1032"/>
      <c r="H70" s="1032"/>
      <c r="I70" s="1032"/>
      <c r="J70" s="1033"/>
      <c r="K70" s="1030"/>
    </row>
    <row r="71" spans="2:11" ht="15.95" customHeight="1" x14ac:dyDescent="0.15">
      <c r="B71" s="415"/>
      <c r="C71" s="1087"/>
      <c r="D71" s="1089"/>
      <c r="E71" s="1074"/>
      <c r="F71" s="1032"/>
      <c r="G71" s="1032"/>
      <c r="H71" s="1032"/>
      <c r="I71" s="1032"/>
      <c r="J71" s="1033"/>
      <c r="K71" s="1030"/>
    </row>
    <row r="72" spans="2:11" ht="31.5" customHeight="1" x14ac:dyDescent="0.15">
      <c r="B72" s="415"/>
      <c r="C72" s="1087"/>
      <c r="D72" s="1089"/>
      <c r="E72" s="1074"/>
      <c r="F72" s="1032"/>
      <c r="G72" s="1032"/>
      <c r="H72" s="1032"/>
      <c r="I72" s="1032"/>
      <c r="J72" s="1033"/>
      <c r="K72" s="1072"/>
    </row>
    <row r="73" spans="2:11" ht="15.95" customHeight="1" x14ac:dyDescent="0.15">
      <c r="B73" s="415"/>
      <c r="C73" s="1087"/>
      <c r="D73" s="357" t="s">
        <v>129</v>
      </c>
      <c r="E73" s="1074"/>
      <c r="F73" s="1032" t="s">
        <v>497</v>
      </c>
      <c r="G73" s="1032"/>
      <c r="H73" s="1032"/>
      <c r="I73" s="1032"/>
      <c r="J73" s="1033"/>
      <c r="K73" s="1072"/>
    </row>
    <row r="74" spans="2:11" ht="15.95" customHeight="1" x14ac:dyDescent="0.15">
      <c r="B74" s="415"/>
      <c r="C74" s="1087"/>
      <c r="D74" s="392" t="s">
        <v>632</v>
      </c>
      <c r="E74" s="1074"/>
      <c r="F74" s="1032"/>
      <c r="G74" s="1032"/>
      <c r="H74" s="1032"/>
      <c r="I74" s="1032"/>
      <c r="J74" s="1033"/>
      <c r="K74" s="1072"/>
    </row>
    <row r="75" spans="2:11" ht="15.95" customHeight="1" x14ac:dyDescent="0.15">
      <c r="B75" s="415"/>
      <c r="C75" s="1087"/>
      <c r="D75" s="357" t="s">
        <v>314</v>
      </c>
      <c r="E75" s="1074"/>
      <c r="F75" s="1032"/>
      <c r="G75" s="1032"/>
      <c r="H75" s="1032"/>
      <c r="I75" s="1032"/>
      <c r="J75" s="1033"/>
      <c r="K75" s="1072"/>
    </row>
    <row r="76" spans="2:11" ht="15.95" customHeight="1" x14ac:dyDescent="0.15">
      <c r="B76" s="411"/>
      <c r="C76" s="1063"/>
      <c r="D76" s="392" t="s">
        <v>636</v>
      </c>
      <c r="E76" s="1075"/>
      <c r="F76" s="1034"/>
      <c r="G76" s="1034"/>
      <c r="H76" s="1034"/>
      <c r="I76" s="1034"/>
      <c r="J76" s="1035"/>
      <c r="K76" s="1073"/>
    </row>
    <row r="77" spans="2:11" ht="20.25" customHeight="1" x14ac:dyDescent="0.15">
      <c r="B77" s="411"/>
      <c r="C77" s="1076" t="s">
        <v>47</v>
      </c>
      <c r="D77" s="1060" t="s">
        <v>450</v>
      </c>
      <c r="E77" s="425"/>
      <c r="F77" s="1080" t="s">
        <v>489</v>
      </c>
      <c r="G77" s="1080"/>
      <c r="H77" s="1080"/>
      <c r="I77" s="1080"/>
      <c r="J77" s="1081"/>
      <c r="K77" s="1011" t="s">
        <v>501</v>
      </c>
    </row>
    <row r="78" spans="2:11" ht="20.25" customHeight="1" x14ac:dyDescent="0.15">
      <c r="B78" s="411"/>
      <c r="C78" s="1077"/>
      <c r="D78" s="1061"/>
      <c r="E78" s="420"/>
      <c r="F78" s="1058" t="s">
        <v>446</v>
      </c>
      <c r="G78" s="1058"/>
      <c r="H78" s="1058"/>
      <c r="I78" s="1058"/>
      <c r="J78" s="1059"/>
      <c r="K78" s="1011"/>
    </row>
    <row r="79" spans="2:11" ht="20.25" customHeight="1" x14ac:dyDescent="0.15">
      <c r="B79" s="411"/>
      <c r="C79" s="1077"/>
      <c r="D79" s="1061"/>
      <c r="E79" s="417"/>
      <c r="F79" s="1070" t="s">
        <v>448</v>
      </c>
      <c r="G79" s="1070"/>
      <c r="H79" s="1070"/>
      <c r="I79" s="1070"/>
      <c r="J79" s="1071"/>
      <c r="K79" s="1011"/>
    </row>
    <row r="80" spans="2:11" ht="20.25" customHeight="1" x14ac:dyDescent="0.15">
      <c r="B80" s="411"/>
      <c r="C80" s="1078"/>
      <c r="D80" s="1079"/>
      <c r="E80" s="418"/>
      <c r="F80" s="1034" t="s">
        <v>333</v>
      </c>
      <c r="G80" s="1034"/>
      <c r="H80" s="1034"/>
      <c r="I80" s="1034"/>
      <c r="J80" s="1035"/>
      <c r="K80" s="1012"/>
    </row>
    <row r="81" spans="2:11" ht="15.95" customHeight="1" x14ac:dyDescent="0.15">
      <c r="B81" s="411"/>
      <c r="C81" s="1060" t="s">
        <v>474</v>
      </c>
      <c r="D81" s="1060" t="s">
        <v>513</v>
      </c>
      <c r="E81" s="358"/>
      <c r="F81" s="1037" t="s">
        <v>361</v>
      </c>
      <c r="G81" s="1037"/>
      <c r="H81" s="1037"/>
      <c r="I81" s="1037"/>
      <c r="J81" s="1038"/>
      <c r="K81" s="1029" t="s">
        <v>495</v>
      </c>
    </row>
    <row r="82" spans="2:11" ht="15.95" customHeight="1" x14ac:dyDescent="0.15">
      <c r="B82" s="411"/>
      <c r="C82" s="1061"/>
      <c r="D82" s="1061"/>
      <c r="E82" s="400"/>
      <c r="F82" s="1065" t="s">
        <v>321</v>
      </c>
      <c r="G82" s="1065"/>
      <c r="H82" s="1065"/>
      <c r="I82" s="1065"/>
      <c r="J82" s="1066"/>
      <c r="K82" s="1030"/>
    </row>
    <row r="83" spans="2:11" ht="15.95" customHeight="1" x14ac:dyDescent="0.15">
      <c r="B83" s="412"/>
      <c r="C83" s="1062"/>
      <c r="D83" s="1063"/>
      <c r="E83" s="418"/>
      <c r="F83" s="1034" t="s">
        <v>322</v>
      </c>
      <c r="G83" s="1034"/>
      <c r="H83" s="1034"/>
      <c r="I83" s="1034"/>
      <c r="J83" s="1035"/>
      <c r="K83" s="1064"/>
    </row>
    <row r="84" spans="2:11" ht="15.95" customHeight="1" x14ac:dyDescent="0.15">
      <c r="B84" s="426"/>
      <c r="C84" s="423"/>
      <c r="D84" s="427"/>
      <c r="E84" s="423"/>
      <c r="F84" s="399"/>
      <c r="G84" s="399"/>
      <c r="H84" s="359"/>
      <c r="I84" s="399"/>
      <c r="J84" s="399"/>
      <c r="K84" s="428"/>
    </row>
    <row r="85" spans="2:11" ht="15.75" customHeight="1" x14ac:dyDescent="0.15">
      <c r="E85" s="419"/>
      <c r="F85" s="419"/>
      <c r="G85" s="419"/>
      <c r="H85" s="419"/>
      <c r="I85" s="419"/>
      <c r="J85" s="419"/>
    </row>
    <row r="86" spans="2:11" ht="21.75" x14ac:dyDescent="0.15">
      <c r="B86" s="1082" t="s">
        <v>137</v>
      </c>
      <c r="C86" s="1083"/>
      <c r="D86" s="354" t="s">
        <v>133</v>
      </c>
      <c r="E86" s="1084" ph="1"/>
      <c r="F86" s="1084" ph="1"/>
      <c r="G86" s="1085" ph="1"/>
      <c r="H86" s="355"/>
      <c r="I86" s="396"/>
      <c r="J86" s="396"/>
      <c r="K86" s="396"/>
    </row>
    <row r="87" spans="2:11" ht="20.100000000000001" customHeight="1" x14ac:dyDescent="0.15">
      <c r="B87" s="356"/>
      <c r="C87" s="397" t="s">
        <v>63</v>
      </c>
      <c r="D87" s="397" t="s">
        <v>64</v>
      </c>
      <c r="E87" s="1069" t="s">
        <v>65</v>
      </c>
      <c r="F87" s="1069"/>
      <c r="G87" s="1069"/>
      <c r="H87" s="1069"/>
      <c r="I87" s="1069"/>
      <c r="J87" s="1069"/>
      <c r="K87" s="397" t="s">
        <v>66</v>
      </c>
    </row>
    <row r="88" spans="2:11" ht="15.95" customHeight="1" x14ac:dyDescent="0.15">
      <c r="B88" s="415"/>
      <c r="C88" s="1086" t="s">
        <v>99</v>
      </c>
      <c r="D88" s="1088" t="s">
        <v>637</v>
      </c>
      <c r="E88" s="1090"/>
      <c r="F88" s="1037" t="s">
        <v>638</v>
      </c>
      <c r="G88" s="1037"/>
      <c r="H88" s="1037"/>
      <c r="I88" s="1037"/>
      <c r="J88" s="1038"/>
      <c r="K88" s="1029" t="s">
        <v>639</v>
      </c>
    </row>
    <row r="89" spans="2:11" ht="15.95" customHeight="1" x14ac:dyDescent="0.15">
      <c r="B89" s="415"/>
      <c r="C89" s="1087"/>
      <c r="D89" s="1089"/>
      <c r="E89" s="1074"/>
      <c r="F89" s="1032"/>
      <c r="G89" s="1032"/>
      <c r="H89" s="1032"/>
      <c r="I89" s="1032"/>
      <c r="J89" s="1033"/>
      <c r="K89" s="1030"/>
    </row>
    <row r="90" spans="2:11" ht="15.95" customHeight="1" x14ac:dyDescent="0.15">
      <c r="B90" s="415"/>
      <c r="C90" s="1087"/>
      <c r="D90" s="1089"/>
      <c r="E90" s="1074"/>
      <c r="F90" s="1032"/>
      <c r="G90" s="1032"/>
      <c r="H90" s="1032"/>
      <c r="I90" s="1032"/>
      <c r="J90" s="1033"/>
      <c r="K90" s="1030"/>
    </row>
    <row r="91" spans="2:11" ht="15.95" customHeight="1" x14ac:dyDescent="0.15">
      <c r="B91" s="415"/>
      <c r="C91" s="1087"/>
      <c r="D91" s="1089"/>
      <c r="E91" s="1074"/>
      <c r="F91" s="1032" t="s">
        <v>640</v>
      </c>
      <c r="G91" s="1032"/>
      <c r="H91" s="1032"/>
      <c r="I91" s="1032"/>
      <c r="J91" s="1033"/>
      <c r="K91" s="1030"/>
    </row>
    <row r="92" spans="2:11" ht="15.95" customHeight="1" x14ac:dyDescent="0.15">
      <c r="B92" s="415"/>
      <c r="C92" s="1087"/>
      <c r="D92" s="1089"/>
      <c r="E92" s="1074"/>
      <c r="F92" s="1032"/>
      <c r="G92" s="1032"/>
      <c r="H92" s="1032"/>
      <c r="I92" s="1032"/>
      <c r="J92" s="1033"/>
      <c r="K92" s="1030"/>
    </row>
    <row r="93" spans="2:11" ht="26.25" customHeight="1" x14ac:dyDescent="0.15">
      <c r="B93" s="415"/>
      <c r="C93" s="1087"/>
      <c r="D93" s="1089"/>
      <c r="E93" s="1074"/>
      <c r="F93" s="1032"/>
      <c r="G93" s="1032"/>
      <c r="H93" s="1032"/>
      <c r="I93" s="1032"/>
      <c r="J93" s="1033"/>
      <c r="K93" s="1072"/>
    </row>
    <row r="94" spans="2:11" ht="15.95" customHeight="1" x14ac:dyDescent="0.15">
      <c r="B94" s="415"/>
      <c r="C94" s="1087"/>
      <c r="D94" s="357" t="s">
        <v>129</v>
      </c>
      <c r="E94" s="1074"/>
      <c r="F94" s="1032" t="s">
        <v>641</v>
      </c>
      <c r="G94" s="1032"/>
      <c r="H94" s="1032"/>
      <c r="I94" s="1032"/>
      <c r="J94" s="1033"/>
      <c r="K94" s="1072"/>
    </row>
    <row r="95" spans="2:11" ht="15.95" customHeight="1" x14ac:dyDescent="0.15">
      <c r="B95" s="415"/>
      <c r="C95" s="1087"/>
      <c r="D95" s="392" t="s">
        <v>632</v>
      </c>
      <c r="E95" s="1074"/>
      <c r="F95" s="1032"/>
      <c r="G95" s="1032"/>
      <c r="H95" s="1032"/>
      <c r="I95" s="1032"/>
      <c r="J95" s="1033"/>
      <c r="K95" s="1072"/>
    </row>
    <row r="96" spans="2:11" ht="15.95" customHeight="1" x14ac:dyDescent="0.15">
      <c r="B96" s="415"/>
      <c r="C96" s="1087"/>
      <c r="D96" s="357" t="s">
        <v>314</v>
      </c>
      <c r="E96" s="1074"/>
      <c r="F96" s="1032"/>
      <c r="G96" s="1032"/>
      <c r="H96" s="1032"/>
      <c r="I96" s="1032"/>
      <c r="J96" s="1033"/>
      <c r="K96" s="1072"/>
    </row>
    <row r="97" spans="2:11" ht="15.95" customHeight="1" x14ac:dyDescent="0.15">
      <c r="B97" s="411"/>
      <c r="C97" s="1063"/>
      <c r="D97" s="392" t="s">
        <v>636</v>
      </c>
      <c r="E97" s="1075"/>
      <c r="F97" s="1034"/>
      <c r="G97" s="1034"/>
      <c r="H97" s="1034"/>
      <c r="I97" s="1034"/>
      <c r="J97" s="1035"/>
      <c r="K97" s="1073"/>
    </row>
    <row r="98" spans="2:11" ht="20.25" customHeight="1" x14ac:dyDescent="0.15">
      <c r="B98" s="411"/>
      <c r="C98" s="1076" t="s">
        <v>47</v>
      </c>
      <c r="D98" s="1060" t="s">
        <v>642</v>
      </c>
      <c r="E98" s="425"/>
      <c r="F98" s="1080" t="s">
        <v>643</v>
      </c>
      <c r="G98" s="1080"/>
      <c r="H98" s="1080"/>
      <c r="I98" s="1080"/>
      <c r="J98" s="1081"/>
      <c r="K98" s="1011" t="s">
        <v>644</v>
      </c>
    </row>
    <row r="99" spans="2:11" ht="20.25" customHeight="1" x14ac:dyDescent="0.15">
      <c r="B99" s="411"/>
      <c r="C99" s="1077"/>
      <c r="D99" s="1061"/>
      <c r="E99" s="420"/>
      <c r="F99" s="1058" t="s">
        <v>446</v>
      </c>
      <c r="G99" s="1058"/>
      <c r="H99" s="1058"/>
      <c r="I99" s="1058"/>
      <c r="J99" s="1059"/>
      <c r="K99" s="1011"/>
    </row>
    <row r="100" spans="2:11" ht="20.25" customHeight="1" x14ac:dyDescent="0.15">
      <c r="B100" s="411"/>
      <c r="C100" s="1077"/>
      <c r="D100" s="1061"/>
      <c r="E100" s="417"/>
      <c r="F100" s="1070" t="s">
        <v>645</v>
      </c>
      <c r="G100" s="1070"/>
      <c r="H100" s="1070"/>
      <c r="I100" s="1070"/>
      <c r="J100" s="1071"/>
      <c r="K100" s="1011"/>
    </row>
    <row r="101" spans="2:11" ht="20.25" customHeight="1" x14ac:dyDescent="0.15">
      <c r="B101" s="411"/>
      <c r="C101" s="1078"/>
      <c r="D101" s="1079"/>
      <c r="E101" s="418"/>
      <c r="F101" s="1034" t="s">
        <v>646</v>
      </c>
      <c r="G101" s="1034"/>
      <c r="H101" s="1034"/>
      <c r="I101" s="1034"/>
      <c r="J101" s="1035"/>
      <c r="K101" s="1012"/>
    </row>
    <row r="102" spans="2:11" ht="15.95" customHeight="1" x14ac:dyDescent="0.15">
      <c r="B102" s="411"/>
      <c r="C102" s="1060" t="s">
        <v>474</v>
      </c>
      <c r="D102" s="1060" t="s">
        <v>647</v>
      </c>
      <c r="E102" s="358"/>
      <c r="F102" s="1037" t="s">
        <v>648</v>
      </c>
      <c r="G102" s="1037"/>
      <c r="H102" s="1037"/>
      <c r="I102" s="1037"/>
      <c r="J102" s="1038"/>
      <c r="K102" s="1029" t="s">
        <v>649</v>
      </c>
    </row>
    <row r="103" spans="2:11" ht="15.95" customHeight="1" x14ac:dyDescent="0.15">
      <c r="B103" s="411"/>
      <c r="C103" s="1061"/>
      <c r="D103" s="1061"/>
      <c r="E103" s="400"/>
      <c r="F103" s="1065" t="s">
        <v>650</v>
      </c>
      <c r="G103" s="1065"/>
      <c r="H103" s="1065"/>
      <c r="I103" s="1065"/>
      <c r="J103" s="1066"/>
      <c r="K103" s="1030"/>
    </row>
    <row r="104" spans="2:11" ht="15.95" customHeight="1" x14ac:dyDescent="0.15">
      <c r="B104" s="412"/>
      <c r="C104" s="1062"/>
      <c r="D104" s="1063"/>
      <c r="E104" s="418"/>
      <c r="F104" s="1034" t="s">
        <v>651</v>
      </c>
      <c r="G104" s="1034"/>
      <c r="H104" s="1034"/>
      <c r="I104" s="1034"/>
      <c r="J104" s="1035"/>
      <c r="K104" s="1064"/>
    </row>
    <row r="105" spans="2:11" ht="15.95" customHeight="1" x14ac:dyDescent="0.15">
      <c r="B105" s="426"/>
      <c r="C105" s="423"/>
      <c r="D105" s="427"/>
      <c r="E105" s="423"/>
      <c r="F105" s="399"/>
      <c r="G105" s="399"/>
      <c r="H105" s="359"/>
      <c r="I105" s="399"/>
      <c r="J105" s="399"/>
      <c r="K105" s="428"/>
    </row>
    <row r="106" spans="2:11" ht="15.75" customHeight="1" x14ac:dyDescent="0.15">
      <c r="E106" s="419"/>
      <c r="F106" s="419"/>
      <c r="G106" s="419"/>
      <c r="H106" s="419"/>
      <c r="I106" s="419"/>
      <c r="J106" s="419"/>
    </row>
    <row r="107" spans="2:11" ht="21.75" x14ac:dyDescent="0.15">
      <c r="B107" s="1082" t="s">
        <v>138</v>
      </c>
      <c r="C107" s="1083"/>
      <c r="D107" s="354" t="s">
        <v>133</v>
      </c>
      <c r="E107" s="1084" ph="1"/>
      <c r="F107" s="1084" ph="1"/>
      <c r="G107" s="1085" ph="1"/>
      <c r="H107" s="355"/>
      <c r="I107" s="396"/>
      <c r="J107" s="396"/>
      <c r="K107" s="396"/>
    </row>
    <row r="108" spans="2:11" ht="20.100000000000001" customHeight="1" x14ac:dyDescent="0.15">
      <c r="B108" s="356"/>
      <c r="C108" s="397" t="s">
        <v>63</v>
      </c>
      <c r="D108" s="397" t="s">
        <v>64</v>
      </c>
      <c r="E108" s="1069" t="s">
        <v>65</v>
      </c>
      <c r="F108" s="1069"/>
      <c r="G108" s="1069"/>
      <c r="H108" s="1069"/>
      <c r="I108" s="1069"/>
      <c r="J108" s="1069"/>
      <c r="K108" s="397" t="s">
        <v>66</v>
      </c>
    </row>
    <row r="109" spans="2:11" ht="15.95" customHeight="1" x14ac:dyDescent="0.15">
      <c r="B109" s="415"/>
      <c r="C109" s="1086" t="s">
        <v>99</v>
      </c>
      <c r="D109" s="1088" t="s">
        <v>637</v>
      </c>
      <c r="E109" s="1090"/>
      <c r="F109" s="1037" t="s">
        <v>638</v>
      </c>
      <c r="G109" s="1037"/>
      <c r="H109" s="1037"/>
      <c r="I109" s="1037"/>
      <c r="J109" s="1038"/>
      <c r="K109" s="1029" t="s">
        <v>639</v>
      </c>
    </row>
    <row r="110" spans="2:11" ht="15.95" customHeight="1" x14ac:dyDescent="0.15">
      <c r="B110" s="415"/>
      <c r="C110" s="1087"/>
      <c r="D110" s="1089"/>
      <c r="E110" s="1074"/>
      <c r="F110" s="1032"/>
      <c r="G110" s="1032"/>
      <c r="H110" s="1032"/>
      <c r="I110" s="1032"/>
      <c r="J110" s="1033"/>
      <c r="K110" s="1030"/>
    </row>
    <row r="111" spans="2:11" ht="15.95" customHeight="1" x14ac:dyDescent="0.15">
      <c r="B111" s="415"/>
      <c r="C111" s="1087"/>
      <c r="D111" s="1089"/>
      <c r="E111" s="1074"/>
      <c r="F111" s="1032"/>
      <c r="G111" s="1032"/>
      <c r="H111" s="1032"/>
      <c r="I111" s="1032"/>
      <c r="J111" s="1033"/>
      <c r="K111" s="1030"/>
    </row>
    <row r="112" spans="2:11" ht="15.95" customHeight="1" x14ac:dyDescent="0.15">
      <c r="B112" s="415"/>
      <c r="C112" s="1087"/>
      <c r="D112" s="1089"/>
      <c r="E112" s="1074"/>
      <c r="F112" s="1032" t="s">
        <v>640</v>
      </c>
      <c r="G112" s="1032"/>
      <c r="H112" s="1032"/>
      <c r="I112" s="1032"/>
      <c r="J112" s="1033"/>
      <c r="K112" s="1030"/>
    </row>
    <row r="113" spans="2:11" ht="15.95" customHeight="1" x14ac:dyDescent="0.15">
      <c r="B113" s="415"/>
      <c r="C113" s="1087"/>
      <c r="D113" s="1089"/>
      <c r="E113" s="1074"/>
      <c r="F113" s="1032"/>
      <c r="G113" s="1032"/>
      <c r="H113" s="1032"/>
      <c r="I113" s="1032"/>
      <c r="J113" s="1033"/>
      <c r="K113" s="1030"/>
    </row>
    <row r="114" spans="2:11" ht="21.75" customHeight="1" x14ac:dyDescent="0.15">
      <c r="B114" s="415"/>
      <c r="C114" s="1087"/>
      <c r="D114" s="1089"/>
      <c r="E114" s="1074"/>
      <c r="F114" s="1032"/>
      <c r="G114" s="1032"/>
      <c r="H114" s="1032"/>
      <c r="I114" s="1032"/>
      <c r="J114" s="1033"/>
      <c r="K114" s="1072"/>
    </row>
    <row r="115" spans="2:11" ht="15.95" customHeight="1" x14ac:dyDescent="0.15">
      <c r="B115" s="415"/>
      <c r="C115" s="1087"/>
      <c r="D115" s="357" t="s">
        <v>129</v>
      </c>
      <c r="E115" s="1074"/>
      <c r="F115" s="1032" t="s">
        <v>641</v>
      </c>
      <c r="G115" s="1032"/>
      <c r="H115" s="1032"/>
      <c r="I115" s="1032"/>
      <c r="J115" s="1033"/>
      <c r="K115" s="1072"/>
    </row>
    <row r="116" spans="2:11" ht="15.95" customHeight="1" x14ac:dyDescent="0.15">
      <c r="B116" s="415"/>
      <c r="C116" s="1087"/>
      <c r="D116" s="392" t="s">
        <v>632</v>
      </c>
      <c r="E116" s="1074"/>
      <c r="F116" s="1032"/>
      <c r="G116" s="1032"/>
      <c r="H116" s="1032"/>
      <c r="I116" s="1032"/>
      <c r="J116" s="1033"/>
      <c r="K116" s="1072"/>
    </row>
    <row r="117" spans="2:11" ht="15.95" customHeight="1" x14ac:dyDescent="0.15">
      <c r="B117" s="415"/>
      <c r="C117" s="1087"/>
      <c r="D117" s="357" t="s">
        <v>314</v>
      </c>
      <c r="E117" s="1074"/>
      <c r="F117" s="1032"/>
      <c r="G117" s="1032"/>
      <c r="H117" s="1032"/>
      <c r="I117" s="1032"/>
      <c r="J117" s="1033"/>
      <c r="K117" s="1072"/>
    </row>
    <row r="118" spans="2:11" ht="15.95" customHeight="1" x14ac:dyDescent="0.15">
      <c r="B118" s="411"/>
      <c r="C118" s="1063"/>
      <c r="D118" s="392" t="s">
        <v>636</v>
      </c>
      <c r="E118" s="1075"/>
      <c r="F118" s="1034"/>
      <c r="G118" s="1034"/>
      <c r="H118" s="1034"/>
      <c r="I118" s="1034"/>
      <c r="J118" s="1035"/>
      <c r="K118" s="1073"/>
    </row>
    <row r="119" spans="2:11" ht="20.25" customHeight="1" x14ac:dyDescent="0.15">
      <c r="B119" s="411"/>
      <c r="C119" s="1076" t="s">
        <v>47</v>
      </c>
      <c r="D119" s="1060" t="s">
        <v>642</v>
      </c>
      <c r="E119" s="425"/>
      <c r="F119" s="1080" t="s">
        <v>643</v>
      </c>
      <c r="G119" s="1080"/>
      <c r="H119" s="1080"/>
      <c r="I119" s="1080"/>
      <c r="J119" s="1081"/>
      <c r="K119" s="1011" t="s">
        <v>644</v>
      </c>
    </row>
    <row r="120" spans="2:11" ht="20.25" customHeight="1" x14ac:dyDescent="0.15">
      <c r="B120" s="411"/>
      <c r="C120" s="1077"/>
      <c r="D120" s="1061"/>
      <c r="E120" s="420"/>
      <c r="F120" s="1058" t="s">
        <v>446</v>
      </c>
      <c r="G120" s="1058"/>
      <c r="H120" s="1058"/>
      <c r="I120" s="1058"/>
      <c r="J120" s="1059"/>
      <c r="K120" s="1011"/>
    </row>
    <row r="121" spans="2:11" ht="20.25" customHeight="1" x14ac:dyDescent="0.15">
      <c r="B121" s="411"/>
      <c r="C121" s="1077"/>
      <c r="D121" s="1061"/>
      <c r="E121" s="417"/>
      <c r="F121" s="1070" t="s">
        <v>645</v>
      </c>
      <c r="G121" s="1070"/>
      <c r="H121" s="1070"/>
      <c r="I121" s="1070"/>
      <c r="J121" s="1071"/>
      <c r="K121" s="1011"/>
    </row>
    <row r="122" spans="2:11" ht="20.25" customHeight="1" x14ac:dyDescent="0.15">
      <c r="B122" s="411"/>
      <c r="C122" s="1078"/>
      <c r="D122" s="1079"/>
      <c r="E122" s="418"/>
      <c r="F122" s="1034" t="s">
        <v>646</v>
      </c>
      <c r="G122" s="1034"/>
      <c r="H122" s="1034"/>
      <c r="I122" s="1034"/>
      <c r="J122" s="1035"/>
      <c r="K122" s="1012"/>
    </row>
    <row r="123" spans="2:11" ht="15.95" customHeight="1" x14ac:dyDescent="0.15">
      <c r="B123" s="411"/>
      <c r="C123" s="1060" t="s">
        <v>474</v>
      </c>
      <c r="D123" s="1060" t="s">
        <v>647</v>
      </c>
      <c r="E123" s="358"/>
      <c r="F123" s="1037" t="s">
        <v>648</v>
      </c>
      <c r="G123" s="1037"/>
      <c r="H123" s="1037"/>
      <c r="I123" s="1037"/>
      <c r="J123" s="1038"/>
      <c r="K123" s="1029" t="s">
        <v>649</v>
      </c>
    </row>
    <row r="124" spans="2:11" ht="15.95" customHeight="1" x14ac:dyDescent="0.15">
      <c r="B124" s="411"/>
      <c r="C124" s="1061"/>
      <c r="D124" s="1061"/>
      <c r="E124" s="400"/>
      <c r="F124" s="1065" t="s">
        <v>650</v>
      </c>
      <c r="G124" s="1065"/>
      <c r="H124" s="1065"/>
      <c r="I124" s="1065"/>
      <c r="J124" s="1066"/>
      <c r="K124" s="1030"/>
    </row>
    <row r="125" spans="2:11" ht="15.95" customHeight="1" x14ac:dyDescent="0.15">
      <c r="B125" s="412"/>
      <c r="C125" s="1062"/>
      <c r="D125" s="1063"/>
      <c r="E125" s="418"/>
      <c r="F125" s="1034" t="s">
        <v>651</v>
      </c>
      <c r="G125" s="1034"/>
      <c r="H125" s="1034"/>
      <c r="I125" s="1034"/>
      <c r="J125" s="1035"/>
      <c r="K125" s="1064"/>
    </row>
    <row r="126" spans="2:11" ht="18" customHeight="1" x14ac:dyDescent="0.15">
      <c r="C126" s="423" t="s">
        <v>130</v>
      </c>
      <c r="D126" s="350"/>
      <c r="F126" s="350"/>
      <c r="G126" s="350"/>
      <c r="H126" s="350"/>
      <c r="I126" s="350"/>
      <c r="J126" s="350"/>
    </row>
    <row r="127" spans="2:11" ht="18" customHeight="1" x14ac:dyDescent="0.15">
      <c r="C127" s="423" t="s">
        <v>430</v>
      </c>
      <c r="D127" s="350"/>
      <c r="E127" s="419"/>
      <c r="F127" s="350"/>
      <c r="G127" s="350"/>
      <c r="H127" s="350"/>
      <c r="I127" s="350"/>
      <c r="J127" s="350"/>
    </row>
    <row r="128" spans="2:11" ht="18" customHeight="1" x14ac:dyDescent="0.15">
      <c r="C128" s="423" t="s">
        <v>395</v>
      </c>
      <c r="D128" s="350"/>
      <c r="E128" s="419"/>
      <c r="F128" s="350"/>
      <c r="G128" s="350"/>
      <c r="H128" s="350"/>
      <c r="I128" s="350"/>
      <c r="J128" s="350"/>
    </row>
    <row r="129" spans="1:11" ht="18" customHeight="1" x14ac:dyDescent="0.15">
      <c r="A129" s="1026" t="s">
        <v>629</v>
      </c>
      <c r="B129" s="1028"/>
      <c r="C129" s="1028"/>
      <c r="D129" s="1028"/>
      <c r="E129" s="1028"/>
      <c r="F129" s="1028"/>
      <c r="G129" s="1027"/>
      <c r="H129" s="1027"/>
      <c r="I129" s="1027"/>
      <c r="J129" s="1027"/>
      <c r="K129" s="1027"/>
    </row>
    <row r="130" spans="1:11" ht="18" customHeight="1" x14ac:dyDescent="0.15">
      <c r="A130" s="345" t="s">
        <v>323</v>
      </c>
      <c r="J130" s="1067" t="s">
        <v>59</v>
      </c>
      <c r="K130" s="1067"/>
    </row>
    <row r="131" spans="1:11" ht="18" customHeight="1" x14ac:dyDescent="0.15">
      <c r="J131" s="346" t="s">
        <v>60</v>
      </c>
      <c r="K131" s="407" t="s">
        <v>634</v>
      </c>
    </row>
    <row r="132" spans="1:11" ht="21" x14ac:dyDescent="0.15">
      <c r="B132" s="1068" t="s">
        <v>139</v>
      </c>
      <c r="C132" s="1068"/>
      <c r="D132" s="1068"/>
      <c r="E132" s="1068"/>
      <c r="F132" s="1068"/>
      <c r="G132" s="1068"/>
      <c r="H132" s="1068"/>
      <c r="I132" s="1068"/>
      <c r="J132" s="1068"/>
      <c r="K132" s="1068"/>
    </row>
    <row r="133" spans="1:11" ht="20.100000000000001" customHeight="1" x14ac:dyDescent="0.15">
      <c r="B133" s="1069" t="s">
        <v>63</v>
      </c>
      <c r="C133" s="1069"/>
      <c r="D133" s="397" t="s">
        <v>64</v>
      </c>
      <c r="E133" s="1069" t="s">
        <v>65</v>
      </c>
      <c r="F133" s="1069"/>
      <c r="G133" s="1069"/>
      <c r="H133" s="1069"/>
      <c r="I133" s="1069"/>
      <c r="J133" s="1069"/>
      <c r="K133" s="397" t="s">
        <v>66</v>
      </c>
    </row>
    <row r="134" spans="1:11" ht="36" customHeight="1" x14ac:dyDescent="0.15">
      <c r="B134" s="1036" t="s">
        <v>52</v>
      </c>
      <c r="C134" s="1016"/>
      <c r="D134" s="1021" t="s">
        <v>140</v>
      </c>
      <c r="E134" s="416"/>
      <c r="F134" s="1051" t="s">
        <v>652</v>
      </c>
      <c r="G134" s="1051"/>
      <c r="H134" s="1051"/>
      <c r="I134" s="1051"/>
      <c r="J134" s="1052"/>
      <c r="K134" s="1053" t="s">
        <v>490</v>
      </c>
    </row>
    <row r="135" spans="1:11" ht="36" customHeight="1" x14ac:dyDescent="0.15">
      <c r="B135" s="1017"/>
      <c r="C135" s="1018"/>
      <c r="D135" s="1022"/>
      <c r="E135" s="417"/>
      <c r="F135" s="1043" t="s">
        <v>646</v>
      </c>
      <c r="G135" s="1043"/>
      <c r="H135" s="1043"/>
      <c r="I135" s="1043"/>
      <c r="J135" s="1044"/>
      <c r="K135" s="1054"/>
    </row>
    <row r="136" spans="1:11" ht="18" customHeight="1" x14ac:dyDescent="0.15">
      <c r="B136" s="1015" t="s">
        <v>55</v>
      </c>
      <c r="C136" s="1016"/>
      <c r="D136" s="1021" t="s">
        <v>56</v>
      </c>
      <c r="E136" s="416"/>
      <c r="F136" s="1056" t="s">
        <v>431</v>
      </c>
      <c r="G136" s="1056"/>
      <c r="H136" s="1056"/>
      <c r="I136" s="1056"/>
      <c r="J136" s="1057"/>
      <c r="K136" s="1010" t="s">
        <v>374</v>
      </c>
    </row>
    <row r="137" spans="1:11" ht="26.25" customHeight="1" x14ac:dyDescent="0.15">
      <c r="B137" s="1017"/>
      <c r="C137" s="1018"/>
      <c r="D137" s="1022"/>
      <c r="E137" s="417"/>
      <c r="F137" s="1058" t="s">
        <v>373</v>
      </c>
      <c r="G137" s="1058"/>
      <c r="H137" s="1058"/>
      <c r="I137" s="1058"/>
      <c r="J137" s="1059"/>
      <c r="K137" s="1011"/>
    </row>
    <row r="138" spans="1:11" ht="26.25" customHeight="1" x14ac:dyDescent="0.15">
      <c r="B138" s="1017"/>
      <c r="C138" s="1018"/>
      <c r="D138" s="1022"/>
      <c r="E138" s="417"/>
      <c r="F138" s="1058" t="s">
        <v>432</v>
      </c>
      <c r="G138" s="1058"/>
      <c r="H138" s="1058"/>
      <c r="I138" s="1058"/>
      <c r="J138" s="1059"/>
      <c r="K138" s="1011"/>
    </row>
    <row r="139" spans="1:11" ht="18" customHeight="1" x14ac:dyDescent="0.15">
      <c r="B139" s="1019"/>
      <c r="C139" s="1020"/>
      <c r="D139" s="1023"/>
      <c r="E139" s="418"/>
      <c r="F139" s="1034" t="s">
        <v>433</v>
      </c>
      <c r="G139" s="1034"/>
      <c r="H139" s="1034"/>
      <c r="I139" s="1034"/>
      <c r="J139" s="1035"/>
      <c r="K139" s="1012"/>
    </row>
    <row r="140" spans="1:11" ht="18" customHeight="1" x14ac:dyDescent="0.15">
      <c r="B140" s="1036" t="s">
        <v>57</v>
      </c>
      <c r="C140" s="1016"/>
      <c r="D140" s="1021" t="s">
        <v>529</v>
      </c>
      <c r="E140" s="416"/>
      <c r="F140" s="1047" t="s">
        <v>653</v>
      </c>
      <c r="G140" s="1047"/>
      <c r="H140" s="1047"/>
      <c r="I140" s="1047"/>
      <c r="J140" s="1048"/>
      <c r="K140" s="1053" t="s">
        <v>527</v>
      </c>
    </row>
    <row r="141" spans="1:11" ht="26.25" customHeight="1" x14ac:dyDescent="0.15">
      <c r="B141" s="1017"/>
      <c r="C141" s="1018"/>
      <c r="D141" s="1022"/>
      <c r="E141" s="417"/>
      <c r="F141" s="1043" t="s">
        <v>654</v>
      </c>
      <c r="G141" s="1043"/>
      <c r="H141" s="1043"/>
      <c r="I141" s="1043"/>
      <c r="J141" s="1044"/>
      <c r="K141" s="1054"/>
    </row>
    <row r="142" spans="1:11" ht="18" customHeight="1" x14ac:dyDescent="0.15">
      <c r="B142" s="1019"/>
      <c r="C142" s="1020"/>
      <c r="D142" s="1023"/>
      <c r="E142" s="418"/>
      <c r="F142" s="1045" t="s">
        <v>646</v>
      </c>
      <c r="G142" s="1045"/>
      <c r="H142" s="1045"/>
      <c r="I142" s="1045"/>
      <c r="J142" s="1046"/>
      <c r="K142" s="1055"/>
    </row>
    <row r="143" spans="1:11" ht="18" customHeight="1" x14ac:dyDescent="0.15">
      <c r="B143" s="1036" t="s">
        <v>58</v>
      </c>
      <c r="C143" s="1016"/>
      <c r="D143" s="1021" t="s">
        <v>514</v>
      </c>
      <c r="E143" s="416"/>
      <c r="F143" s="1047" t="s">
        <v>653</v>
      </c>
      <c r="G143" s="1047"/>
      <c r="H143" s="1047"/>
      <c r="I143" s="1047"/>
      <c r="J143" s="1048"/>
      <c r="K143" s="1029" t="s">
        <v>396</v>
      </c>
    </row>
    <row r="144" spans="1:11" ht="18" customHeight="1" x14ac:dyDescent="0.15">
      <c r="B144" s="1017"/>
      <c r="C144" s="1018"/>
      <c r="D144" s="1022"/>
      <c r="E144" s="417"/>
      <c r="F144" s="1043" t="s">
        <v>654</v>
      </c>
      <c r="G144" s="1043"/>
      <c r="H144" s="1043"/>
      <c r="I144" s="1043"/>
      <c r="J144" s="1044"/>
      <c r="K144" s="1030"/>
    </row>
    <row r="145" spans="2:11" ht="18" customHeight="1" x14ac:dyDescent="0.15">
      <c r="B145" s="1019"/>
      <c r="C145" s="1020"/>
      <c r="D145" s="1023"/>
      <c r="E145" s="418"/>
      <c r="F145" s="1045" t="s">
        <v>646</v>
      </c>
      <c r="G145" s="1045"/>
      <c r="H145" s="1045"/>
      <c r="I145" s="1045"/>
      <c r="J145" s="1046"/>
      <c r="K145" s="1031"/>
    </row>
    <row r="146" spans="2:11" ht="18" customHeight="1" x14ac:dyDescent="0.15">
      <c r="B146" s="1036" t="s">
        <v>475</v>
      </c>
      <c r="C146" s="1016"/>
      <c r="D146" s="1021" t="s">
        <v>515</v>
      </c>
      <c r="E146" s="416"/>
      <c r="F146" s="1037" t="s">
        <v>477</v>
      </c>
      <c r="G146" s="1037"/>
      <c r="H146" s="1037"/>
      <c r="I146" s="1037"/>
      <c r="J146" s="1038"/>
      <c r="K146" s="1029" t="s">
        <v>435</v>
      </c>
    </row>
    <row r="147" spans="2:11" ht="18" customHeight="1" x14ac:dyDescent="0.15">
      <c r="B147" s="1039"/>
      <c r="C147" s="1018"/>
      <c r="D147" s="1022"/>
      <c r="E147" s="417"/>
      <c r="F147" s="1032" t="s">
        <v>478</v>
      </c>
      <c r="G147" s="1032"/>
      <c r="H147" s="1032"/>
      <c r="I147" s="1032"/>
      <c r="J147" s="1033"/>
      <c r="K147" s="1030"/>
    </row>
    <row r="148" spans="2:11" ht="18" customHeight="1" x14ac:dyDescent="0.15">
      <c r="B148" s="1017"/>
      <c r="C148" s="1018"/>
      <c r="D148" s="1022"/>
      <c r="E148" s="417"/>
      <c r="F148" s="1032" t="s">
        <v>479</v>
      </c>
      <c r="G148" s="1032"/>
      <c r="H148" s="1032"/>
      <c r="I148" s="1032"/>
      <c r="J148" s="1033"/>
      <c r="K148" s="1030"/>
    </row>
    <row r="149" spans="2:11" ht="18" customHeight="1" x14ac:dyDescent="0.15">
      <c r="B149" s="1017"/>
      <c r="C149" s="1018"/>
      <c r="D149" s="1022"/>
      <c r="E149" s="417"/>
      <c r="F149" s="1049" t="s">
        <v>530</v>
      </c>
      <c r="G149" s="1049"/>
      <c r="H149" s="1049"/>
      <c r="I149" s="1049"/>
      <c r="J149" s="1050"/>
      <c r="K149" s="1030"/>
    </row>
    <row r="150" spans="2:11" ht="18" customHeight="1" x14ac:dyDescent="0.15">
      <c r="B150" s="1019"/>
      <c r="C150" s="1020"/>
      <c r="D150" s="1023"/>
      <c r="E150" s="422"/>
      <c r="F150" s="1034" t="s">
        <v>342</v>
      </c>
      <c r="G150" s="1034"/>
      <c r="H150" s="1034"/>
      <c r="I150" s="1034"/>
      <c r="J150" s="1035"/>
      <c r="K150" s="1031"/>
    </row>
    <row r="151" spans="2:11" ht="18" customHeight="1" x14ac:dyDescent="0.15">
      <c r="B151" s="1036" t="s">
        <v>476</v>
      </c>
      <c r="C151" s="1016"/>
      <c r="D151" s="1040" t="s">
        <v>516</v>
      </c>
      <c r="E151" s="416"/>
      <c r="F151" s="1037" t="s">
        <v>480</v>
      </c>
      <c r="G151" s="1037"/>
      <c r="H151" s="1037"/>
      <c r="I151" s="1037"/>
      <c r="J151" s="1038"/>
      <c r="K151" s="1029" t="s">
        <v>491</v>
      </c>
    </row>
    <row r="152" spans="2:11" ht="18" customHeight="1" x14ac:dyDescent="0.15">
      <c r="B152" s="1039"/>
      <c r="C152" s="1018"/>
      <c r="D152" s="1041"/>
      <c r="E152" s="417"/>
      <c r="F152" s="1032" t="s">
        <v>481</v>
      </c>
      <c r="G152" s="1032"/>
      <c r="H152" s="1032"/>
      <c r="I152" s="1032"/>
      <c r="J152" s="1033"/>
      <c r="K152" s="1030"/>
    </row>
    <row r="153" spans="2:11" ht="18" customHeight="1" x14ac:dyDescent="0.15">
      <c r="B153" s="1017"/>
      <c r="C153" s="1018"/>
      <c r="D153" s="1041"/>
      <c r="E153" s="417"/>
      <c r="F153" s="1032" t="s">
        <v>482</v>
      </c>
      <c r="G153" s="1032"/>
      <c r="H153" s="1032"/>
      <c r="I153" s="1032"/>
      <c r="J153" s="1033"/>
      <c r="K153" s="1030"/>
    </row>
    <row r="154" spans="2:11" ht="18" customHeight="1" x14ac:dyDescent="0.15">
      <c r="B154" s="1017"/>
      <c r="C154" s="1018"/>
      <c r="D154" s="1041"/>
      <c r="E154" s="417"/>
      <c r="F154" s="1032" t="s">
        <v>483</v>
      </c>
      <c r="G154" s="1032"/>
      <c r="H154" s="1032"/>
      <c r="I154" s="1032"/>
      <c r="J154" s="1033"/>
      <c r="K154" s="1030"/>
    </row>
    <row r="155" spans="2:11" ht="18" customHeight="1" x14ac:dyDescent="0.15">
      <c r="B155" s="1019"/>
      <c r="C155" s="1020"/>
      <c r="D155" s="1042"/>
      <c r="E155" s="422"/>
      <c r="F155" s="1034" t="s">
        <v>436</v>
      </c>
      <c r="G155" s="1034"/>
      <c r="H155" s="1034"/>
      <c r="I155" s="1034"/>
      <c r="J155" s="1035"/>
      <c r="K155" s="1031"/>
    </row>
    <row r="156" spans="2:11" ht="18" customHeight="1" x14ac:dyDescent="0.15">
      <c r="B156" s="1036" t="s">
        <v>336</v>
      </c>
      <c r="C156" s="1016"/>
      <c r="D156" s="1021" t="s">
        <v>517</v>
      </c>
      <c r="E156" s="416"/>
      <c r="F156" s="1037" t="s">
        <v>480</v>
      </c>
      <c r="G156" s="1037"/>
      <c r="H156" s="1037"/>
      <c r="I156" s="1037"/>
      <c r="J156" s="1038"/>
      <c r="K156" s="1029" t="s">
        <v>434</v>
      </c>
    </row>
    <row r="157" spans="2:11" ht="18" customHeight="1" x14ac:dyDescent="0.15">
      <c r="B157" s="1017"/>
      <c r="C157" s="1018"/>
      <c r="D157" s="1022"/>
      <c r="E157" s="417"/>
      <c r="F157" s="1032" t="s">
        <v>482</v>
      </c>
      <c r="G157" s="1032"/>
      <c r="H157" s="1032"/>
      <c r="I157" s="1032"/>
      <c r="J157" s="1033"/>
      <c r="K157" s="1030"/>
    </row>
    <row r="158" spans="2:11" ht="18" customHeight="1" x14ac:dyDescent="0.15">
      <c r="B158" s="1019"/>
      <c r="C158" s="1020"/>
      <c r="D158" s="1023"/>
      <c r="E158" s="418"/>
      <c r="F158" s="1034" t="s">
        <v>486</v>
      </c>
      <c r="G158" s="1034"/>
      <c r="H158" s="1034"/>
      <c r="I158" s="1034"/>
      <c r="J158" s="1035"/>
      <c r="K158" s="1031"/>
    </row>
    <row r="159" spans="2:11" ht="27.95" customHeight="1" x14ac:dyDescent="0.15">
      <c r="B159" s="1015" t="s">
        <v>437</v>
      </c>
      <c r="C159" s="1016"/>
      <c r="D159" s="1021" t="s">
        <v>500</v>
      </c>
      <c r="E159" s="416"/>
      <c r="F159" s="1024" t="s">
        <v>438</v>
      </c>
      <c r="G159" s="1024"/>
      <c r="H159" s="1024"/>
      <c r="I159" s="1024"/>
      <c r="J159" s="1025"/>
      <c r="K159" s="1010" t="s">
        <v>484</v>
      </c>
    </row>
    <row r="160" spans="2:11" ht="27.95" customHeight="1" x14ac:dyDescent="0.15">
      <c r="B160" s="1017"/>
      <c r="C160" s="1018"/>
      <c r="D160" s="1022"/>
      <c r="E160" s="420"/>
      <c r="F160" s="1008" t="s">
        <v>439</v>
      </c>
      <c r="G160" s="1008"/>
      <c r="H160" s="1008"/>
      <c r="I160" s="1008"/>
      <c r="J160" s="1009"/>
      <c r="K160" s="1011"/>
    </row>
    <row r="161" spans="2:11" ht="27.95" customHeight="1" x14ac:dyDescent="0.15">
      <c r="B161" s="1017"/>
      <c r="C161" s="1018"/>
      <c r="D161" s="1022"/>
      <c r="E161" s="420"/>
      <c r="F161" s="1008" t="s">
        <v>440</v>
      </c>
      <c r="G161" s="1008"/>
      <c r="H161" s="1008"/>
      <c r="I161" s="1008"/>
      <c r="J161" s="1009"/>
      <c r="K161" s="1011"/>
    </row>
    <row r="162" spans="2:11" ht="27.95" customHeight="1" x14ac:dyDescent="0.15">
      <c r="B162" s="1017"/>
      <c r="C162" s="1018"/>
      <c r="D162" s="1022"/>
      <c r="E162" s="417"/>
      <c r="F162" s="1008" t="s">
        <v>441</v>
      </c>
      <c r="G162" s="1008"/>
      <c r="H162" s="1008"/>
      <c r="I162" s="1008"/>
      <c r="J162" s="1009"/>
      <c r="K162" s="1011"/>
    </row>
    <row r="163" spans="2:11" ht="27.95" customHeight="1" x14ac:dyDescent="0.15">
      <c r="B163" s="1019"/>
      <c r="C163" s="1020"/>
      <c r="D163" s="1023"/>
      <c r="E163" s="418"/>
      <c r="F163" s="1013" t="s">
        <v>442</v>
      </c>
      <c r="G163" s="1013"/>
      <c r="H163" s="1013"/>
      <c r="I163" s="1013"/>
      <c r="J163" s="1014"/>
      <c r="K163" s="1012"/>
    </row>
    <row r="164" spans="2:11" ht="18" customHeight="1" x14ac:dyDescent="0.15">
      <c r="C164" s="423" t="s">
        <v>130</v>
      </c>
      <c r="D164" s="350"/>
      <c r="E164" s="419"/>
      <c r="F164" s="350"/>
      <c r="G164" s="350"/>
      <c r="H164" s="350"/>
      <c r="I164" s="350"/>
      <c r="J164" s="350"/>
    </row>
    <row r="165" spans="2:11" ht="18" customHeight="1" x14ac:dyDescent="0.15">
      <c r="C165" s="423" t="s">
        <v>324</v>
      </c>
      <c r="D165" s="350"/>
      <c r="E165" s="419"/>
      <c r="F165" s="350"/>
      <c r="G165" s="350"/>
      <c r="H165" s="350"/>
      <c r="I165" s="350"/>
      <c r="J165" s="350"/>
    </row>
    <row r="166" spans="2:11" ht="18" customHeight="1" x14ac:dyDescent="0.15">
      <c r="C166" s="423" t="s">
        <v>395</v>
      </c>
      <c r="D166" s="350"/>
      <c r="E166" s="419"/>
      <c r="F166" s="350"/>
      <c r="G166" s="350"/>
      <c r="H166" s="350"/>
      <c r="I166" s="350"/>
      <c r="J166" s="350"/>
    </row>
    <row r="167" spans="2:11" ht="18" customHeight="1" x14ac:dyDescent="0.15"/>
  </sheetData>
  <mergeCells count="208">
    <mergeCell ref="A1:K1"/>
    <mergeCell ref="J2:K2"/>
    <mergeCell ref="B4:K4"/>
    <mergeCell ref="B5:C5"/>
    <mergeCell ref="E5:J5"/>
    <mergeCell ref="B6:C6"/>
    <mergeCell ref="B11:C11"/>
    <mergeCell ref="C12:C14"/>
    <mergeCell ref="D12:D14"/>
    <mergeCell ref="F12:J12"/>
    <mergeCell ref="K12:K14"/>
    <mergeCell ref="F13:J13"/>
    <mergeCell ref="C7:C10"/>
    <mergeCell ref="E7:E8"/>
    <mergeCell ref="F7:J8"/>
    <mergeCell ref="K7:K10"/>
    <mergeCell ref="D9:D10"/>
    <mergeCell ref="E9:E10"/>
    <mergeCell ref="F9:J10"/>
    <mergeCell ref="B18:C21"/>
    <mergeCell ref="D18:D19"/>
    <mergeCell ref="E18:E19"/>
    <mergeCell ref="F18:J19"/>
    <mergeCell ref="K18:K21"/>
    <mergeCell ref="F20:J20"/>
    <mergeCell ref="F21:J21"/>
    <mergeCell ref="F14:J14"/>
    <mergeCell ref="B16:K16"/>
    <mergeCell ref="B17:C17"/>
    <mergeCell ref="E17:J17"/>
    <mergeCell ref="B22:C31"/>
    <mergeCell ref="D22:D26"/>
    <mergeCell ref="E22:E24"/>
    <mergeCell ref="F22:J24"/>
    <mergeCell ref="K22:K31"/>
    <mergeCell ref="E25:E27"/>
    <mergeCell ref="F25:J27"/>
    <mergeCell ref="E28:E31"/>
    <mergeCell ref="F28:J31"/>
    <mergeCell ref="B36:C38"/>
    <mergeCell ref="F36:J36"/>
    <mergeCell ref="K36:K38"/>
    <mergeCell ref="F37:J37"/>
    <mergeCell ref="F38:J38"/>
    <mergeCell ref="B32:C35"/>
    <mergeCell ref="D32:D33"/>
    <mergeCell ref="F32:J32"/>
    <mergeCell ref="K32:K35"/>
    <mergeCell ref="F33:J33"/>
    <mergeCell ref="F34:J34"/>
    <mergeCell ref="F35:J35"/>
    <mergeCell ref="J61:K61"/>
    <mergeCell ref="B63:K63"/>
    <mergeCell ref="B64:K64"/>
    <mergeCell ref="B65:C65"/>
    <mergeCell ref="E65:G65"/>
    <mergeCell ref="E66:J66"/>
    <mergeCell ref="J45:K45"/>
    <mergeCell ref="B47:K47"/>
    <mergeCell ref="B48:C48"/>
    <mergeCell ref="E48:J48"/>
    <mergeCell ref="B49:C52"/>
    <mergeCell ref="F49:J49"/>
    <mergeCell ref="K49:K52"/>
    <mergeCell ref="F50:J50"/>
    <mergeCell ref="E51:E52"/>
    <mergeCell ref="F51:J52"/>
    <mergeCell ref="D51:D52"/>
    <mergeCell ref="B53:C56"/>
    <mergeCell ref="D53:D56"/>
    <mergeCell ref="F53:J53"/>
    <mergeCell ref="K53:K56"/>
    <mergeCell ref="F54:J54"/>
    <mergeCell ref="F55:J55"/>
    <mergeCell ref="F56:J56"/>
    <mergeCell ref="C67:C76"/>
    <mergeCell ref="D67:D72"/>
    <mergeCell ref="E67:E69"/>
    <mergeCell ref="F67:J69"/>
    <mergeCell ref="K67:K76"/>
    <mergeCell ref="E70:E72"/>
    <mergeCell ref="F70:J72"/>
    <mergeCell ref="E73:E76"/>
    <mergeCell ref="F73:J76"/>
    <mergeCell ref="K81:K83"/>
    <mergeCell ref="F83:J83"/>
    <mergeCell ref="C77:C80"/>
    <mergeCell ref="D77:D80"/>
    <mergeCell ref="F77:J77"/>
    <mergeCell ref="K77:K80"/>
    <mergeCell ref="F78:J78"/>
    <mergeCell ref="F79:J79"/>
    <mergeCell ref="F80:J80"/>
    <mergeCell ref="B86:C86"/>
    <mergeCell ref="E86:G86"/>
    <mergeCell ref="E87:J87"/>
    <mergeCell ref="C88:C97"/>
    <mergeCell ref="D88:D93"/>
    <mergeCell ref="E88:E90"/>
    <mergeCell ref="F88:J90"/>
    <mergeCell ref="C81:C83"/>
    <mergeCell ref="D81:D83"/>
    <mergeCell ref="F81:J81"/>
    <mergeCell ref="F82:J82"/>
    <mergeCell ref="K88:K97"/>
    <mergeCell ref="E91:E93"/>
    <mergeCell ref="F91:J93"/>
    <mergeCell ref="E94:E97"/>
    <mergeCell ref="F94:J97"/>
    <mergeCell ref="C98:C101"/>
    <mergeCell ref="D98:D101"/>
    <mergeCell ref="F98:J98"/>
    <mergeCell ref="K98:K101"/>
    <mergeCell ref="F99:J99"/>
    <mergeCell ref="K102:K104"/>
    <mergeCell ref="F104:J104"/>
    <mergeCell ref="F100:J100"/>
    <mergeCell ref="F101:J101"/>
    <mergeCell ref="B107:C107"/>
    <mergeCell ref="E107:G107"/>
    <mergeCell ref="E108:J108"/>
    <mergeCell ref="C109:C118"/>
    <mergeCell ref="D109:D114"/>
    <mergeCell ref="E109:E111"/>
    <mergeCell ref="F109:J111"/>
    <mergeCell ref="C102:C104"/>
    <mergeCell ref="D102:D104"/>
    <mergeCell ref="F102:J102"/>
    <mergeCell ref="F103:J103"/>
    <mergeCell ref="F121:J121"/>
    <mergeCell ref="F122:J122"/>
    <mergeCell ref="K109:K118"/>
    <mergeCell ref="E112:E114"/>
    <mergeCell ref="F112:J114"/>
    <mergeCell ref="E115:E118"/>
    <mergeCell ref="F115:J118"/>
    <mergeCell ref="C119:C122"/>
    <mergeCell ref="D119:D122"/>
    <mergeCell ref="F119:J119"/>
    <mergeCell ref="K119:K122"/>
    <mergeCell ref="F120:J120"/>
    <mergeCell ref="C123:C125"/>
    <mergeCell ref="D123:D125"/>
    <mergeCell ref="F123:J123"/>
    <mergeCell ref="K123:K125"/>
    <mergeCell ref="F125:J125"/>
    <mergeCell ref="F124:J124"/>
    <mergeCell ref="J130:K130"/>
    <mergeCell ref="B132:K132"/>
    <mergeCell ref="B133:C133"/>
    <mergeCell ref="E133:J133"/>
    <mergeCell ref="B134:C135"/>
    <mergeCell ref="D134:D135"/>
    <mergeCell ref="F134:J134"/>
    <mergeCell ref="K134:K135"/>
    <mergeCell ref="F135:J135"/>
    <mergeCell ref="D140:D142"/>
    <mergeCell ref="F140:J140"/>
    <mergeCell ref="K140:K142"/>
    <mergeCell ref="F141:J141"/>
    <mergeCell ref="F142:J142"/>
    <mergeCell ref="B136:C139"/>
    <mergeCell ref="D136:D139"/>
    <mergeCell ref="F136:J136"/>
    <mergeCell ref="K136:K139"/>
    <mergeCell ref="F138:J138"/>
    <mergeCell ref="F139:J139"/>
    <mergeCell ref="F137:J137"/>
    <mergeCell ref="B140:C142"/>
    <mergeCell ref="F152:J152"/>
    <mergeCell ref="K143:K145"/>
    <mergeCell ref="F144:J144"/>
    <mergeCell ref="F145:J145"/>
    <mergeCell ref="B143:C145"/>
    <mergeCell ref="D143:D145"/>
    <mergeCell ref="F143:J143"/>
    <mergeCell ref="F148:J148"/>
    <mergeCell ref="F149:J149"/>
    <mergeCell ref="B146:C150"/>
    <mergeCell ref="D146:D150"/>
    <mergeCell ref="F146:J146"/>
    <mergeCell ref="K146:K150"/>
    <mergeCell ref="F147:J147"/>
    <mergeCell ref="F150:J150"/>
    <mergeCell ref="F160:J160"/>
    <mergeCell ref="F161:J161"/>
    <mergeCell ref="K159:K163"/>
    <mergeCell ref="F162:J162"/>
    <mergeCell ref="F163:J163"/>
    <mergeCell ref="B159:C163"/>
    <mergeCell ref="D159:D163"/>
    <mergeCell ref="F159:J159"/>
    <mergeCell ref="A44:K44"/>
    <mergeCell ref="A60:K60"/>
    <mergeCell ref="A129:K129"/>
    <mergeCell ref="K156:K158"/>
    <mergeCell ref="F153:J153"/>
    <mergeCell ref="F154:J154"/>
    <mergeCell ref="F155:J155"/>
    <mergeCell ref="B156:C158"/>
    <mergeCell ref="D156:D158"/>
    <mergeCell ref="F156:J156"/>
    <mergeCell ref="B151:C155"/>
    <mergeCell ref="D151:D155"/>
    <mergeCell ref="F151:J151"/>
    <mergeCell ref="K151:K155"/>
    <mergeCell ref="F157:J157"/>
    <mergeCell ref="F158:J158"/>
  </mergeCells>
  <phoneticPr fontId="3"/>
  <printOptions horizontalCentered="1"/>
  <pageMargins left="0.78740157480314965" right="0.39370078740157483" top="0.59055118110236227" bottom="0.59055118110236227" header="0.51181102362204722" footer="0.51181102362204722"/>
  <pageSetup paperSize="9" scale="66" fitToWidth="0" fitToHeight="0" orientation="landscape" r:id="rId1"/>
  <headerFooter alignWithMargins="0">
    <oddFooter>&amp;P / &amp;N ページ</oddFooter>
  </headerFooter>
  <rowBreaks count="4" manualBreakCount="4">
    <brk id="42" max="10" man="1"/>
    <brk id="59" max="16383" man="1"/>
    <brk id="104" max="10" man="1"/>
    <brk id="1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8" r:id="rId4" name="Check Box 2">
              <controlPr defaultSize="0" autoFill="0" autoLine="0" autoPict="0">
                <anchor moveWithCells="1">
                  <from>
                    <xdr:col>4</xdr:col>
                    <xdr:colOff>28575</xdr:colOff>
                    <xdr:row>6</xdr:row>
                    <xdr:rowOff>133350</xdr:rowOff>
                  </from>
                  <to>
                    <xdr:col>5</xdr:col>
                    <xdr:colOff>66675</xdr:colOff>
                    <xdr:row>7</xdr:row>
                    <xdr:rowOff>114300</xdr:rowOff>
                  </to>
                </anchor>
              </controlPr>
            </control>
          </mc:Choice>
        </mc:AlternateContent>
        <mc:AlternateContent xmlns:mc="http://schemas.openxmlformats.org/markup-compatibility/2006">
          <mc:Choice Requires="x14">
            <control shapeId="19460" r:id="rId5" name="Check Box 4">
              <controlPr defaultSize="0" autoFill="0" autoLine="0" autoPict="0">
                <anchor moveWithCells="1">
                  <from>
                    <xdr:col>4</xdr:col>
                    <xdr:colOff>19050</xdr:colOff>
                    <xdr:row>8</xdr:row>
                    <xdr:rowOff>114300</xdr:rowOff>
                  </from>
                  <to>
                    <xdr:col>5</xdr:col>
                    <xdr:colOff>57150</xdr:colOff>
                    <xdr:row>9</xdr:row>
                    <xdr:rowOff>95250</xdr:rowOff>
                  </to>
                </anchor>
              </controlPr>
            </control>
          </mc:Choice>
        </mc:AlternateContent>
        <mc:AlternateContent xmlns:mc="http://schemas.openxmlformats.org/markup-compatibility/2006">
          <mc:Choice Requires="x14">
            <control shapeId="19462" r:id="rId6" name="Check Box 6">
              <controlPr defaultSize="0" autoFill="0" autoLine="0" autoPict="0">
                <anchor moveWithCells="1">
                  <from>
                    <xdr:col>4</xdr:col>
                    <xdr:colOff>28575</xdr:colOff>
                    <xdr:row>22</xdr:row>
                    <xdr:rowOff>9525</xdr:rowOff>
                  </from>
                  <to>
                    <xdr:col>5</xdr:col>
                    <xdr:colOff>66675</xdr:colOff>
                    <xdr:row>23</xdr:row>
                    <xdr:rowOff>0</xdr:rowOff>
                  </to>
                </anchor>
              </controlPr>
            </control>
          </mc:Choice>
        </mc:AlternateContent>
        <mc:AlternateContent xmlns:mc="http://schemas.openxmlformats.org/markup-compatibility/2006">
          <mc:Choice Requires="x14">
            <control shapeId="19463" r:id="rId7" name="Check Box 7">
              <controlPr defaultSize="0" autoFill="0" autoLine="0" autoPict="0">
                <anchor moveWithCells="1">
                  <from>
                    <xdr:col>4</xdr:col>
                    <xdr:colOff>28575</xdr:colOff>
                    <xdr:row>28</xdr:row>
                    <xdr:rowOff>152400</xdr:rowOff>
                  </from>
                  <to>
                    <xdr:col>5</xdr:col>
                    <xdr:colOff>66675</xdr:colOff>
                    <xdr:row>29</xdr:row>
                    <xdr:rowOff>133350</xdr:rowOff>
                  </to>
                </anchor>
              </controlPr>
            </control>
          </mc:Choice>
        </mc:AlternateContent>
        <mc:AlternateContent xmlns:mc="http://schemas.openxmlformats.org/markup-compatibility/2006">
          <mc:Choice Requires="x14">
            <control shapeId="19464" r:id="rId8" name="Check Box 8">
              <controlPr defaultSize="0" autoFill="0" autoLine="0" autoPict="0">
                <anchor moveWithCells="1">
                  <from>
                    <xdr:col>4</xdr:col>
                    <xdr:colOff>28575</xdr:colOff>
                    <xdr:row>48</xdr:row>
                    <xdr:rowOff>0</xdr:rowOff>
                  </from>
                  <to>
                    <xdr:col>5</xdr:col>
                    <xdr:colOff>66675</xdr:colOff>
                    <xdr:row>49</xdr:row>
                    <xdr:rowOff>0</xdr:rowOff>
                  </to>
                </anchor>
              </controlPr>
            </control>
          </mc:Choice>
        </mc:AlternateContent>
        <mc:AlternateContent xmlns:mc="http://schemas.openxmlformats.org/markup-compatibility/2006">
          <mc:Choice Requires="x14">
            <control shapeId="19465" r:id="rId9" name="Check Box 9">
              <controlPr defaultSize="0" autoFill="0" autoLine="0" autoPict="0">
                <anchor moveWithCells="1">
                  <from>
                    <xdr:col>4</xdr:col>
                    <xdr:colOff>28575</xdr:colOff>
                    <xdr:row>49</xdr:row>
                    <xdr:rowOff>9525</xdr:rowOff>
                  </from>
                  <to>
                    <xdr:col>5</xdr:col>
                    <xdr:colOff>66675</xdr:colOff>
                    <xdr:row>50</xdr:row>
                    <xdr:rowOff>0</xdr:rowOff>
                  </to>
                </anchor>
              </controlPr>
            </control>
          </mc:Choice>
        </mc:AlternateContent>
        <mc:AlternateContent xmlns:mc="http://schemas.openxmlformats.org/markup-compatibility/2006">
          <mc:Choice Requires="x14">
            <control shapeId="19466" r:id="rId10" name="Check Box 10">
              <controlPr defaultSize="0" autoFill="0" autoLine="0" autoPict="0">
                <anchor moveWithCells="1">
                  <from>
                    <xdr:col>4</xdr:col>
                    <xdr:colOff>28575</xdr:colOff>
                    <xdr:row>50</xdr:row>
                    <xdr:rowOff>142875</xdr:rowOff>
                  </from>
                  <to>
                    <xdr:col>5</xdr:col>
                    <xdr:colOff>57150</xdr:colOff>
                    <xdr:row>51</xdr:row>
                    <xdr:rowOff>123825</xdr:rowOff>
                  </to>
                </anchor>
              </controlPr>
            </control>
          </mc:Choice>
        </mc:AlternateContent>
        <mc:AlternateContent xmlns:mc="http://schemas.openxmlformats.org/markup-compatibility/2006">
          <mc:Choice Requires="x14">
            <control shapeId="19467" r:id="rId11" name="Check Box 11">
              <controlPr defaultSize="0" autoFill="0" autoLine="0" autoPict="0">
                <anchor moveWithCells="1">
                  <from>
                    <xdr:col>2</xdr:col>
                    <xdr:colOff>1476375</xdr:colOff>
                    <xdr:row>56</xdr:row>
                    <xdr:rowOff>9525</xdr:rowOff>
                  </from>
                  <to>
                    <xdr:col>3</xdr:col>
                    <xdr:colOff>57150</xdr:colOff>
                    <xdr:row>56</xdr:row>
                    <xdr:rowOff>219075</xdr:rowOff>
                  </to>
                </anchor>
              </controlPr>
            </control>
          </mc:Choice>
        </mc:AlternateContent>
        <mc:AlternateContent xmlns:mc="http://schemas.openxmlformats.org/markup-compatibility/2006">
          <mc:Choice Requires="x14">
            <control shapeId="19468" r:id="rId12" name="Check Box 12">
              <controlPr defaultSize="0" autoFill="0" autoLine="0" autoPict="0">
                <anchor moveWithCells="1">
                  <from>
                    <xdr:col>4</xdr:col>
                    <xdr:colOff>28575</xdr:colOff>
                    <xdr:row>11</xdr:row>
                    <xdr:rowOff>19050</xdr:rowOff>
                  </from>
                  <to>
                    <xdr:col>5</xdr:col>
                    <xdr:colOff>66675</xdr:colOff>
                    <xdr:row>12</xdr:row>
                    <xdr:rowOff>0</xdr:rowOff>
                  </to>
                </anchor>
              </controlPr>
            </control>
          </mc:Choice>
        </mc:AlternateContent>
        <mc:AlternateContent xmlns:mc="http://schemas.openxmlformats.org/markup-compatibility/2006">
          <mc:Choice Requires="x14">
            <control shapeId="19469" r:id="rId13" name="Check Box 13">
              <controlPr defaultSize="0" autoFill="0" autoLine="0" autoPict="0">
                <anchor moveWithCells="1">
                  <from>
                    <xdr:col>4</xdr:col>
                    <xdr:colOff>19050</xdr:colOff>
                    <xdr:row>13</xdr:row>
                    <xdr:rowOff>19050</xdr:rowOff>
                  </from>
                  <to>
                    <xdr:col>5</xdr:col>
                    <xdr:colOff>47625</xdr:colOff>
                    <xdr:row>14</xdr:row>
                    <xdr:rowOff>0</xdr:rowOff>
                  </to>
                </anchor>
              </controlPr>
            </control>
          </mc:Choice>
        </mc:AlternateContent>
        <mc:AlternateContent xmlns:mc="http://schemas.openxmlformats.org/markup-compatibility/2006">
          <mc:Choice Requires="x14">
            <control shapeId="19470" r:id="rId14" name="Check Box 14">
              <controlPr defaultSize="0" autoFill="0" autoLine="0" autoPict="0">
                <anchor moveWithCells="1">
                  <from>
                    <xdr:col>4</xdr:col>
                    <xdr:colOff>28575</xdr:colOff>
                    <xdr:row>12</xdr:row>
                    <xdr:rowOff>19050</xdr:rowOff>
                  </from>
                  <to>
                    <xdr:col>5</xdr:col>
                    <xdr:colOff>66675</xdr:colOff>
                    <xdr:row>13</xdr:row>
                    <xdr:rowOff>0</xdr:rowOff>
                  </to>
                </anchor>
              </controlPr>
            </control>
          </mc:Choice>
        </mc:AlternateContent>
        <mc:AlternateContent xmlns:mc="http://schemas.openxmlformats.org/markup-compatibility/2006">
          <mc:Choice Requires="x14">
            <control shapeId="19471" r:id="rId15" name="Check Box 15">
              <controlPr defaultSize="0" autoFill="0" autoLine="0" autoPict="0">
                <anchor moveWithCells="1">
                  <from>
                    <xdr:col>4</xdr:col>
                    <xdr:colOff>47625</xdr:colOff>
                    <xdr:row>77</xdr:row>
                    <xdr:rowOff>0</xdr:rowOff>
                  </from>
                  <to>
                    <xdr:col>5</xdr:col>
                    <xdr:colOff>76200</xdr:colOff>
                    <xdr:row>77</xdr:row>
                    <xdr:rowOff>209550</xdr:rowOff>
                  </to>
                </anchor>
              </controlPr>
            </control>
          </mc:Choice>
        </mc:AlternateContent>
        <mc:AlternateContent xmlns:mc="http://schemas.openxmlformats.org/markup-compatibility/2006">
          <mc:Choice Requires="x14">
            <control shapeId="19473" r:id="rId16" name="Check Box 17">
              <controlPr defaultSize="0" autoFill="0" autoLine="0" autoPict="0">
                <anchor moveWithCells="1">
                  <from>
                    <xdr:col>2</xdr:col>
                    <xdr:colOff>1428750</xdr:colOff>
                    <xdr:row>125</xdr:row>
                    <xdr:rowOff>0</xdr:rowOff>
                  </from>
                  <to>
                    <xdr:col>3</xdr:col>
                    <xdr:colOff>9525</xdr:colOff>
                    <xdr:row>125</xdr:row>
                    <xdr:rowOff>209550</xdr:rowOff>
                  </to>
                </anchor>
              </controlPr>
            </control>
          </mc:Choice>
        </mc:AlternateContent>
        <mc:AlternateContent xmlns:mc="http://schemas.openxmlformats.org/markup-compatibility/2006">
          <mc:Choice Requires="x14">
            <control shapeId="19474" r:id="rId17" name="Check Box 18">
              <controlPr defaultSize="0" autoFill="0" autoLine="0" autoPict="0">
                <anchor moveWithCells="1">
                  <from>
                    <xdr:col>4</xdr:col>
                    <xdr:colOff>38100</xdr:colOff>
                    <xdr:row>133</xdr:row>
                    <xdr:rowOff>95250</xdr:rowOff>
                  </from>
                  <to>
                    <xdr:col>5</xdr:col>
                    <xdr:colOff>76200</xdr:colOff>
                    <xdr:row>133</xdr:row>
                    <xdr:rowOff>314325</xdr:rowOff>
                  </to>
                </anchor>
              </controlPr>
            </control>
          </mc:Choice>
        </mc:AlternateContent>
        <mc:AlternateContent xmlns:mc="http://schemas.openxmlformats.org/markup-compatibility/2006">
          <mc:Choice Requires="x14">
            <control shapeId="19475" r:id="rId18" name="Check Box 19">
              <controlPr defaultSize="0" autoFill="0" autoLine="0" autoPict="0">
                <anchor moveWithCells="1">
                  <from>
                    <xdr:col>4</xdr:col>
                    <xdr:colOff>47625</xdr:colOff>
                    <xdr:row>135</xdr:row>
                    <xdr:rowOff>9525</xdr:rowOff>
                  </from>
                  <to>
                    <xdr:col>5</xdr:col>
                    <xdr:colOff>85725</xdr:colOff>
                    <xdr:row>135</xdr:row>
                    <xdr:rowOff>228600</xdr:rowOff>
                  </to>
                </anchor>
              </controlPr>
            </control>
          </mc:Choice>
        </mc:AlternateContent>
        <mc:AlternateContent xmlns:mc="http://schemas.openxmlformats.org/markup-compatibility/2006">
          <mc:Choice Requires="x14">
            <control shapeId="19477" r:id="rId19" name="Check Box 21">
              <controlPr defaultSize="0" autoFill="0" autoLine="0" autoPict="0">
                <anchor moveWithCells="1">
                  <from>
                    <xdr:col>4</xdr:col>
                    <xdr:colOff>38100</xdr:colOff>
                    <xdr:row>137</xdr:row>
                    <xdr:rowOff>57150</xdr:rowOff>
                  </from>
                  <to>
                    <xdr:col>5</xdr:col>
                    <xdr:colOff>76200</xdr:colOff>
                    <xdr:row>137</xdr:row>
                    <xdr:rowOff>295275</xdr:rowOff>
                  </to>
                </anchor>
              </controlPr>
            </control>
          </mc:Choice>
        </mc:AlternateContent>
        <mc:AlternateContent xmlns:mc="http://schemas.openxmlformats.org/markup-compatibility/2006">
          <mc:Choice Requires="x14">
            <control shapeId="19479" r:id="rId20" name="Check Box 23">
              <controlPr defaultSize="0" autoFill="0" autoLine="0" autoPict="0">
                <anchor moveWithCells="1">
                  <from>
                    <xdr:col>4</xdr:col>
                    <xdr:colOff>28575</xdr:colOff>
                    <xdr:row>138</xdr:row>
                    <xdr:rowOff>9525</xdr:rowOff>
                  </from>
                  <to>
                    <xdr:col>5</xdr:col>
                    <xdr:colOff>66675</xdr:colOff>
                    <xdr:row>139</xdr:row>
                    <xdr:rowOff>0</xdr:rowOff>
                  </to>
                </anchor>
              </controlPr>
            </control>
          </mc:Choice>
        </mc:AlternateContent>
        <mc:AlternateContent xmlns:mc="http://schemas.openxmlformats.org/markup-compatibility/2006">
          <mc:Choice Requires="x14">
            <control shapeId="19480" r:id="rId21" name="Check Box 24">
              <controlPr defaultSize="0" autoFill="0" autoLine="0" autoPict="0">
                <anchor moveWithCells="1">
                  <from>
                    <xdr:col>4</xdr:col>
                    <xdr:colOff>28575</xdr:colOff>
                    <xdr:row>139</xdr:row>
                    <xdr:rowOff>9525</xdr:rowOff>
                  </from>
                  <to>
                    <xdr:col>5</xdr:col>
                    <xdr:colOff>66675</xdr:colOff>
                    <xdr:row>140</xdr:row>
                    <xdr:rowOff>0</xdr:rowOff>
                  </to>
                </anchor>
              </controlPr>
            </control>
          </mc:Choice>
        </mc:AlternateContent>
        <mc:AlternateContent xmlns:mc="http://schemas.openxmlformats.org/markup-compatibility/2006">
          <mc:Choice Requires="x14">
            <control shapeId="19481" r:id="rId22" name="Check Box 25">
              <controlPr defaultSize="0" autoFill="0" autoLine="0" autoPict="0">
                <anchor moveWithCells="1">
                  <from>
                    <xdr:col>4</xdr:col>
                    <xdr:colOff>28575</xdr:colOff>
                    <xdr:row>141</xdr:row>
                    <xdr:rowOff>9525</xdr:rowOff>
                  </from>
                  <to>
                    <xdr:col>5</xdr:col>
                    <xdr:colOff>66675</xdr:colOff>
                    <xdr:row>142</xdr:row>
                    <xdr:rowOff>0</xdr:rowOff>
                  </to>
                </anchor>
              </controlPr>
            </control>
          </mc:Choice>
        </mc:AlternateContent>
        <mc:AlternateContent xmlns:mc="http://schemas.openxmlformats.org/markup-compatibility/2006">
          <mc:Choice Requires="x14">
            <control shapeId="19483" r:id="rId23" name="Check Box 27">
              <controlPr defaultSize="0" autoFill="0" autoLine="0" autoPict="0">
                <anchor moveWithCells="1">
                  <from>
                    <xdr:col>4</xdr:col>
                    <xdr:colOff>28575</xdr:colOff>
                    <xdr:row>142</xdr:row>
                    <xdr:rowOff>9525</xdr:rowOff>
                  </from>
                  <to>
                    <xdr:col>5</xdr:col>
                    <xdr:colOff>66675</xdr:colOff>
                    <xdr:row>143</xdr:row>
                    <xdr:rowOff>0</xdr:rowOff>
                  </to>
                </anchor>
              </controlPr>
            </control>
          </mc:Choice>
        </mc:AlternateContent>
        <mc:AlternateContent xmlns:mc="http://schemas.openxmlformats.org/markup-compatibility/2006">
          <mc:Choice Requires="x14">
            <control shapeId="19484" r:id="rId24" name="Check Box 28">
              <controlPr defaultSize="0" autoFill="0" autoLine="0" autoPict="0">
                <anchor moveWithCells="1">
                  <from>
                    <xdr:col>4</xdr:col>
                    <xdr:colOff>28575</xdr:colOff>
                    <xdr:row>144</xdr:row>
                    <xdr:rowOff>9525</xdr:rowOff>
                  </from>
                  <to>
                    <xdr:col>5</xdr:col>
                    <xdr:colOff>66675</xdr:colOff>
                    <xdr:row>145</xdr:row>
                    <xdr:rowOff>0</xdr:rowOff>
                  </to>
                </anchor>
              </controlPr>
            </control>
          </mc:Choice>
        </mc:AlternateContent>
        <mc:AlternateContent xmlns:mc="http://schemas.openxmlformats.org/markup-compatibility/2006">
          <mc:Choice Requires="x14">
            <control shapeId="19485" r:id="rId25" name="Check Box 29">
              <controlPr defaultSize="0" autoFill="0" autoLine="0" autoPict="0">
                <anchor moveWithCells="1">
                  <from>
                    <xdr:col>4</xdr:col>
                    <xdr:colOff>28575</xdr:colOff>
                    <xdr:row>143</xdr:row>
                    <xdr:rowOff>9525</xdr:rowOff>
                  </from>
                  <to>
                    <xdr:col>5</xdr:col>
                    <xdr:colOff>66675</xdr:colOff>
                    <xdr:row>144</xdr:row>
                    <xdr:rowOff>0</xdr:rowOff>
                  </to>
                </anchor>
              </controlPr>
            </control>
          </mc:Choice>
        </mc:AlternateContent>
        <mc:AlternateContent xmlns:mc="http://schemas.openxmlformats.org/markup-compatibility/2006">
          <mc:Choice Requires="x14">
            <control shapeId="19486" r:id="rId26" name="Check Box 30">
              <controlPr defaultSize="0" autoFill="0" autoLine="0" autoPict="0">
                <anchor moveWithCells="1">
                  <from>
                    <xdr:col>2</xdr:col>
                    <xdr:colOff>1428750</xdr:colOff>
                    <xdr:row>163</xdr:row>
                    <xdr:rowOff>19050</xdr:rowOff>
                  </from>
                  <to>
                    <xdr:col>3</xdr:col>
                    <xdr:colOff>0</xdr:colOff>
                    <xdr:row>164</xdr:row>
                    <xdr:rowOff>0</xdr:rowOff>
                  </to>
                </anchor>
              </controlPr>
            </control>
          </mc:Choice>
        </mc:AlternateContent>
        <mc:AlternateContent xmlns:mc="http://schemas.openxmlformats.org/markup-compatibility/2006">
          <mc:Choice Requires="x14">
            <control shapeId="19487" r:id="rId27" name="Check Box 31">
              <controlPr defaultSize="0" autoFill="0" autoLine="0" autoPict="0">
                <anchor moveWithCells="1">
                  <from>
                    <xdr:col>4</xdr:col>
                    <xdr:colOff>47625</xdr:colOff>
                    <xdr:row>78</xdr:row>
                    <xdr:rowOff>0</xdr:rowOff>
                  </from>
                  <to>
                    <xdr:col>5</xdr:col>
                    <xdr:colOff>76200</xdr:colOff>
                    <xdr:row>78</xdr:row>
                    <xdr:rowOff>209550</xdr:rowOff>
                  </to>
                </anchor>
              </controlPr>
            </control>
          </mc:Choice>
        </mc:AlternateContent>
        <mc:AlternateContent xmlns:mc="http://schemas.openxmlformats.org/markup-compatibility/2006">
          <mc:Choice Requires="x14">
            <control shapeId="19490" r:id="rId28" name="Check Box 34">
              <controlPr defaultSize="0" autoFill="0" autoLine="0" autoPict="0">
                <anchor moveWithCells="1">
                  <from>
                    <xdr:col>4</xdr:col>
                    <xdr:colOff>28575</xdr:colOff>
                    <xdr:row>19</xdr:row>
                    <xdr:rowOff>9525</xdr:rowOff>
                  </from>
                  <to>
                    <xdr:col>5</xdr:col>
                    <xdr:colOff>66675</xdr:colOff>
                    <xdr:row>20</xdr:row>
                    <xdr:rowOff>0</xdr:rowOff>
                  </to>
                </anchor>
              </controlPr>
            </control>
          </mc:Choice>
        </mc:AlternateContent>
        <mc:AlternateContent xmlns:mc="http://schemas.openxmlformats.org/markup-compatibility/2006">
          <mc:Choice Requires="x14">
            <control shapeId="19491" r:id="rId29" name="Check Box 35">
              <controlPr defaultSize="0" autoFill="0" autoLine="0" autoPict="0">
                <anchor moveWithCells="1">
                  <from>
                    <xdr:col>4</xdr:col>
                    <xdr:colOff>28575</xdr:colOff>
                    <xdr:row>20</xdr:row>
                    <xdr:rowOff>9525</xdr:rowOff>
                  </from>
                  <to>
                    <xdr:col>5</xdr:col>
                    <xdr:colOff>66675</xdr:colOff>
                    <xdr:row>21</xdr:row>
                    <xdr:rowOff>0</xdr:rowOff>
                  </to>
                </anchor>
              </controlPr>
            </control>
          </mc:Choice>
        </mc:AlternateContent>
        <mc:AlternateContent xmlns:mc="http://schemas.openxmlformats.org/markup-compatibility/2006">
          <mc:Choice Requires="x14">
            <control shapeId="19492" r:id="rId30" name="Check Box 36">
              <controlPr defaultSize="0" autoFill="0" autoLine="0" autoPict="0">
                <anchor moveWithCells="1">
                  <from>
                    <xdr:col>4</xdr:col>
                    <xdr:colOff>38100</xdr:colOff>
                    <xdr:row>17</xdr:row>
                    <xdr:rowOff>266700</xdr:rowOff>
                  </from>
                  <to>
                    <xdr:col>5</xdr:col>
                    <xdr:colOff>76200</xdr:colOff>
                    <xdr:row>18</xdr:row>
                    <xdr:rowOff>114300</xdr:rowOff>
                  </to>
                </anchor>
              </controlPr>
            </control>
          </mc:Choice>
        </mc:AlternateContent>
        <mc:AlternateContent xmlns:mc="http://schemas.openxmlformats.org/markup-compatibility/2006">
          <mc:Choice Requires="x14">
            <control shapeId="19493" r:id="rId31" name="Check Box 37">
              <controlPr defaultSize="0" autoFill="0" autoLine="0" autoPict="0">
                <anchor moveWithCells="1">
                  <from>
                    <xdr:col>4</xdr:col>
                    <xdr:colOff>28575</xdr:colOff>
                    <xdr:row>31</xdr:row>
                    <xdr:rowOff>9525</xdr:rowOff>
                  </from>
                  <to>
                    <xdr:col>5</xdr:col>
                    <xdr:colOff>66675</xdr:colOff>
                    <xdr:row>32</xdr:row>
                    <xdr:rowOff>0</xdr:rowOff>
                  </to>
                </anchor>
              </controlPr>
            </control>
          </mc:Choice>
        </mc:AlternateContent>
        <mc:AlternateContent xmlns:mc="http://schemas.openxmlformats.org/markup-compatibility/2006">
          <mc:Choice Requires="x14">
            <control shapeId="19494" r:id="rId32" name="Check Box 38">
              <controlPr defaultSize="0" autoFill="0" autoLine="0" autoPict="0">
                <anchor moveWithCells="1">
                  <from>
                    <xdr:col>4</xdr:col>
                    <xdr:colOff>28575</xdr:colOff>
                    <xdr:row>33</xdr:row>
                    <xdr:rowOff>19050</xdr:rowOff>
                  </from>
                  <to>
                    <xdr:col>5</xdr:col>
                    <xdr:colOff>66675</xdr:colOff>
                    <xdr:row>34</xdr:row>
                    <xdr:rowOff>0</xdr:rowOff>
                  </to>
                </anchor>
              </controlPr>
            </control>
          </mc:Choice>
        </mc:AlternateContent>
        <mc:AlternateContent xmlns:mc="http://schemas.openxmlformats.org/markup-compatibility/2006">
          <mc:Choice Requires="x14">
            <control shapeId="19495" r:id="rId33" name="Check Box 39">
              <controlPr defaultSize="0" autoFill="0" autoLine="0" autoPict="0">
                <anchor moveWithCells="1">
                  <from>
                    <xdr:col>4</xdr:col>
                    <xdr:colOff>28575</xdr:colOff>
                    <xdr:row>34</xdr:row>
                    <xdr:rowOff>9525</xdr:rowOff>
                  </from>
                  <to>
                    <xdr:col>5</xdr:col>
                    <xdr:colOff>66675</xdr:colOff>
                    <xdr:row>35</xdr:row>
                    <xdr:rowOff>0</xdr:rowOff>
                  </to>
                </anchor>
              </controlPr>
            </control>
          </mc:Choice>
        </mc:AlternateContent>
        <mc:AlternateContent xmlns:mc="http://schemas.openxmlformats.org/markup-compatibility/2006">
          <mc:Choice Requires="x14">
            <control shapeId="19496" r:id="rId34" name="Check Box 40">
              <controlPr defaultSize="0" autoFill="0" autoLine="0" autoPict="0">
                <anchor moveWithCells="1">
                  <from>
                    <xdr:col>4</xdr:col>
                    <xdr:colOff>47625</xdr:colOff>
                    <xdr:row>76</xdr:row>
                    <xdr:rowOff>0</xdr:rowOff>
                  </from>
                  <to>
                    <xdr:col>5</xdr:col>
                    <xdr:colOff>76200</xdr:colOff>
                    <xdr:row>76</xdr:row>
                    <xdr:rowOff>209550</xdr:rowOff>
                  </to>
                </anchor>
              </controlPr>
            </control>
          </mc:Choice>
        </mc:AlternateContent>
        <mc:AlternateContent xmlns:mc="http://schemas.openxmlformats.org/markup-compatibility/2006">
          <mc:Choice Requires="x14">
            <control shapeId="19497" r:id="rId35" name="Check Box 41">
              <controlPr defaultSize="0" autoFill="0" autoLine="0" autoPict="0">
                <anchor moveWithCells="1">
                  <from>
                    <xdr:col>4</xdr:col>
                    <xdr:colOff>28575</xdr:colOff>
                    <xdr:row>80</xdr:row>
                    <xdr:rowOff>9525</xdr:rowOff>
                  </from>
                  <to>
                    <xdr:col>5</xdr:col>
                    <xdr:colOff>66675</xdr:colOff>
                    <xdr:row>81</xdr:row>
                    <xdr:rowOff>19050</xdr:rowOff>
                  </to>
                </anchor>
              </controlPr>
            </control>
          </mc:Choice>
        </mc:AlternateContent>
        <mc:AlternateContent xmlns:mc="http://schemas.openxmlformats.org/markup-compatibility/2006">
          <mc:Choice Requires="x14">
            <control shapeId="19498" r:id="rId36" name="Check Box 42">
              <controlPr defaultSize="0" autoFill="0" autoLine="0" autoPict="0">
                <anchor moveWithCells="1">
                  <from>
                    <xdr:col>4</xdr:col>
                    <xdr:colOff>28575</xdr:colOff>
                    <xdr:row>82</xdr:row>
                    <xdr:rowOff>0</xdr:rowOff>
                  </from>
                  <to>
                    <xdr:col>5</xdr:col>
                    <xdr:colOff>66675</xdr:colOff>
                    <xdr:row>83</xdr:row>
                    <xdr:rowOff>9525</xdr:rowOff>
                  </to>
                </anchor>
              </controlPr>
            </control>
          </mc:Choice>
        </mc:AlternateContent>
        <mc:AlternateContent xmlns:mc="http://schemas.openxmlformats.org/markup-compatibility/2006">
          <mc:Choice Requires="x14">
            <control shapeId="19499" r:id="rId37" name="Check Box 43">
              <controlPr defaultSize="0" autoFill="0" autoLine="0" autoPict="0">
                <anchor moveWithCells="1">
                  <from>
                    <xdr:col>4</xdr:col>
                    <xdr:colOff>28575</xdr:colOff>
                    <xdr:row>145</xdr:row>
                    <xdr:rowOff>9525</xdr:rowOff>
                  </from>
                  <to>
                    <xdr:col>5</xdr:col>
                    <xdr:colOff>66675</xdr:colOff>
                    <xdr:row>146</xdr:row>
                    <xdr:rowOff>0</xdr:rowOff>
                  </to>
                </anchor>
              </controlPr>
            </control>
          </mc:Choice>
        </mc:AlternateContent>
        <mc:AlternateContent xmlns:mc="http://schemas.openxmlformats.org/markup-compatibility/2006">
          <mc:Choice Requires="x14">
            <control shapeId="19500" r:id="rId38" name="Check Box 44">
              <controlPr defaultSize="0" autoFill="0" autoLine="0" autoPict="0">
                <anchor moveWithCells="1">
                  <from>
                    <xdr:col>4</xdr:col>
                    <xdr:colOff>28575</xdr:colOff>
                    <xdr:row>149</xdr:row>
                    <xdr:rowOff>9525</xdr:rowOff>
                  </from>
                  <to>
                    <xdr:col>5</xdr:col>
                    <xdr:colOff>66675</xdr:colOff>
                    <xdr:row>150</xdr:row>
                    <xdr:rowOff>0</xdr:rowOff>
                  </to>
                </anchor>
              </controlPr>
            </control>
          </mc:Choice>
        </mc:AlternateContent>
        <mc:AlternateContent xmlns:mc="http://schemas.openxmlformats.org/markup-compatibility/2006">
          <mc:Choice Requires="x14">
            <control shapeId="19501" r:id="rId39" name="Check Box 45">
              <controlPr defaultSize="0" autoFill="0" autoLine="0" autoPict="0">
                <anchor moveWithCells="1">
                  <from>
                    <xdr:col>4</xdr:col>
                    <xdr:colOff>28575</xdr:colOff>
                    <xdr:row>147</xdr:row>
                    <xdr:rowOff>9525</xdr:rowOff>
                  </from>
                  <to>
                    <xdr:col>5</xdr:col>
                    <xdr:colOff>66675</xdr:colOff>
                    <xdr:row>148</xdr:row>
                    <xdr:rowOff>0</xdr:rowOff>
                  </to>
                </anchor>
              </controlPr>
            </control>
          </mc:Choice>
        </mc:AlternateContent>
        <mc:AlternateContent xmlns:mc="http://schemas.openxmlformats.org/markup-compatibility/2006">
          <mc:Choice Requires="x14">
            <control shapeId="19502" r:id="rId40" name="Check Box 46">
              <controlPr defaultSize="0" autoFill="0" autoLine="0" autoPict="0">
                <anchor moveWithCells="1">
                  <from>
                    <xdr:col>4</xdr:col>
                    <xdr:colOff>28575</xdr:colOff>
                    <xdr:row>158</xdr:row>
                    <xdr:rowOff>47625</xdr:rowOff>
                  </from>
                  <to>
                    <xdr:col>5</xdr:col>
                    <xdr:colOff>66675</xdr:colOff>
                    <xdr:row>158</xdr:row>
                    <xdr:rowOff>285750</xdr:rowOff>
                  </to>
                </anchor>
              </controlPr>
            </control>
          </mc:Choice>
        </mc:AlternateContent>
        <mc:AlternateContent xmlns:mc="http://schemas.openxmlformats.org/markup-compatibility/2006">
          <mc:Choice Requires="x14">
            <control shapeId="19503" r:id="rId41" name="Check Box 47">
              <controlPr defaultSize="0" autoFill="0" autoLine="0" autoPict="0">
                <anchor moveWithCells="1">
                  <from>
                    <xdr:col>4</xdr:col>
                    <xdr:colOff>28575</xdr:colOff>
                    <xdr:row>162</xdr:row>
                    <xdr:rowOff>47625</xdr:rowOff>
                  </from>
                  <to>
                    <xdr:col>5</xdr:col>
                    <xdr:colOff>66675</xdr:colOff>
                    <xdr:row>162</xdr:row>
                    <xdr:rowOff>285750</xdr:rowOff>
                  </to>
                </anchor>
              </controlPr>
            </control>
          </mc:Choice>
        </mc:AlternateContent>
        <mc:AlternateContent xmlns:mc="http://schemas.openxmlformats.org/markup-compatibility/2006">
          <mc:Choice Requires="x14">
            <control shapeId="19504" r:id="rId42" name="Check Box 48">
              <controlPr defaultSize="0" autoFill="0" autoLine="0" autoPict="0">
                <anchor moveWithCells="1">
                  <from>
                    <xdr:col>4</xdr:col>
                    <xdr:colOff>28575</xdr:colOff>
                    <xdr:row>161</xdr:row>
                    <xdr:rowOff>47625</xdr:rowOff>
                  </from>
                  <to>
                    <xdr:col>5</xdr:col>
                    <xdr:colOff>66675</xdr:colOff>
                    <xdr:row>161</xdr:row>
                    <xdr:rowOff>285750</xdr:rowOff>
                  </to>
                </anchor>
              </controlPr>
            </control>
          </mc:Choice>
        </mc:AlternateContent>
        <mc:AlternateContent xmlns:mc="http://schemas.openxmlformats.org/markup-compatibility/2006">
          <mc:Choice Requires="x14">
            <control shapeId="19506" r:id="rId43" name="Check Box 50">
              <controlPr defaultSize="0" autoFill="0" autoLine="0" autoPict="0">
                <anchor moveWithCells="1">
                  <from>
                    <xdr:col>4</xdr:col>
                    <xdr:colOff>28575</xdr:colOff>
                    <xdr:row>143</xdr:row>
                    <xdr:rowOff>0</xdr:rowOff>
                  </from>
                  <to>
                    <xdr:col>5</xdr:col>
                    <xdr:colOff>66675</xdr:colOff>
                    <xdr:row>143</xdr:row>
                    <xdr:rowOff>219075</xdr:rowOff>
                  </to>
                </anchor>
              </controlPr>
            </control>
          </mc:Choice>
        </mc:AlternateContent>
        <mc:AlternateContent xmlns:mc="http://schemas.openxmlformats.org/markup-compatibility/2006">
          <mc:Choice Requires="x14">
            <control shapeId="19511" r:id="rId44" name="Check Box 55">
              <controlPr defaultSize="0" autoFill="0" autoLine="0" autoPict="0">
                <anchor moveWithCells="1">
                  <from>
                    <xdr:col>4</xdr:col>
                    <xdr:colOff>38100</xdr:colOff>
                    <xdr:row>150</xdr:row>
                    <xdr:rowOff>19050</xdr:rowOff>
                  </from>
                  <to>
                    <xdr:col>5</xdr:col>
                    <xdr:colOff>76200</xdr:colOff>
                    <xdr:row>151</xdr:row>
                    <xdr:rowOff>0</xdr:rowOff>
                  </to>
                </anchor>
              </controlPr>
            </control>
          </mc:Choice>
        </mc:AlternateContent>
        <mc:AlternateContent xmlns:mc="http://schemas.openxmlformats.org/markup-compatibility/2006">
          <mc:Choice Requires="x14">
            <control shapeId="19515" r:id="rId45" name="Check Box 59">
              <controlPr defaultSize="0" autoFill="0" autoLine="0" autoPict="0">
                <anchor moveWithCells="1">
                  <from>
                    <xdr:col>4</xdr:col>
                    <xdr:colOff>28575</xdr:colOff>
                    <xdr:row>154</xdr:row>
                    <xdr:rowOff>9525</xdr:rowOff>
                  </from>
                  <to>
                    <xdr:col>5</xdr:col>
                    <xdr:colOff>66675</xdr:colOff>
                    <xdr:row>155</xdr:row>
                    <xdr:rowOff>0</xdr:rowOff>
                  </to>
                </anchor>
              </controlPr>
            </control>
          </mc:Choice>
        </mc:AlternateContent>
        <mc:AlternateContent xmlns:mc="http://schemas.openxmlformats.org/markup-compatibility/2006">
          <mc:Choice Requires="x14">
            <control shapeId="19516" r:id="rId46" name="Check Box 60">
              <controlPr defaultSize="0" autoFill="0" autoLine="0" autoPict="0">
                <anchor moveWithCells="1">
                  <from>
                    <xdr:col>4</xdr:col>
                    <xdr:colOff>28575</xdr:colOff>
                    <xdr:row>152</xdr:row>
                    <xdr:rowOff>9525</xdr:rowOff>
                  </from>
                  <to>
                    <xdr:col>5</xdr:col>
                    <xdr:colOff>66675</xdr:colOff>
                    <xdr:row>153</xdr:row>
                    <xdr:rowOff>0</xdr:rowOff>
                  </to>
                </anchor>
              </controlPr>
            </control>
          </mc:Choice>
        </mc:AlternateContent>
        <mc:AlternateContent xmlns:mc="http://schemas.openxmlformats.org/markup-compatibility/2006">
          <mc:Choice Requires="x14">
            <control shapeId="19517" r:id="rId47" name="Check Box 61">
              <controlPr defaultSize="0" autoFill="0" autoLine="0" autoPict="0">
                <anchor moveWithCells="1">
                  <from>
                    <xdr:col>4</xdr:col>
                    <xdr:colOff>28575</xdr:colOff>
                    <xdr:row>35</xdr:row>
                    <xdr:rowOff>76200</xdr:rowOff>
                  </from>
                  <to>
                    <xdr:col>5</xdr:col>
                    <xdr:colOff>66675</xdr:colOff>
                    <xdr:row>35</xdr:row>
                    <xdr:rowOff>285750</xdr:rowOff>
                  </to>
                </anchor>
              </controlPr>
            </control>
          </mc:Choice>
        </mc:AlternateContent>
        <mc:AlternateContent xmlns:mc="http://schemas.openxmlformats.org/markup-compatibility/2006">
          <mc:Choice Requires="x14">
            <control shapeId="19518" r:id="rId48" name="Check Box 62">
              <controlPr defaultSize="0" autoFill="0" autoLine="0" autoPict="0">
                <anchor moveWithCells="1">
                  <from>
                    <xdr:col>4</xdr:col>
                    <xdr:colOff>38100</xdr:colOff>
                    <xdr:row>37</xdr:row>
                    <xdr:rowOff>123825</xdr:rowOff>
                  </from>
                  <to>
                    <xdr:col>5</xdr:col>
                    <xdr:colOff>66675</xdr:colOff>
                    <xdr:row>37</xdr:row>
                    <xdr:rowOff>333375</xdr:rowOff>
                  </to>
                </anchor>
              </controlPr>
            </control>
          </mc:Choice>
        </mc:AlternateContent>
        <mc:AlternateContent xmlns:mc="http://schemas.openxmlformats.org/markup-compatibility/2006">
          <mc:Choice Requires="x14">
            <control shapeId="19519" r:id="rId49" name="Check Box 63">
              <controlPr defaultSize="0" autoFill="0" autoLine="0" autoPict="0">
                <anchor moveWithCells="1">
                  <from>
                    <xdr:col>4</xdr:col>
                    <xdr:colOff>38100</xdr:colOff>
                    <xdr:row>36</xdr:row>
                    <xdr:rowOff>104775</xdr:rowOff>
                  </from>
                  <to>
                    <xdr:col>5</xdr:col>
                    <xdr:colOff>76200</xdr:colOff>
                    <xdr:row>36</xdr:row>
                    <xdr:rowOff>314325</xdr:rowOff>
                  </to>
                </anchor>
              </controlPr>
            </control>
          </mc:Choice>
        </mc:AlternateContent>
        <mc:AlternateContent xmlns:mc="http://schemas.openxmlformats.org/markup-compatibility/2006">
          <mc:Choice Requires="x14">
            <control shapeId="19526" r:id="rId50" name="Check Box 70">
              <controlPr defaultSize="0" autoFill="0" autoLine="0" autoPict="0">
                <anchor moveWithCells="1">
                  <from>
                    <xdr:col>4</xdr:col>
                    <xdr:colOff>28575</xdr:colOff>
                    <xdr:row>142</xdr:row>
                    <xdr:rowOff>0</xdr:rowOff>
                  </from>
                  <to>
                    <xdr:col>5</xdr:col>
                    <xdr:colOff>66675</xdr:colOff>
                    <xdr:row>142</xdr:row>
                    <xdr:rowOff>219075</xdr:rowOff>
                  </to>
                </anchor>
              </controlPr>
            </control>
          </mc:Choice>
        </mc:AlternateContent>
        <mc:AlternateContent xmlns:mc="http://schemas.openxmlformats.org/markup-compatibility/2006">
          <mc:Choice Requires="x14">
            <control shapeId="19527" r:id="rId51" name="Check Box 71">
              <controlPr defaultSize="0" autoFill="0" autoLine="0" autoPict="0">
                <anchor moveWithCells="1">
                  <from>
                    <xdr:col>4</xdr:col>
                    <xdr:colOff>28575</xdr:colOff>
                    <xdr:row>142</xdr:row>
                    <xdr:rowOff>0</xdr:rowOff>
                  </from>
                  <to>
                    <xdr:col>5</xdr:col>
                    <xdr:colOff>66675</xdr:colOff>
                    <xdr:row>142</xdr:row>
                    <xdr:rowOff>219075</xdr:rowOff>
                  </to>
                </anchor>
              </controlPr>
            </control>
          </mc:Choice>
        </mc:AlternateContent>
        <mc:AlternateContent xmlns:mc="http://schemas.openxmlformats.org/markup-compatibility/2006">
          <mc:Choice Requires="x14">
            <control shapeId="19528" r:id="rId52" name="Check Box 72">
              <controlPr defaultSize="0" autoFill="0" autoLine="0" autoPict="0">
                <anchor moveWithCells="1">
                  <from>
                    <xdr:col>4</xdr:col>
                    <xdr:colOff>28575</xdr:colOff>
                    <xdr:row>145</xdr:row>
                    <xdr:rowOff>0</xdr:rowOff>
                  </from>
                  <to>
                    <xdr:col>5</xdr:col>
                    <xdr:colOff>66675</xdr:colOff>
                    <xdr:row>145</xdr:row>
                    <xdr:rowOff>219075</xdr:rowOff>
                  </to>
                </anchor>
              </controlPr>
            </control>
          </mc:Choice>
        </mc:AlternateContent>
        <mc:AlternateContent xmlns:mc="http://schemas.openxmlformats.org/markup-compatibility/2006">
          <mc:Choice Requires="x14">
            <control shapeId="19529" r:id="rId53" name="Check Box 73">
              <controlPr defaultSize="0" autoFill="0" autoLine="0" autoPict="0">
                <anchor moveWithCells="1">
                  <from>
                    <xdr:col>4</xdr:col>
                    <xdr:colOff>28575</xdr:colOff>
                    <xdr:row>145</xdr:row>
                    <xdr:rowOff>0</xdr:rowOff>
                  </from>
                  <to>
                    <xdr:col>5</xdr:col>
                    <xdr:colOff>66675</xdr:colOff>
                    <xdr:row>145</xdr:row>
                    <xdr:rowOff>219075</xdr:rowOff>
                  </to>
                </anchor>
              </controlPr>
            </control>
          </mc:Choice>
        </mc:AlternateContent>
        <mc:AlternateContent xmlns:mc="http://schemas.openxmlformats.org/markup-compatibility/2006">
          <mc:Choice Requires="x14">
            <control shapeId="19530" r:id="rId54" name="Check Box 74">
              <controlPr defaultSize="0" autoFill="0" autoLine="0" autoPict="0">
                <anchor moveWithCells="1">
                  <from>
                    <xdr:col>4</xdr:col>
                    <xdr:colOff>28575</xdr:colOff>
                    <xdr:row>145</xdr:row>
                    <xdr:rowOff>0</xdr:rowOff>
                  </from>
                  <to>
                    <xdr:col>5</xdr:col>
                    <xdr:colOff>66675</xdr:colOff>
                    <xdr:row>145</xdr:row>
                    <xdr:rowOff>219075</xdr:rowOff>
                  </to>
                </anchor>
              </controlPr>
            </control>
          </mc:Choice>
        </mc:AlternateContent>
        <mc:AlternateContent xmlns:mc="http://schemas.openxmlformats.org/markup-compatibility/2006">
          <mc:Choice Requires="x14">
            <control shapeId="19531" r:id="rId55" name="Check Box 75">
              <controlPr defaultSize="0" autoFill="0" autoLine="0" autoPict="0">
                <anchor moveWithCells="1">
                  <from>
                    <xdr:col>4</xdr:col>
                    <xdr:colOff>28575</xdr:colOff>
                    <xdr:row>145</xdr:row>
                    <xdr:rowOff>0</xdr:rowOff>
                  </from>
                  <to>
                    <xdr:col>5</xdr:col>
                    <xdr:colOff>66675</xdr:colOff>
                    <xdr:row>145</xdr:row>
                    <xdr:rowOff>219075</xdr:rowOff>
                  </to>
                </anchor>
              </controlPr>
            </control>
          </mc:Choice>
        </mc:AlternateContent>
        <mc:AlternateContent xmlns:mc="http://schemas.openxmlformats.org/markup-compatibility/2006">
          <mc:Choice Requires="x14">
            <control shapeId="19532" r:id="rId56" name="Check Box 76">
              <controlPr defaultSize="0" autoFill="0" autoLine="0" autoPict="0">
                <anchor moveWithCells="1">
                  <from>
                    <xdr:col>4</xdr:col>
                    <xdr:colOff>28575</xdr:colOff>
                    <xdr:row>145</xdr:row>
                    <xdr:rowOff>0</xdr:rowOff>
                  </from>
                  <to>
                    <xdr:col>5</xdr:col>
                    <xdr:colOff>66675</xdr:colOff>
                    <xdr:row>145</xdr:row>
                    <xdr:rowOff>219075</xdr:rowOff>
                  </to>
                </anchor>
              </controlPr>
            </control>
          </mc:Choice>
        </mc:AlternateContent>
        <mc:AlternateContent xmlns:mc="http://schemas.openxmlformats.org/markup-compatibility/2006">
          <mc:Choice Requires="x14">
            <control shapeId="19533" r:id="rId57" name="Check Box 77">
              <controlPr defaultSize="0" autoFill="0" autoLine="0" autoPict="0">
                <anchor moveWithCells="1">
                  <from>
                    <xdr:col>4</xdr:col>
                    <xdr:colOff>28575</xdr:colOff>
                    <xdr:row>145</xdr:row>
                    <xdr:rowOff>0</xdr:rowOff>
                  </from>
                  <to>
                    <xdr:col>5</xdr:col>
                    <xdr:colOff>66675</xdr:colOff>
                    <xdr:row>145</xdr:row>
                    <xdr:rowOff>219075</xdr:rowOff>
                  </to>
                </anchor>
              </controlPr>
            </control>
          </mc:Choice>
        </mc:AlternateContent>
        <mc:AlternateContent xmlns:mc="http://schemas.openxmlformats.org/markup-compatibility/2006">
          <mc:Choice Requires="x14">
            <control shapeId="19534" r:id="rId58" name="Check Box 78">
              <controlPr defaultSize="0" autoFill="0" autoLine="0" autoPict="0">
                <anchor moveWithCells="1">
                  <from>
                    <xdr:col>4</xdr:col>
                    <xdr:colOff>28575</xdr:colOff>
                    <xdr:row>146</xdr:row>
                    <xdr:rowOff>9525</xdr:rowOff>
                  </from>
                  <to>
                    <xdr:col>5</xdr:col>
                    <xdr:colOff>66675</xdr:colOff>
                    <xdr:row>147</xdr:row>
                    <xdr:rowOff>0</xdr:rowOff>
                  </to>
                </anchor>
              </controlPr>
            </control>
          </mc:Choice>
        </mc:AlternateContent>
        <mc:AlternateContent xmlns:mc="http://schemas.openxmlformats.org/markup-compatibility/2006">
          <mc:Choice Requires="x14">
            <control shapeId="19535" r:id="rId59" name="Check Box 79">
              <controlPr defaultSize="0" autoFill="0" autoLine="0" autoPict="0">
                <anchor moveWithCells="1">
                  <from>
                    <xdr:col>4</xdr:col>
                    <xdr:colOff>28575</xdr:colOff>
                    <xdr:row>148</xdr:row>
                    <xdr:rowOff>9525</xdr:rowOff>
                  </from>
                  <to>
                    <xdr:col>5</xdr:col>
                    <xdr:colOff>66675</xdr:colOff>
                    <xdr:row>149</xdr:row>
                    <xdr:rowOff>0</xdr:rowOff>
                  </to>
                </anchor>
              </controlPr>
            </control>
          </mc:Choice>
        </mc:AlternateContent>
        <mc:AlternateContent xmlns:mc="http://schemas.openxmlformats.org/markup-compatibility/2006">
          <mc:Choice Requires="x14">
            <control shapeId="19539" r:id="rId60" name="Check Box 83">
              <controlPr defaultSize="0" autoFill="0" autoLine="0" autoPict="0">
                <anchor moveWithCells="1">
                  <from>
                    <xdr:col>4</xdr:col>
                    <xdr:colOff>28575</xdr:colOff>
                    <xdr:row>151</xdr:row>
                    <xdr:rowOff>9525</xdr:rowOff>
                  </from>
                  <to>
                    <xdr:col>5</xdr:col>
                    <xdr:colOff>66675</xdr:colOff>
                    <xdr:row>152</xdr:row>
                    <xdr:rowOff>0</xdr:rowOff>
                  </to>
                </anchor>
              </controlPr>
            </control>
          </mc:Choice>
        </mc:AlternateContent>
        <mc:AlternateContent xmlns:mc="http://schemas.openxmlformats.org/markup-compatibility/2006">
          <mc:Choice Requires="x14">
            <control shapeId="19540" r:id="rId61" name="Check Box 84">
              <controlPr defaultSize="0" autoFill="0" autoLine="0" autoPict="0">
                <anchor moveWithCells="1">
                  <from>
                    <xdr:col>4</xdr:col>
                    <xdr:colOff>28575</xdr:colOff>
                    <xdr:row>153</xdr:row>
                    <xdr:rowOff>9525</xdr:rowOff>
                  </from>
                  <to>
                    <xdr:col>5</xdr:col>
                    <xdr:colOff>66675</xdr:colOff>
                    <xdr:row>154</xdr:row>
                    <xdr:rowOff>0</xdr:rowOff>
                  </to>
                </anchor>
              </controlPr>
            </control>
          </mc:Choice>
        </mc:AlternateContent>
        <mc:AlternateContent xmlns:mc="http://schemas.openxmlformats.org/markup-compatibility/2006">
          <mc:Choice Requires="x14">
            <control shapeId="19543" r:id="rId62" name="Check Box 87">
              <controlPr defaultSize="0" autoFill="0" autoLine="0" autoPict="0">
                <anchor moveWithCells="1">
                  <from>
                    <xdr:col>2</xdr:col>
                    <xdr:colOff>1447800</xdr:colOff>
                    <xdr:row>38</xdr:row>
                    <xdr:rowOff>9525</xdr:rowOff>
                  </from>
                  <to>
                    <xdr:col>3</xdr:col>
                    <xdr:colOff>19050</xdr:colOff>
                    <xdr:row>38</xdr:row>
                    <xdr:rowOff>219075</xdr:rowOff>
                  </to>
                </anchor>
              </controlPr>
            </control>
          </mc:Choice>
        </mc:AlternateContent>
        <mc:AlternateContent xmlns:mc="http://schemas.openxmlformats.org/markup-compatibility/2006">
          <mc:Choice Requires="x14">
            <control shapeId="19544" r:id="rId63" name="Check Box 88">
              <controlPr defaultSize="0" autoFill="0" autoLine="0" autoPict="0">
                <anchor moveWithCells="1">
                  <from>
                    <xdr:col>4</xdr:col>
                    <xdr:colOff>28575</xdr:colOff>
                    <xdr:row>25</xdr:row>
                    <xdr:rowOff>9525</xdr:rowOff>
                  </from>
                  <to>
                    <xdr:col>5</xdr:col>
                    <xdr:colOff>66675</xdr:colOff>
                    <xdr:row>25</xdr:row>
                    <xdr:rowOff>276225</xdr:rowOff>
                  </to>
                </anchor>
              </controlPr>
            </control>
          </mc:Choice>
        </mc:AlternateContent>
        <mc:AlternateContent xmlns:mc="http://schemas.openxmlformats.org/markup-compatibility/2006">
          <mc:Choice Requires="x14">
            <control shapeId="19545" r:id="rId64" name="Check Box 89">
              <controlPr defaultSize="0" autoFill="0" autoLine="0" autoPict="0">
                <anchor moveWithCells="1">
                  <from>
                    <xdr:col>4</xdr:col>
                    <xdr:colOff>28575</xdr:colOff>
                    <xdr:row>32</xdr:row>
                    <xdr:rowOff>9525</xdr:rowOff>
                  </from>
                  <to>
                    <xdr:col>5</xdr:col>
                    <xdr:colOff>66675</xdr:colOff>
                    <xdr:row>33</xdr:row>
                    <xdr:rowOff>0</xdr:rowOff>
                  </to>
                </anchor>
              </controlPr>
            </control>
          </mc:Choice>
        </mc:AlternateContent>
        <mc:AlternateContent xmlns:mc="http://schemas.openxmlformats.org/markup-compatibility/2006">
          <mc:Choice Requires="x14">
            <control shapeId="19546" r:id="rId65" name="Check Box 90">
              <controlPr defaultSize="0" autoFill="0" autoLine="0" autoPict="0">
                <anchor moveWithCells="1">
                  <from>
                    <xdr:col>4</xdr:col>
                    <xdr:colOff>28575</xdr:colOff>
                    <xdr:row>67</xdr:row>
                    <xdr:rowOff>9525</xdr:rowOff>
                  </from>
                  <to>
                    <xdr:col>5</xdr:col>
                    <xdr:colOff>66675</xdr:colOff>
                    <xdr:row>68</xdr:row>
                    <xdr:rowOff>19050</xdr:rowOff>
                  </to>
                </anchor>
              </controlPr>
            </control>
          </mc:Choice>
        </mc:AlternateContent>
        <mc:AlternateContent xmlns:mc="http://schemas.openxmlformats.org/markup-compatibility/2006">
          <mc:Choice Requires="x14">
            <control shapeId="19547" r:id="rId66" name="Check Box 91">
              <controlPr defaultSize="0" autoFill="0" autoLine="0" autoPict="0">
                <anchor moveWithCells="1">
                  <from>
                    <xdr:col>4</xdr:col>
                    <xdr:colOff>28575</xdr:colOff>
                    <xdr:row>73</xdr:row>
                    <xdr:rowOff>114300</xdr:rowOff>
                  </from>
                  <to>
                    <xdr:col>5</xdr:col>
                    <xdr:colOff>66675</xdr:colOff>
                    <xdr:row>74</xdr:row>
                    <xdr:rowOff>123825</xdr:rowOff>
                  </to>
                </anchor>
              </controlPr>
            </control>
          </mc:Choice>
        </mc:AlternateContent>
        <mc:AlternateContent xmlns:mc="http://schemas.openxmlformats.org/markup-compatibility/2006">
          <mc:Choice Requires="x14">
            <control shapeId="19548" r:id="rId67" name="Check Box 92">
              <controlPr defaultSize="0" autoFill="0" autoLine="0" autoPict="0">
                <anchor moveWithCells="1">
                  <from>
                    <xdr:col>4</xdr:col>
                    <xdr:colOff>38100</xdr:colOff>
                    <xdr:row>70</xdr:row>
                    <xdr:rowOff>85725</xdr:rowOff>
                  </from>
                  <to>
                    <xdr:col>5</xdr:col>
                    <xdr:colOff>76200</xdr:colOff>
                    <xdr:row>71</xdr:row>
                    <xdr:rowOff>104775</xdr:rowOff>
                  </to>
                </anchor>
              </controlPr>
            </control>
          </mc:Choice>
        </mc:AlternateContent>
        <mc:AlternateContent xmlns:mc="http://schemas.openxmlformats.org/markup-compatibility/2006">
          <mc:Choice Requires="x14">
            <control shapeId="19552" r:id="rId68" name="Check Box 96">
              <controlPr defaultSize="0" autoFill="0" autoLine="0" autoPict="0">
                <anchor moveWithCells="1">
                  <from>
                    <xdr:col>4</xdr:col>
                    <xdr:colOff>47625</xdr:colOff>
                    <xdr:row>100</xdr:row>
                    <xdr:rowOff>9525</xdr:rowOff>
                  </from>
                  <to>
                    <xdr:col>5</xdr:col>
                    <xdr:colOff>76200</xdr:colOff>
                    <xdr:row>100</xdr:row>
                    <xdr:rowOff>219075</xdr:rowOff>
                  </to>
                </anchor>
              </controlPr>
            </control>
          </mc:Choice>
        </mc:AlternateContent>
        <mc:AlternateContent xmlns:mc="http://schemas.openxmlformats.org/markup-compatibility/2006">
          <mc:Choice Requires="x14">
            <control shapeId="19553" r:id="rId69" name="Check Box 97">
              <controlPr defaultSize="0" autoFill="0" autoLine="0" autoPict="0">
                <anchor moveWithCells="1">
                  <from>
                    <xdr:col>4</xdr:col>
                    <xdr:colOff>47625</xdr:colOff>
                    <xdr:row>99</xdr:row>
                    <xdr:rowOff>0</xdr:rowOff>
                  </from>
                  <to>
                    <xdr:col>5</xdr:col>
                    <xdr:colOff>76200</xdr:colOff>
                    <xdr:row>99</xdr:row>
                    <xdr:rowOff>209550</xdr:rowOff>
                  </to>
                </anchor>
              </controlPr>
            </control>
          </mc:Choice>
        </mc:AlternateContent>
        <mc:AlternateContent xmlns:mc="http://schemas.openxmlformats.org/markup-compatibility/2006">
          <mc:Choice Requires="x14">
            <control shapeId="19554" r:id="rId70" name="Check Box 98">
              <controlPr defaultSize="0" autoFill="0" autoLine="0" autoPict="0">
                <anchor moveWithCells="1">
                  <from>
                    <xdr:col>4</xdr:col>
                    <xdr:colOff>47625</xdr:colOff>
                    <xdr:row>98</xdr:row>
                    <xdr:rowOff>9525</xdr:rowOff>
                  </from>
                  <to>
                    <xdr:col>5</xdr:col>
                    <xdr:colOff>76200</xdr:colOff>
                    <xdr:row>98</xdr:row>
                    <xdr:rowOff>219075</xdr:rowOff>
                  </to>
                </anchor>
              </controlPr>
            </control>
          </mc:Choice>
        </mc:AlternateContent>
        <mc:AlternateContent xmlns:mc="http://schemas.openxmlformats.org/markup-compatibility/2006">
          <mc:Choice Requires="x14">
            <control shapeId="19555" r:id="rId71" name="Check Box 99">
              <controlPr defaultSize="0" autoFill="0" autoLine="0" autoPict="0">
                <anchor moveWithCells="1">
                  <from>
                    <xdr:col>4</xdr:col>
                    <xdr:colOff>28575</xdr:colOff>
                    <xdr:row>101</xdr:row>
                    <xdr:rowOff>9525</xdr:rowOff>
                  </from>
                  <to>
                    <xdr:col>5</xdr:col>
                    <xdr:colOff>66675</xdr:colOff>
                    <xdr:row>102</xdr:row>
                    <xdr:rowOff>19050</xdr:rowOff>
                  </to>
                </anchor>
              </controlPr>
            </control>
          </mc:Choice>
        </mc:AlternateContent>
        <mc:AlternateContent xmlns:mc="http://schemas.openxmlformats.org/markup-compatibility/2006">
          <mc:Choice Requires="x14">
            <control shapeId="19556" r:id="rId72" name="Check Box 100">
              <controlPr defaultSize="0" autoFill="0" autoLine="0" autoPict="0">
                <anchor moveWithCells="1">
                  <from>
                    <xdr:col>4</xdr:col>
                    <xdr:colOff>28575</xdr:colOff>
                    <xdr:row>103</xdr:row>
                    <xdr:rowOff>0</xdr:rowOff>
                  </from>
                  <to>
                    <xdr:col>5</xdr:col>
                    <xdr:colOff>66675</xdr:colOff>
                    <xdr:row>104</xdr:row>
                    <xdr:rowOff>9525</xdr:rowOff>
                  </to>
                </anchor>
              </controlPr>
            </control>
          </mc:Choice>
        </mc:AlternateContent>
        <mc:AlternateContent xmlns:mc="http://schemas.openxmlformats.org/markup-compatibility/2006">
          <mc:Choice Requires="x14">
            <control shapeId="19559" r:id="rId73" name="Check Box 103">
              <controlPr defaultSize="0" autoFill="0" autoLine="0" autoPict="0">
                <anchor moveWithCells="1">
                  <from>
                    <xdr:col>4</xdr:col>
                    <xdr:colOff>28575</xdr:colOff>
                    <xdr:row>88</xdr:row>
                    <xdr:rowOff>9525</xdr:rowOff>
                  </from>
                  <to>
                    <xdr:col>5</xdr:col>
                    <xdr:colOff>66675</xdr:colOff>
                    <xdr:row>89</xdr:row>
                    <xdr:rowOff>19050</xdr:rowOff>
                  </to>
                </anchor>
              </controlPr>
            </control>
          </mc:Choice>
        </mc:AlternateContent>
        <mc:AlternateContent xmlns:mc="http://schemas.openxmlformats.org/markup-compatibility/2006">
          <mc:Choice Requires="x14">
            <control shapeId="19560" r:id="rId74" name="Check Box 104">
              <controlPr defaultSize="0" autoFill="0" autoLine="0" autoPict="0">
                <anchor moveWithCells="1">
                  <from>
                    <xdr:col>4</xdr:col>
                    <xdr:colOff>47625</xdr:colOff>
                    <xdr:row>94</xdr:row>
                    <xdr:rowOff>104775</xdr:rowOff>
                  </from>
                  <to>
                    <xdr:col>5</xdr:col>
                    <xdr:colOff>85725</xdr:colOff>
                    <xdr:row>95</xdr:row>
                    <xdr:rowOff>114300</xdr:rowOff>
                  </to>
                </anchor>
              </controlPr>
            </control>
          </mc:Choice>
        </mc:AlternateContent>
        <mc:AlternateContent xmlns:mc="http://schemas.openxmlformats.org/markup-compatibility/2006">
          <mc:Choice Requires="x14">
            <control shapeId="19561" r:id="rId75" name="Check Box 105">
              <controlPr defaultSize="0" autoFill="0" autoLine="0" autoPict="0">
                <anchor moveWithCells="1">
                  <from>
                    <xdr:col>4</xdr:col>
                    <xdr:colOff>38100</xdr:colOff>
                    <xdr:row>91</xdr:row>
                    <xdr:rowOff>38100</xdr:rowOff>
                  </from>
                  <to>
                    <xdr:col>5</xdr:col>
                    <xdr:colOff>76200</xdr:colOff>
                    <xdr:row>92</xdr:row>
                    <xdr:rowOff>57150</xdr:rowOff>
                  </to>
                </anchor>
              </controlPr>
            </control>
          </mc:Choice>
        </mc:AlternateContent>
        <mc:AlternateContent xmlns:mc="http://schemas.openxmlformats.org/markup-compatibility/2006">
          <mc:Choice Requires="x14">
            <control shapeId="19565" r:id="rId76" name="Check Box 109">
              <controlPr defaultSize="0" autoFill="0" autoLine="0" autoPict="0">
                <anchor moveWithCells="1">
                  <from>
                    <xdr:col>4</xdr:col>
                    <xdr:colOff>47625</xdr:colOff>
                    <xdr:row>121</xdr:row>
                    <xdr:rowOff>9525</xdr:rowOff>
                  </from>
                  <to>
                    <xdr:col>5</xdr:col>
                    <xdr:colOff>76200</xdr:colOff>
                    <xdr:row>121</xdr:row>
                    <xdr:rowOff>219075</xdr:rowOff>
                  </to>
                </anchor>
              </controlPr>
            </control>
          </mc:Choice>
        </mc:AlternateContent>
        <mc:AlternateContent xmlns:mc="http://schemas.openxmlformats.org/markup-compatibility/2006">
          <mc:Choice Requires="x14">
            <control shapeId="19566" r:id="rId77" name="Check Box 110">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567" r:id="rId78" name="Check Box 111">
              <controlPr defaultSize="0" autoFill="0" autoLine="0" autoPict="0">
                <anchor moveWithCells="1">
                  <from>
                    <xdr:col>4</xdr:col>
                    <xdr:colOff>47625</xdr:colOff>
                    <xdr:row>119</xdr:row>
                    <xdr:rowOff>9525</xdr:rowOff>
                  </from>
                  <to>
                    <xdr:col>5</xdr:col>
                    <xdr:colOff>76200</xdr:colOff>
                    <xdr:row>119</xdr:row>
                    <xdr:rowOff>219075</xdr:rowOff>
                  </to>
                </anchor>
              </controlPr>
            </control>
          </mc:Choice>
        </mc:AlternateContent>
        <mc:AlternateContent xmlns:mc="http://schemas.openxmlformats.org/markup-compatibility/2006">
          <mc:Choice Requires="x14">
            <control shapeId="19568" r:id="rId79" name="Check Box 112">
              <controlPr defaultSize="0" autoFill="0" autoLine="0" autoPict="0">
                <anchor moveWithCells="1">
                  <from>
                    <xdr:col>4</xdr:col>
                    <xdr:colOff>28575</xdr:colOff>
                    <xdr:row>122</xdr:row>
                    <xdr:rowOff>9525</xdr:rowOff>
                  </from>
                  <to>
                    <xdr:col>5</xdr:col>
                    <xdr:colOff>66675</xdr:colOff>
                    <xdr:row>123</xdr:row>
                    <xdr:rowOff>19050</xdr:rowOff>
                  </to>
                </anchor>
              </controlPr>
            </control>
          </mc:Choice>
        </mc:AlternateContent>
        <mc:AlternateContent xmlns:mc="http://schemas.openxmlformats.org/markup-compatibility/2006">
          <mc:Choice Requires="x14">
            <control shapeId="19569" r:id="rId80" name="Check Box 113">
              <controlPr defaultSize="0" autoFill="0" autoLine="0" autoPict="0">
                <anchor moveWithCells="1">
                  <from>
                    <xdr:col>4</xdr:col>
                    <xdr:colOff>28575</xdr:colOff>
                    <xdr:row>124</xdr:row>
                    <xdr:rowOff>0</xdr:rowOff>
                  </from>
                  <to>
                    <xdr:col>5</xdr:col>
                    <xdr:colOff>66675</xdr:colOff>
                    <xdr:row>125</xdr:row>
                    <xdr:rowOff>9525</xdr:rowOff>
                  </to>
                </anchor>
              </controlPr>
            </control>
          </mc:Choice>
        </mc:AlternateContent>
        <mc:AlternateContent xmlns:mc="http://schemas.openxmlformats.org/markup-compatibility/2006">
          <mc:Choice Requires="x14">
            <control shapeId="19572" r:id="rId81" name="Check Box 116">
              <controlPr defaultSize="0" autoFill="0" autoLine="0" autoPict="0">
                <anchor moveWithCells="1">
                  <from>
                    <xdr:col>4</xdr:col>
                    <xdr:colOff>28575</xdr:colOff>
                    <xdr:row>109</xdr:row>
                    <xdr:rowOff>9525</xdr:rowOff>
                  </from>
                  <to>
                    <xdr:col>5</xdr:col>
                    <xdr:colOff>66675</xdr:colOff>
                    <xdr:row>110</xdr:row>
                    <xdr:rowOff>19050</xdr:rowOff>
                  </to>
                </anchor>
              </controlPr>
            </control>
          </mc:Choice>
        </mc:AlternateContent>
        <mc:AlternateContent xmlns:mc="http://schemas.openxmlformats.org/markup-compatibility/2006">
          <mc:Choice Requires="x14">
            <control shapeId="19573" r:id="rId82" name="Check Box 117">
              <controlPr defaultSize="0" autoFill="0" autoLine="0" autoPict="0">
                <anchor moveWithCells="1">
                  <from>
                    <xdr:col>4</xdr:col>
                    <xdr:colOff>38100</xdr:colOff>
                    <xdr:row>115</xdr:row>
                    <xdr:rowOff>95250</xdr:rowOff>
                  </from>
                  <to>
                    <xdr:col>5</xdr:col>
                    <xdr:colOff>76200</xdr:colOff>
                    <xdr:row>116</xdr:row>
                    <xdr:rowOff>104775</xdr:rowOff>
                  </to>
                </anchor>
              </controlPr>
            </control>
          </mc:Choice>
        </mc:AlternateContent>
        <mc:AlternateContent xmlns:mc="http://schemas.openxmlformats.org/markup-compatibility/2006">
          <mc:Choice Requires="x14">
            <control shapeId="19574" r:id="rId83" name="Check Box 118">
              <controlPr defaultSize="0" autoFill="0" autoLine="0" autoPict="0">
                <anchor moveWithCells="1">
                  <from>
                    <xdr:col>4</xdr:col>
                    <xdr:colOff>28575</xdr:colOff>
                    <xdr:row>112</xdr:row>
                    <xdr:rowOff>9525</xdr:rowOff>
                  </from>
                  <to>
                    <xdr:col>5</xdr:col>
                    <xdr:colOff>66675</xdr:colOff>
                    <xdr:row>113</xdr:row>
                    <xdr:rowOff>28575</xdr:rowOff>
                  </to>
                </anchor>
              </controlPr>
            </control>
          </mc:Choice>
        </mc:AlternateContent>
        <mc:AlternateContent xmlns:mc="http://schemas.openxmlformats.org/markup-compatibility/2006">
          <mc:Choice Requires="x14">
            <control shapeId="19578" r:id="rId84" name="Check Box 122">
              <controlPr defaultSize="0" autoFill="0" autoLine="0" autoPict="0">
                <anchor moveWithCells="1">
                  <from>
                    <xdr:col>4</xdr:col>
                    <xdr:colOff>28575</xdr:colOff>
                    <xdr:row>155</xdr:row>
                    <xdr:rowOff>9525</xdr:rowOff>
                  </from>
                  <to>
                    <xdr:col>5</xdr:col>
                    <xdr:colOff>66675</xdr:colOff>
                    <xdr:row>156</xdr:row>
                    <xdr:rowOff>0</xdr:rowOff>
                  </to>
                </anchor>
              </controlPr>
            </control>
          </mc:Choice>
        </mc:AlternateContent>
        <mc:AlternateContent xmlns:mc="http://schemas.openxmlformats.org/markup-compatibility/2006">
          <mc:Choice Requires="x14">
            <control shapeId="19579" r:id="rId85" name="Check Box 123">
              <controlPr defaultSize="0" autoFill="0" autoLine="0" autoPict="0">
                <anchor moveWithCells="1">
                  <from>
                    <xdr:col>4</xdr:col>
                    <xdr:colOff>28575</xdr:colOff>
                    <xdr:row>157</xdr:row>
                    <xdr:rowOff>9525</xdr:rowOff>
                  </from>
                  <to>
                    <xdr:col>5</xdr:col>
                    <xdr:colOff>66675</xdr:colOff>
                    <xdr:row>158</xdr:row>
                    <xdr:rowOff>0</xdr:rowOff>
                  </to>
                </anchor>
              </controlPr>
            </control>
          </mc:Choice>
        </mc:AlternateContent>
        <mc:AlternateContent xmlns:mc="http://schemas.openxmlformats.org/markup-compatibility/2006">
          <mc:Choice Requires="x14">
            <control shapeId="19580" r:id="rId86" name="Check Box 124">
              <controlPr defaultSize="0" autoFill="0" autoLine="0" autoPict="0">
                <anchor moveWithCells="1">
                  <from>
                    <xdr:col>4</xdr:col>
                    <xdr:colOff>28575</xdr:colOff>
                    <xdr:row>156</xdr:row>
                    <xdr:rowOff>9525</xdr:rowOff>
                  </from>
                  <to>
                    <xdr:col>5</xdr:col>
                    <xdr:colOff>66675</xdr:colOff>
                    <xdr:row>157</xdr:row>
                    <xdr:rowOff>0</xdr:rowOff>
                  </to>
                </anchor>
              </controlPr>
            </control>
          </mc:Choice>
        </mc:AlternateContent>
        <mc:AlternateContent xmlns:mc="http://schemas.openxmlformats.org/markup-compatibility/2006">
          <mc:Choice Requires="x14">
            <control shapeId="19581" r:id="rId87" name="Check Box 125">
              <controlPr defaultSize="0" autoFill="0" autoLine="0" autoPict="0">
                <anchor moveWithCells="1">
                  <from>
                    <xdr:col>4</xdr:col>
                    <xdr:colOff>28575</xdr:colOff>
                    <xdr:row>155</xdr:row>
                    <xdr:rowOff>9525</xdr:rowOff>
                  </from>
                  <to>
                    <xdr:col>5</xdr:col>
                    <xdr:colOff>66675</xdr:colOff>
                    <xdr:row>156</xdr:row>
                    <xdr:rowOff>0</xdr:rowOff>
                  </to>
                </anchor>
              </controlPr>
            </control>
          </mc:Choice>
        </mc:AlternateContent>
        <mc:AlternateContent xmlns:mc="http://schemas.openxmlformats.org/markup-compatibility/2006">
          <mc:Choice Requires="x14">
            <control shapeId="19582" r:id="rId88" name="Check Box 126">
              <controlPr defaultSize="0" autoFill="0" autoLine="0" autoPict="0">
                <anchor moveWithCells="1">
                  <from>
                    <xdr:col>4</xdr:col>
                    <xdr:colOff>28575</xdr:colOff>
                    <xdr:row>156</xdr:row>
                    <xdr:rowOff>9525</xdr:rowOff>
                  </from>
                  <to>
                    <xdr:col>5</xdr:col>
                    <xdr:colOff>66675</xdr:colOff>
                    <xdr:row>157</xdr:row>
                    <xdr:rowOff>0</xdr:rowOff>
                  </to>
                </anchor>
              </controlPr>
            </control>
          </mc:Choice>
        </mc:AlternateContent>
        <mc:AlternateContent xmlns:mc="http://schemas.openxmlformats.org/markup-compatibility/2006">
          <mc:Choice Requires="x14">
            <control shapeId="19583" r:id="rId89" name="Check Box 127">
              <controlPr defaultSize="0" autoFill="0" autoLine="0" autoPict="0">
                <anchor moveWithCells="1">
                  <from>
                    <xdr:col>4</xdr:col>
                    <xdr:colOff>47625</xdr:colOff>
                    <xdr:row>97</xdr:row>
                    <xdr:rowOff>0</xdr:rowOff>
                  </from>
                  <to>
                    <xdr:col>5</xdr:col>
                    <xdr:colOff>76200</xdr:colOff>
                    <xdr:row>97</xdr:row>
                    <xdr:rowOff>209550</xdr:rowOff>
                  </to>
                </anchor>
              </controlPr>
            </control>
          </mc:Choice>
        </mc:AlternateContent>
        <mc:AlternateContent xmlns:mc="http://schemas.openxmlformats.org/markup-compatibility/2006">
          <mc:Choice Requires="x14">
            <control shapeId="19584" r:id="rId90" name="Check Box 128">
              <controlPr defaultSize="0" autoFill="0" autoLine="0" autoPict="0">
                <anchor moveWithCells="1">
                  <from>
                    <xdr:col>4</xdr:col>
                    <xdr:colOff>47625</xdr:colOff>
                    <xdr:row>118</xdr:row>
                    <xdr:rowOff>0</xdr:rowOff>
                  </from>
                  <to>
                    <xdr:col>5</xdr:col>
                    <xdr:colOff>76200</xdr:colOff>
                    <xdr:row>118</xdr:row>
                    <xdr:rowOff>209550</xdr:rowOff>
                  </to>
                </anchor>
              </controlPr>
            </control>
          </mc:Choice>
        </mc:AlternateContent>
        <mc:AlternateContent xmlns:mc="http://schemas.openxmlformats.org/markup-compatibility/2006">
          <mc:Choice Requires="x14">
            <control shapeId="19585" r:id="rId91" name="Check Box 129">
              <controlPr defaultSize="0" autoFill="0" autoLine="0" autoPict="0">
                <anchor moveWithCells="1">
                  <from>
                    <xdr:col>4</xdr:col>
                    <xdr:colOff>47625</xdr:colOff>
                    <xdr:row>100</xdr:row>
                    <xdr:rowOff>9525</xdr:rowOff>
                  </from>
                  <to>
                    <xdr:col>5</xdr:col>
                    <xdr:colOff>76200</xdr:colOff>
                    <xdr:row>100</xdr:row>
                    <xdr:rowOff>219075</xdr:rowOff>
                  </to>
                </anchor>
              </controlPr>
            </control>
          </mc:Choice>
        </mc:AlternateContent>
        <mc:AlternateContent xmlns:mc="http://schemas.openxmlformats.org/markup-compatibility/2006">
          <mc:Choice Requires="x14">
            <control shapeId="19589" r:id="rId92" name="Check Box 133">
              <controlPr defaultSize="0" autoFill="0" autoLine="0" autoPict="0">
                <anchor moveWithCells="1">
                  <from>
                    <xdr:col>4</xdr:col>
                    <xdr:colOff>47625</xdr:colOff>
                    <xdr:row>121</xdr:row>
                    <xdr:rowOff>9525</xdr:rowOff>
                  </from>
                  <to>
                    <xdr:col>5</xdr:col>
                    <xdr:colOff>76200</xdr:colOff>
                    <xdr:row>121</xdr:row>
                    <xdr:rowOff>219075</xdr:rowOff>
                  </to>
                </anchor>
              </controlPr>
            </control>
          </mc:Choice>
        </mc:AlternateContent>
        <mc:AlternateContent xmlns:mc="http://schemas.openxmlformats.org/markup-compatibility/2006">
          <mc:Choice Requires="x14">
            <control shapeId="19593" r:id="rId93" name="Check Box 137">
              <controlPr defaultSize="0" autoFill="0" autoLine="0" autoPict="0">
                <anchor moveWithCells="1">
                  <from>
                    <xdr:col>4</xdr:col>
                    <xdr:colOff>28575</xdr:colOff>
                    <xdr:row>142</xdr:row>
                    <xdr:rowOff>0</xdr:rowOff>
                  </from>
                  <to>
                    <xdr:col>5</xdr:col>
                    <xdr:colOff>66675</xdr:colOff>
                    <xdr:row>143</xdr:row>
                    <xdr:rowOff>0</xdr:rowOff>
                  </to>
                </anchor>
              </controlPr>
            </control>
          </mc:Choice>
        </mc:AlternateContent>
        <mc:AlternateContent xmlns:mc="http://schemas.openxmlformats.org/markup-compatibility/2006">
          <mc:Choice Requires="x14">
            <control shapeId="19594" r:id="rId94" name="Check Box 138">
              <controlPr defaultSize="0" autoFill="0" autoLine="0" autoPict="0">
                <anchor moveWithCells="1">
                  <from>
                    <xdr:col>4</xdr:col>
                    <xdr:colOff>28575</xdr:colOff>
                    <xdr:row>142</xdr:row>
                    <xdr:rowOff>0</xdr:rowOff>
                  </from>
                  <to>
                    <xdr:col>5</xdr:col>
                    <xdr:colOff>66675</xdr:colOff>
                    <xdr:row>143</xdr:row>
                    <xdr:rowOff>0</xdr:rowOff>
                  </to>
                </anchor>
              </controlPr>
            </control>
          </mc:Choice>
        </mc:AlternateContent>
        <mc:AlternateContent xmlns:mc="http://schemas.openxmlformats.org/markup-compatibility/2006">
          <mc:Choice Requires="x14">
            <control shapeId="19595" r:id="rId95" name="Check Box 139">
              <controlPr defaultSize="0" autoFill="0" autoLine="0" autoPict="0">
                <anchor moveWithCells="1">
                  <from>
                    <xdr:col>4</xdr:col>
                    <xdr:colOff>28575</xdr:colOff>
                    <xdr:row>142</xdr:row>
                    <xdr:rowOff>0</xdr:rowOff>
                  </from>
                  <to>
                    <xdr:col>5</xdr:col>
                    <xdr:colOff>66675</xdr:colOff>
                    <xdr:row>143</xdr:row>
                    <xdr:rowOff>0</xdr:rowOff>
                  </to>
                </anchor>
              </controlPr>
            </control>
          </mc:Choice>
        </mc:AlternateContent>
        <mc:AlternateContent xmlns:mc="http://schemas.openxmlformats.org/markup-compatibility/2006">
          <mc:Choice Requires="x14">
            <control shapeId="19596" r:id="rId96" name="Check Box 140">
              <controlPr defaultSize="0" autoFill="0" autoLine="0" autoPict="0">
                <anchor moveWithCells="1">
                  <from>
                    <xdr:col>4</xdr:col>
                    <xdr:colOff>47625</xdr:colOff>
                    <xdr:row>100</xdr:row>
                    <xdr:rowOff>9525</xdr:rowOff>
                  </from>
                  <to>
                    <xdr:col>5</xdr:col>
                    <xdr:colOff>76200</xdr:colOff>
                    <xdr:row>100</xdr:row>
                    <xdr:rowOff>219075</xdr:rowOff>
                  </to>
                </anchor>
              </controlPr>
            </control>
          </mc:Choice>
        </mc:AlternateContent>
        <mc:AlternateContent xmlns:mc="http://schemas.openxmlformats.org/markup-compatibility/2006">
          <mc:Choice Requires="x14">
            <control shapeId="19599" r:id="rId97" name="Check Box 143">
              <controlPr defaultSize="0" autoFill="0" autoLine="0" autoPict="0">
                <anchor moveWithCells="1">
                  <from>
                    <xdr:col>4</xdr:col>
                    <xdr:colOff>47625</xdr:colOff>
                    <xdr:row>121</xdr:row>
                    <xdr:rowOff>9525</xdr:rowOff>
                  </from>
                  <to>
                    <xdr:col>5</xdr:col>
                    <xdr:colOff>76200</xdr:colOff>
                    <xdr:row>121</xdr:row>
                    <xdr:rowOff>219075</xdr:rowOff>
                  </to>
                </anchor>
              </controlPr>
            </control>
          </mc:Choice>
        </mc:AlternateContent>
        <mc:AlternateContent xmlns:mc="http://schemas.openxmlformats.org/markup-compatibility/2006">
          <mc:Choice Requires="x14">
            <control shapeId="19602" r:id="rId98" name="Check Box 146">
              <controlPr defaultSize="0" autoFill="0" autoLine="0" autoPict="0">
                <anchor moveWithCells="1">
                  <from>
                    <xdr:col>4</xdr:col>
                    <xdr:colOff>47625</xdr:colOff>
                    <xdr:row>121</xdr:row>
                    <xdr:rowOff>9525</xdr:rowOff>
                  </from>
                  <to>
                    <xdr:col>5</xdr:col>
                    <xdr:colOff>76200</xdr:colOff>
                    <xdr:row>121</xdr:row>
                    <xdr:rowOff>219075</xdr:rowOff>
                  </to>
                </anchor>
              </controlPr>
            </control>
          </mc:Choice>
        </mc:AlternateContent>
        <mc:AlternateContent xmlns:mc="http://schemas.openxmlformats.org/markup-compatibility/2006">
          <mc:Choice Requires="x14">
            <control shapeId="19605" r:id="rId99" name="Check Box 149">
              <controlPr defaultSize="0" autoFill="0" autoLine="0" autoPict="0">
                <anchor moveWithCells="1">
                  <from>
                    <xdr:col>4</xdr:col>
                    <xdr:colOff>47625</xdr:colOff>
                    <xdr:row>121</xdr:row>
                    <xdr:rowOff>9525</xdr:rowOff>
                  </from>
                  <to>
                    <xdr:col>5</xdr:col>
                    <xdr:colOff>76200</xdr:colOff>
                    <xdr:row>121</xdr:row>
                    <xdr:rowOff>219075</xdr:rowOff>
                  </to>
                </anchor>
              </controlPr>
            </control>
          </mc:Choice>
        </mc:AlternateContent>
        <mc:AlternateContent xmlns:mc="http://schemas.openxmlformats.org/markup-compatibility/2006">
          <mc:Choice Requires="x14">
            <control shapeId="19608" r:id="rId100" name="Check Box 152">
              <controlPr defaultSize="0" autoFill="0" autoLine="0" autoPict="0">
                <anchor moveWithCells="1">
                  <from>
                    <xdr:col>4</xdr:col>
                    <xdr:colOff>47625</xdr:colOff>
                    <xdr:row>99</xdr:row>
                    <xdr:rowOff>0</xdr:rowOff>
                  </from>
                  <to>
                    <xdr:col>5</xdr:col>
                    <xdr:colOff>76200</xdr:colOff>
                    <xdr:row>99</xdr:row>
                    <xdr:rowOff>209550</xdr:rowOff>
                  </to>
                </anchor>
              </controlPr>
            </control>
          </mc:Choice>
        </mc:AlternateContent>
        <mc:AlternateContent xmlns:mc="http://schemas.openxmlformats.org/markup-compatibility/2006">
          <mc:Choice Requires="x14">
            <control shapeId="19609" r:id="rId101" name="Check Box 153">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615" r:id="rId102" name="Check Box 159">
              <controlPr defaultSize="0" autoFill="0" autoLine="0" autoPict="0">
                <anchor moveWithCells="1">
                  <from>
                    <xdr:col>4</xdr:col>
                    <xdr:colOff>47625</xdr:colOff>
                    <xdr:row>99</xdr:row>
                    <xdr:rowOff>0</xdr:rowOff>
                  </from>
                  <to>
                    <xdr:col>5</xdr:col>
                    <xdr:colOff>76200</xdr:colOff>
                    <xdr:row>99</xdr:row>
                    <xdr:rowOff>209550</xdr:rowOff>
                  </to>
                </anchor>
              </controlPr>
            </control>
          </mc:Choice>
        </mc:AlternateContent>
        <mc:AlternateContent xmlns:mc="http://schemas.openxmlformats.org/markup-compatibility/2006">
          <mc:Choice Requires="x14">
            <control shapeId="19616" r:id="rId103" name="Check Box 160">
              <controlPr defaultSize="0" autoFill="0" autoLine="0" autoPict="0">
                <anchor moveWithCells="1">
                  <from>
                    <xdr:col>4</xdr:col>
                    <xdr:colOff>47625</xdr:colOff>
                    <xdr:row>78</xdr:row>
                    <xdr:rowOff>0</xdr:rowOff>
                  </from>
                  <to>
                    <xdr:col>5</xdr:col>
                    <xdr:colOff>76200</xdr:colOff>
                    <xdr:row>78</xdr:row>
                    <xdr:rowOff>209550</xdr:rowOff>
                  </to>
                </anchor>
              </controlPr>
            </control>
          </mc:Choice>
        </mc:AlternateContent>
        <mc:AlternateContent xmlns:mc="http://schemas.openxmlformats.org/markup-compatibility/2006">
          <mc:Choice Requires="x14">
            <control shapeId="19618" r:id="rId104" name="Check Box 162">
              <controlPr defaultSize="0" autoFill="0" autoLine="0" autoPict="0">
                <anchor moveWithCells="1">
                  <from>
                    <xdr:col>4</xdr:col>
                    <xdr:colOff>47625</xdr:colOff>
                    <xdr:row>76</xdr:row>
                    <xdr:rowOff>0</xdr:rowOff>
                  </from>
                  <to>
                    <xdr:col>5</xdr:col>
                    <xdr:colOff>76200</xdr:colOff>
                    <xdr:row>76</xdr:row>
                    <xdr:rowOff>209550</xdr:rowOff>
                  </to>
                </anchor>
              </controlPr>
            </control>
          </mc:Choice>
        </mc:AlternateContent>
        <mc:AlternateContent xmlns:mc="http://schemas.openxmlformats.org/markup-compatibility/2006">
          <mc:Choice Requires="x14">
            <control shapeId="19619" r:id="rId105" name="Check Box 163">
              <controlPr defaultSize="0" autoFill="0" autoLine="0" autoPict="0">
                <anchor moveWithCells="1">
                  <from>
                    <xdr:col>4</xdr:col>
                    <xdr:colOff>47625</xdr:colOff>
                    <xdr:row>78</xdr:row>
                    <xdr:rowOff>0</xdr:rowOff>
                  </from>
                  <to>
                    <xdr:col>5</xdr:col>
                    <xdr:colOff>76200</xdr:colOff>
                    <xdr:row>78</xdr:row>
                    <xdr:rowOff>209550</xdr:rowOff>
                  </to>
                </anchor>
              </controlPr>
            </control>
          </mc:Choice>
        </mc:AlternateContent>
        <mc:AlternateContent xmlns:mc="http://schemas.openxmlformats.org/markup-compatibility/2006">
          <mc:Choice Requires="x14">
            <control shapeId="19621" r:id="rId106" name="Check Box 165">
              <controlPr defaultSize="0" autoFill="0" autoLine="0" autoPict="0">
                <anchor moveWithCells="1">
                  <from>
                    <xdr:col>4</xdr:col>
                    <xdr:colOff>47625</xdr:colOff>
                    <xdr:row>78</xdr:row>
                    <xdr:rowOff>0</xdr:rowOff>
                  </from>
                  <to>
                    <xdr:col>5</xdr:col>
                    <xdr:colOff>76200</xdr:colOff>
                    <xdr:row>78</xdr:row>
                    <xdr:rowOff>209550</xdr:rowOff>
                  </to>
                </anchor>
              </controlPr>
            </control>
          </mc:Choice>
        </mc:AlternateContent>
        <mc:AlternateContent xmlns:mc="http://schemas.openxmlformats.org/markup-compatibility/2006">
          <mc:Choice Requires="x14">
            <control shapeId="19624" r:id="rId107" name="Check Box 168">
              <controlPr defaultSize="0" autoFill="0" autoLine="0" autoPict="0">
                <anchor moveWithCells="1">
                  <from>
                    <xdr:col>4</xdr:col>
                    <xdr:colOff>28575</xdr:colOff>
                    <xdr:row>81</xdr:row>
                    <xdr:rowOff>9525</xdr:rowOff>
                  </from>
                  <to>
                    <xdr:col>5</xdr:col>
                    <xdr:colOff>66675</xdr:colOff>
                    <xdr:row>82</xdr:row>
                    <xdr:rowOff>19050</xdr:rowOff>
                  </to>
                </anchor>
              </controlPr>
            </control>
          </mc:Choice>
        </mc:AlternateContent>
        <mc:AlternateContent xmlns:mc="http://schemas.openxmlformats.org/markup-compatibility/2006">
          <mc:Choice Requires="x14">
            <control shapeId="19627" r:id="rId108" name="Check Box 171">
              <controlPr defaultSize="0" autoFill="0" autoLine="0" autoPict="0">
                <anchor moveWithCells="1">
                  <from>
                    <xdr:col>4</xdr:col>
                    <xdr:colOff>28575</xdr:colOff>
                    <xdr:row>102</xdr:row>
                    <xdr:rowOff>9525</xdr:rowOff>
                  </from>
                  <to>
                    <xdr:col>5</xdr:col>
                    <xdr:colOff>66675</xdr:colOff>
                    <xdr:row>103</xdr:row>
                    <xdr:rowOff>19050</xdr:rowOff>
                  </to>
                </anchor>
              </controlPr>
            </control>
          </mc:Choice>
        </mc:AlternateContent>
        <mc:AlternateContent xmlns:mc="http://schemas.openxmlformats.org/markup-compatibility/2006">
          <mc:Choice Requires="x14">
            <control shapeId="19630" r:id="rId109" name="Check Box 174">
              <controlPr defaultSize="0" autoFill="0" autoLine="0" autoPict="0">
                <anchor moveWithCells="1">
                  <from>
                    <xdr:col>4</xdr:col>
                    <xdr:colOff>28575</xdr:colOff>
                    <xdr:row>103</xdr:row>
                    <xdr:rowOff>0</xdr:rowOff>
                  </from>
                  <to>
                    <xdr:col>5</xdr:col>
                    <xdr:colOff>66675</xdr:colOff>
                    <xdr:row>104</xdr:row>
                    <xdr:rowOff>9525</xdr:rowOff>
                  </to>
                </anchor>
              </controlPr>
            </control>
          </mc:Choice>
        </mc:AlternateContent>
        <mc:AlternateContent xmlns:mc="http://schemas.openxmlformats.org/markup-compatibility/2006">
          <mc:Choice Requires="x14">
            <control shapeId="19632" r:id="rId110" name="Check Box 176">
              <controlPr defaultSize="0" autoFill="0" autoLine="0" autoPict="0">
                <anchor moveWithCells="1">
                  <from>
                    <xdr:col>4</xdr:col>
                    <xdr:colOff>28575</xdr:colOff>
                    <xdr:row>102</xdr:row>
                    <xdr:rowOff>9525</xdr:rowOff>
                  </from>
                  <to>
                    <xdr:col>5</xdr:col>
                    <xdr:colOff>66675</xdr:colOff>
                    <xdr:row>103</xdr:row>
                    <xdr:rowOff>19050</xdr:rowOff>
                  </to>
                </anchor>
              </controlPr>
            </control>
          </mc:Choice>
        </mc:AlternateContent>
        <mc:AlternateContent xmlns:mc="http://schemas.openxmlformats.org/markup-compatibility/2006">
          <mc:Choice Requires="x14">
            <control shapeId="19635" r:id="rId111" name="Check Box 179">
              <controlPr defaultSize="0" autoFill="0" autoLine="0" autoPict="0">
                <anchor moveWithCells="1">
                  <from>
                    <xdr:col>4</xdr:col>
                    <xdr:colOff>28575</xdr:colOff>
                    <xdr:row>124</xdr:row>
                    <xdr:rowOff>0</xdr:rowOff>
                  </from>
                  <to>
                    <xdr:col>5</xdr:col>
                    <xdr:colOff>66675</xdr:colOff>
                    <xdr:row>125</xdr:row>
                    <xdr:rowOff>9525</xdr:rowOff>
                  </to>
                </anchor>
              </controlPr>
            </control>
          </mc:Choice>
        </mc:AlternateContent>
        <mc:AlternateContent xmlns:mc="http://schemas.openxmlformats.org/markup-compatibility/2006">
          <mc:Choice Requires="x14">
            <control shapeId="19637" r:id="rId112" name="Check Box 181">
              <controlPr defaultSize="0" autoFill="0" autoLine="0" autoPict="0">
                <anchor moveWithCells="1">
                  <from>
                    <xdr:col>4</xdr:col>
                    <xdr:colOff>28575</xdr:colOff>
                    <xdr:row>123</xdr:row>
                    <xdr:rowOff>9525</xdr:rowOff>
                  </from>
                  <to>
                    <xdr:col>5</xdr:col>
                    <xdr:colOff>66675</xdr:colOff>
                    <xdr:row>124</xdr:row>
                    <xdr:rowOff>19050</xdr:rowOff>
                  </to>
                </anchor>
              </controlPr>
            </control>
          </mc:Choice>
        </mc:AlternateContent>
        <mc:AlternateContent xmlns:mc="http://schemas.openxmlformats.org/markup-compatibility/2006">
          <mc:Choice Requires="x14">
            <control shapeId="19639" r:id="rId113" name="Check Box 183">
              <controlPr defaultSize="0" autoFill="0" autoLine="0" autoPict="0">
                <anchor moveWithCells="1">
                  <from>
                    <xdr:col>4</xdr:col>
                    <xdr:colOff>28575</xdr:colOff>
                    <xdr:row>124</xdr:row>
                    <xdr:rowOff>0</xdr:rowOff>
                  </from>
                  <to>
                    <xdr:col>5</xdr:col>
                    <xdr:colOff>66675</xdr:colOff>
                    <xdr:row>125</xdr:row>
                    <xdr:rowOff>9525</xdr:rowOff>
                  </to>
                </anchor>
              </controlPr>
            </control>
          </mc:Choice>
        </mc:AlternateContent>
        <mc:AlternateContent xmlns:mc="http://schemas.openxmlformats.org/markup-compatibility/2006">
          <mc:Choice Requires="x14">
            <control shapeId="19642" r:id="rId114" name="Check Box 186">
              <controlPr defaultSize="0" autoFill="0" autoLine="0" autoPict="0">
                <anchor moveWithCells="1">
                  <from>
                    <xdr:col>4</xdr:col>
                    <xdr:colOff>28575</xdr:colOff>
                    <xdr:row>124</xdr:row>
                    <xdr:rowOff>0</xdr:rowOff>
                  </from>
                  <to>
                    <xdr:col>5</xdr:col>
                    <xdr:colOff>66675</xdr:colOff>
                    <xdr:row>125</xdr:row>
                    <xdr:rowOff>9525</xdr:rowOff>
                  </to>
                </anchor>
              </controlPr>
            </control>
          </mc:Choice>
        </mc:AlternateContent>
        <mc:AlternateContent xmlns:mc="http://schemas.openxmlformats.org/markup-compatibility/2006">
          <mc:Choice Requires="x14">
            <control shapeId="19645" r:id="rId115" name="Check Box 189">
              <controlPr defaultSize="0" autoFill="0" autoLine="0" autoPict="0">
                <anchor moveWithCells="1">
                  <from>
                    <xdr:col>4</xdr:col>
                    <xdr:colOff>28575</xdr:colOff>
                    <xdr:row>124</xdr:row>
                    <xdr:rowOff>0</xdr:rowOff>
                  </from>
                  <to>
                    <xdr:col>5</xdr:col>
                    <xdr:colOff>66675</xdr:colOff>
                    <xdr:row>125</xdr:row>
                    <xdr:rowOff>9525</xdr:rowOff>
                  </to>
                </anchor>
              </controlPr>
            </control>
          </mc:Choice>
        </mc:AlternateContent>
        <mc:AlternateContent xmlns:mc="http://schemas.openxmlformats.org/markup-compatibility/2006">
          <mc:Choice Requires="x14">
            <control shapeId="19654" r:id="rId116" name="Check Box 198">
              <controlPr defaultSize="0" autoFill="0" autoLine="0" autoPict="0">
                <anchor moveWithCells="1">
                  <from>
                    <xdr:col>4</xdr:col>
                    <xdr:colOff>28575</xdr:colOff>
                    <xdr:row>103</xdr:row>
                    <xdr:rowOff>0</xdr:rowOff>
                  </from>
                  <to>
                    <xdr:col>5</xdr:col>
                    <xdr:colOff>66675</xdr:colOff>
                    <xdr:row>104</xdr:row>
                    <xdr:rowOff>9525</xdr:rowOff>
                  </to>
                </anchor>
              </controlPr>
            </control>
          </mc:Choice>
        </mc:AlternateContent>
        <mc:AlternateContent xmlns:mc="http://schemas.openxmlformats.org/markup-compatibility/2006">
          <mc:Choice Requires="x14">
            <control shapeId="19657" r:id="rId117" name="Check Box 201">
              <controlPr defaultSize="0" autoFill="0" autoLine="0" autoPict="0">
                <anchor moveWithCells="1">
                  <from>
                    <xdr:col>4</xdr:col>
                    <xdr:colOff>28575</xdr:colOff>
                    <xdr:row>103</xdr:row>
                    <xdr:rowOff>0</xdr:rowOff>
                  </from>
                  <to>
                    <xdr:col>5</xdr:col>
                    <xdr:colOff>66675</xdr:colOff>
                    <xdr:row>104</xdr:row>
                    <xdr:rowOff>9525</xdr:rowOff>
                  </to>
                </anchor>
              </controlPr>
            </control>
          </mc:Choice>
        </mc:AlternateContent>
        <mc:AlternateContent xmlns:mc="http://schemas.openxmlformats.org/markup-compatibility/2006">
          <mc:Choice Requires="x14">
            <control shapeId="19660" r:id="rId118" name="Check Box 204">
              <controlPr defaultSize="0" autoFill="0" autoLine="0" autoPict="0">
                <anchor moveWithCells="1">
                  <from>
                    <xdr:col>4</xdr:col>
                    <xdr:colOff>28575</xdr:colOff>
                    <xdr:row>103</xdr:row>
                    <xdr:rowOff>0</xdr:rowOff>
                  </from>
                  <to>
                    <xdr:col>5</xdr:col>
                    <xdr:colOff>66675</xdr:colOff>
                    <xdr:row>104</xdr:row>
                    <xdr:rowOff>9525</xdr:rowOff>
                  </to>
                </anchor>
              </controlPr>
            </control>
          </mc:Choice>
        </mc:AlternateContent>
        <mc:AlternateContent xmlns:mc="http://schemas.openxmlformats.org/markup-compatibility/2006">
          <mc:Choice Requires="x14">
            <control shapeId="19685" r:id="rId119" name="Check Box 229">
              <controlPr defaultSize="0" autoFill="0" autoLine="0" autoPict="0">
                <anchor moveWithCells="1">
                  <from>
                    <xdr:col>4</xdr:col>
                    <xdr:colOff>28575</xdr:colOff>
                    <xdr:row>159</xdr:row>
                    <xdr:rowOff>47625</xdr:rowOff>
                  </from>
                  <to>
                    <xdr:col>5</xdr:col>
                    <xdr:colOff>66675</xdr:colOff>
                    <xdr:row>159</xdr:row>
                    <xdr:rowOff>285750</xdr:rowOff>
                  </to>
                </anchor>
              </controlPr>
            </control>
          </mc:Choice>
        </mc:AlternateContent>
        <mc:AlternateContent xmlns:mc="http://schemas.openxmlformats.org/markup-compatibility/2006">
          <mc:Choice Requires="x14">
            <control shapeId="19686" r:id="rId120" name="Check Box 230">
              <controlPr defaultSize="0" autoFill="0" autoLine="0" autoPict="0">
                <anchor moveWithCells="1">
                  <from>
                    <xdr:col>4</xdr:col>
                    <xdr:colOff>28575</xdr:colOff>
                    <xdr:row>160</xdr:row>
                    <xdr:rowOff>47625</xdr:rowOff>
                  </from>
                  <to>
                    <xdr:col>5</xdr:col>
                    <xdr:colOff>66675</xdr:colOff>
                    <xdr:row>160</xdr:row>
                    <xdr:rowOff>285750</xdr:rowOff>
                  </to>
                </anchor>
              </controlPr>
            </control>
          </mc:Choice>
        </mc:AlternateContent>
        <mc:AlternateContent xmlns:mc="http://schemas.openxmlformats.org/markup-compatibility/2006">
          <mc:Choice Requires="x14">
            <control shapeId="19688" r:id="rId121" name="Check Box 232">
              <controlPr defaultSize="0" autoFill="0" autoLine="0" autoPict="0">
                <anchor moveWithCells="1">
                  <from>
                    <xdr:col>4</xdr:col>
                    <xdr:colOff>28575</xdr:colOff>
                    <xdr:row>160</xdr:row>
                    <xdr:rowOff>47625</xdr:rowOff>
                  </from>
                  <to>
                    <xdr:col>5</xdr:col>
                    <xdr:colOff>66675</xdr:colOff>
                    <xdr:row>160</xdr:row>
                    <xdr:rowOff>285750</xdr:rowOff>
                  </to>
                </anchor>
              </controlPr>
            </control>
          </mc:Choice>
        </mc:AlternateContent>
        <mc:AlternateContent xmlns:mc="http://schemas.openxmlformats.org/markup-compatibility/2006">
          <mc:Choice Requires="x14">
            <control shapeId="19689" r:id="rId122" name="Check Box 233">
              <controlPr defaultSize="0" autoFill="0" autoLine="0" autoPict="0">
                <anchor moveWithCells="1">
                  <from>
                    <xdr:col>4</xdr:col>
                    <xdr:colOff>28575</xdr:colOff>
                    <xdr:row>160</xdr:row>
                    <xdr:rowOff>47625</xdr:rowOff>
                  </from>
                  <to>
                    <xdr:col>5</xdr:col>
                    <xdr:colOff>66675</xdr:colOff>
                    <xdr:row>160</xdr:row>
                    <xdr:rowOff>285750</xdr:rowOff>
                  </to>
                </anchor>
              </controlPr>
            </control>
          </mc:Choice>
        </mc:AlternateContent>
        <mc:AlternateContent xmlns:mc="http://schemas.openxmlformats.org/markup-compatibility/2006">
          <mc:Choice Requires="x14">
            <control shapeId="19695" r:id="rId123" name="Check Box 239">
              <controlPr defaultSize="0" autoFill="0" autoLine="0" autoPict="0">
                <anchor moveWithCells="1">
                  <from>
                    <xdr:col>4</xdr:col>
                    <xdr:colOff>28575</xdr:colOff>
                    <xdr:row>22</xdr:row>
                    <xdr:rowOff>9525</xdr:rowOff>
                  </from>
                  <to>
                    <xdr:col>5</xdr:col>
                    <xdr:colOff>66675</xdr:colOff>
                    <xdr:row>23</xdr:row>
                    <xdr:rowOff>0</xdr:rowOff>
                  </to>
                </anchor>
              </controlPr>
            </control>
          </mc:Choice>
        </mc:AlternateContent>
        <mc:AlternateContent xmlns:mc="http://schemas.openxmlformats.org/markup-compatibility/2006">
          <mc:Choice Requires="x14">
            <control shapeId="19696" r:id="rId124" name="Check Box 240">
              <controlPr defaultSize="0" autoFill="0" autoLine="0" autoPict="0">
                <anchor moveWithCells="1">
                  <from>
                    <xdr:col>4</xdr:col>
                    <xdr:colOff>28575</xdr:colOff>
                    <xdr:row>28</xdr:row>
                    <xdr:rowOff>152400</xdr:rowOff>
                  </from>
                  <to>
                    <xdr:col>5</xdr:col>
                    <xdr:colOff>66675</xdr:colOff>
                    <xdr:row>29</xdr:row>
                    <xdr:rowOff>133350</xdr:rowOff>
                  </to>
                </anchor>
              </controlPr>
            </control>
          </mc:Choice>
        </mc:AlternateContent>
        <mc:AlternateContent xmlns:mc="http://schemas.openxmlformats.org/markup-compatibility/2006">
          <mc:Choice Requires="x14">
            <control shapeId="19697" r:id="rId125" name="Check Box 241">
              <controlPr defaultSize="0" autoFill="0" autoLine="0" autoPict="0">
                <anchor moveWithCells="1">
                  <from>
                    <xdr:col>4</xdr:col>
                    <xdr:colOff>28575</xdr:colOff>
                    <xdr:row>48</xdr:row>
                    <xdr:rowOff>0</xdr:rowOff>
                  </from>
                  <to>
                    <xdr:col>5</xdr:col>
                    <xdr:colOff>66675</xdr:colOff>
                    <xdr:row>49</xdr:row>
                    <xdr:rowOff>0</xdr:rowOff>
                  </to>
                </anchor>
              </controlPr>
            </control>
          </mc:Choice>
        </mc:AlternateContent>
        <mc:AlternateContent xmlns:mc="http://schemas.openxmlformats.org/markup-compatibility/2006">
          <mc:Choice Requires="x14">
            <control shapeId="19698" r:id="rId126" name="Check Box 242">
              <controlPr defaultSize="0" autoFill="0" autoLine="0" autoPict="0">
                <anchor moveWithCells="1">
                  <from>
                    <xdr:col>4</xdr:col>
                    <xdr:colOff>28575</xdr:colOff>
                    <xdr:row>49</xdr:row>
                    <xdr:rowOff>9525</xdr:rowOff>
                  </from>
                  <to>
                    <xdr:col>5</xdr:col>
                    <xdr:colOff>66675</xdr:colOff>
                    <xdr:row>50</xdr:row>
                    <xdr:rowOff>0</xdr:rowOff>
                  </to>
                </anchor>
              </controlPr>
            </control>
          </mc:Choice>
        </mc:AlternateContent>
        <mc:AlternateContent xmlns:mc="http://schemas.openxmlformats.org/markup-compatibility/2006">
          <mc:Choice Requires="x14">
            <control shapeId="19700" r:id="rId127" name="Check Box 244">
              <controlPr defaultSize="0" autoFill="0" autoLine="0" autoPict="0">
                <anchor moveWithCells="1">
                  <from>
                    <xdr:col>2</xdr:col>
                    <xdr:colOff>1476375</xdr:colOff>
                    <xdr:row>56</xdr:row>
                    <xdr:rowOff>9525</xdr:rowOff>
                  </from>
                  <to>
                    <xdr:col>3</xdr:col>
                    <xdr:colOff>57150</xdr:colOff>
                    <xdr:row>56</xdr:row>
                    <xdr:rowOff>219075</xdr:rowOff>
                  </to>
                </anchor>
              </controlPr>
            </control>
          </mc:Choice>
        </mc:AlternateContent>
        <mc:AlternateContent xmlns:mc="http://schemas.openxmlformats.org/markup-compatibility/2006">
          <mc:Choice Requires="x14">
            <control shapeId="19701" r:id="rId128" name="Check Box 245">
              <controlPr defaultSize="0" autoFill="0" autoLine="0" autoPict="0">
                <anchor moveWithCells="1">
                  <from>
                    <xdr:col>4</xdr:col>
                    <xdr:colOff>28575</xdr:colOff>
                    <xdr:row>11</xdr:row>
                    <xdr:rowOff>19050</xdr:rowOff>
                  </from>
                  <to>
                    <xdr:col>5</xdr:col>
                    <xdr:colOff>66675</xdr:colOff>
                    <xdr:row>12</xdr:row>
                    <xdr:rowOff>0</xdr:rowOff>
                  </to>
                </anchor>
              </controlPr>
            </control>
          </mc:Choice>
        </mc:AlternateContent>
        <mc:AlternateContent xmlns:mc="http://schemas.openxmlformats.org/markup-compatibility/2006">
          <mc:Choice Requires="x14">
            <control shapeId="19703" r:id="rId129" name="Check Box 247">
              <controlPr defaultSize="0" autoFill="0" autoLine="0" autoPict="0">
                <anchor moveWithCells="1">
                  <from>
                    <xdr:col>4</xdr:col>
                    <xdr:colOff>28575</xdr:colOff>
                    <xdr:row>12</xdr:row>
                    <xdr:rowOff>19050</xdr:rowOff>
                  </from>
                  <to>
                    <xdr:col>5</xdr:col>
                    <xdr:colOff>66675</xdr:colOff>
                    <xdr:row>13</xdr:row>
                    <xdr:rowOff>0</xdr:rowOff>
                  </to>
                </anchor>
              </controlPr>
            </control>
          </mc:Choice>
        </mc:AlternateContent>
        <mc:AlternateContent xmlns:mc="http://schemas.openxmlformats.org/markup-compatibility/2006">
          <mc:Choice Requires="x14">
            <control shapeId="19706" r:id="rId130" name="Check Box 250">
              <controlPr defaultSize="0" autoFill="0" autoLine="0" autoPict="0">
                <anchor moveWithCells="1">
                  <from>
                    <xdr:col>2</xdr:col>
                    <xdr:colOff>1428750</xdr:colOff>
                    <xdr:row>125</xdr:row>
                    <xdr:rowOff>0</xdr:rowOff>
                  </from>
                  <to>
                    <xdr:col>3</xdr:col>
                    <xdr:colOff>9525</xdr:colOff>
                    <xdr:row>125</xdr:row>
                    <xdr:rowOff>209550</xdr:rowOff>
                  </to>
                </anchor>
              </controlPr>
            </control>
          </mc:Choice>
        </mc:AlternateContent>
        <mc:AlternateContent xmlns:mc="http://schemas.openxmlformats.org/markup-compatibility/2006">
          <mc:Choice Requires="x14">
            <control shapeId="19712" r:id="rId131" name="Check Box 256">
              <controlPr defaultSize="0" autoFill="0" autoLine="0" autoPict="0">
                <anchor moveWithCells="1">
                  <from>
                    <xdr:col>4</xdr:col>
                    <xdr:colOff>28575</xdr:colOff>
                    <xdr:row>138</xdr:row>
                    <xdr:rowOff>9525</xdr:rowOff>
                  </from>
                  <to>
                    <xdr:col>5</xdr:col>
                    <xdr:colOff>66675</xdr:colOff>
                    <xdr:row>139</xdr:row>
                    <xdr:rowOff>0</xdr:rowOff>
                  </to>
                </anchor>
              </controlPr>
            </control>
          </mc:Choice>
        </mc:AlternateContent>
        <mc:AlternateContent xmlns:mc="http://schemas.openxmlformats.org/markup-compatibility/2006">
          <mc:Choice Requires="x14">
            <control shapeId="19713" r:id="rId132" name="Check Box 257">
              <controlPr defaultSize="0" autoFill="0" autoLine="0" autoPict="0">
                <anchor moveWithCells="1">
                  <from>
                    <xdr:col>4</xdr:col>
                    <xdr:colOff>28575</xdr:colOff>
                    <xdr:row>139</xdr:row>
                    <xdr:rowOff>9525</xdr:rowOff>
                  </from>
                  <to>
                    <xdr:col>5</xdr:col>
                    <xdr:colOff>66675</xdr:colOff>
                    <xdr:row>140</xdr:row>
                    <xdr:rowOff>0</xdr:rowOff>
                  </to>
                </anchor>
              </controlPr>
            </control>
          </mc:Choice>
        </mc:AlternateContent>
        <mc:AlternateContent xmlns:mc="http://schemas.openxmlformats.org/markup-compatibility/2006">
          <mc:Choice Requires="x14">
            <control shapeId="19714" r:id="rId133" name="Check Box 258">
              <controlPr defaultSize="0" autoFill="0" autoLine="0" autoPict="0">
                <anchor moveWithCells="1">
                  <from>
                    <xdr:col>4</xdr:col>
                    <xdr:colOff>28575</xdr:colOff>
                    <xdr:row>141</xdr:row>
                    <xdr:rowOff>9525</xdr:rowOff>
                  </from>
                  <to>
                    <xdr:col>5</xdr:col>
                    <xdr:colOff>66675</xdr:colOff>
                    <xdr:row>142</xdr:row>
                    <xdr:rowOff>0</xdr:rowOff>
                  </to>
                </anchor>
              </controlPr>
            </control>
          </mc:Choice>
        </mc:AlternateContent>
        <mc:AlternateContent xmlns:mc="http://schemas.openxmlformats.org/markup-compatibility/2006">
          <mc:Choice Requires="x14">
            <control shapeId="19716" r:id="rId134" name="Check Box 260">
              <controlPr defaultSize="0" autoFill="0" autoLine="0" autoPict="0">
                <anchor moveWithCells="1">
                  <from>
                    <xdr:col>4</xdr:col>
                    <xdr:colOff>28575</xdr:colOff>
                    <xdr:row>142</xdr:row>
                    <xdr:rowOff>9525</xdr:rowOff>
                  </from>
                  <to>
                    <xdr:col>5</xdr:col>
                    <xdr:colOff>66675</xdr:colOff>
                    <xdr:row>143</xdr:row>
                    <xdr:rowOff>0</xdr:rowOff>
                  </to>
                </anchor>
              </controlPr>
            </control>
          </mc:Choice>
        </mc:AlternateContent>
        <mc:AlternateContent xmlns:mc="http://schemas.openxmlformats.org/markup-compatibility/2006">
          <mc:Choice Requires="x14">
            <control shapeId="19717" r:id="rId135" name="Check Box 261">
              <controlPr defaultSize="0" autoFill="0" autoLine="0" autoPict="0">
                <anchor moveWithCells="1">
                  <from>
                    <xdr:col>4</xdr:col>
                    <xdr:colOff>28575</xdr:colOff>
                    <xdr:row>144</xdr:row>
                    <xdr:rowOff>9525</xdr:rowOff>
                  </from>
                  <to>
                    <xdr:col>5</xdr:col>
                    <xdr:colOff>66675</xdr:colOff>
                    <xdr:row>145</xdr:row>
                    <xdr:rowOff>0</xdr:rowOff>
                  </to>
                </anchor>
              </controlPr>
            </control>
          </mc:Choice>
        </mc:AlternateContent>
        <mc:AlternateContent xmlns:mc="http://schemas.openxmlformats.org/markup-compatibility/2006">
          <mc:Choice Requires="x14">
            <control shapeId="19718" r:id="rId136" name="Check Box 262">
              <controlPr defaultSize="0" autoFill="0" autoLine="0" autoPict="0">
                <anchor moveWithCells="1">
                  <from>
                    <xdr:col>4</xdr:col>
                    <xdr:colOff>28575</xdr:colOff>
                    <xdr:row>143</xdr:row>
                    <xdr:rowOff>9525</xdr:rowOff>
                  </from>
                  <to>
                    <xdr:col>5</xdr:col>
                    <xdr:colOff>66675</xdr:colOff>
                    <xdr:row>144</xdr:row>
                    <xdr:rowOff>0</xdr:rowOff>
                  </to>
                </anchor>
              </controlPr>
            </control>
          </mc:Choice>
        </mc:AlternateContent>
        <mc:AlternateContent xmlns:mc="http://schemas.openxmlformats.org/markup-compatibility/2006">
          <mc:Choice Requires="x14">
            <control shapeId="19719" r:id="rId137" name="Check Box 263">
              <controlPr defaultSize="0" autoFill="0" autoLine="0" autoPict="0">
                <anchor moveWithCells="1">
                  <from>
                    <xdr:col>2</xdr:col>
                    <xdr:colOff>1428750</xdr:colOff>
                    <xdr:row>163</xdr:row>
                    <xdr:rowOff>19050</xdr:rowOff>
                  </from>
                  <to>
                    <xdr:col>3</xdr:col>
                    <xdr:colOff>0</xdr:colOff>
                    <xdr:row>164</xdr:row>
                    <xdr:rowOff>0</xdr:rowOff>
                  </to>
                </anchor>
              </controlPr>
            </control>
          </mc:Choice>
        </mc:AlternateContent>
        <mc:AlternateContent xmlns:mc="http://schemas.openxmlformats.org/markup-compatibility/2006">
          <mc:Choice Requires="x14">
            <control shapeId="19720" r:id="rId138" name="Check Box 264">
              <controlPr defaultSize="0" autoFill="0" autoLine="0" autoPict="0">
                <anchor moveWithCells="1">
                  <from>
                    <xdr:col>4</xdr:col>
                    <xdr:colOff>47625</xdr:colOff>
                    <xdr:row>78</xdr:row>
                    <xdr:rowOff>0</xdr:rowOff>
                  </from>
                  <to>
                    <xdr:col>5</xdr:col>
                    <xdr:colOff>76200</xdr:colOff>
                    <xdr:row>78</xdr:row>
                    <xdr:rowOff>209550</xdr:rowOff>
                  </to>
                </anchor>
              </controlPr>
            </control>
          </mc:Choice>
        </mc:AlternateContent>
        <mc:AlternateContent xmlns:mc="http://schemas.openxmlformats.org/markup-compatibility/2006">
          <mc:Choice Requires="x14">
            <control shapeId="19723" r:id="rId139" name="Check Box 267">
              <controlPr defaultSize="0" autoFill="0" autoLine="0" autoPict="0">
                <anchor moveWithCells="1">
                  <from>
                    <xdr:col>4</xdr:col>
                    <xdr:colOff>28575</xdr:colOff>
                    <xdr:row>19</xdr:row>
                    <xdr:rowOff>9525</xdr:rowOff>
                  </from>
                  <to>
                    <xdr:col>5</xdr:col>
                    <xdr:colOff>66675</xdr:colOff>
                    <xdr:row>20</xdr:row>
                    <xdr:rowOff>0</xdr:rowOff>
                  </to>
                </anchor>
              </controlPr>
            </control>
          </mc:Choice>
        </mc:AlternateContent>
        <mc:AlternateContent xmlns:mc="http://schemas.openxmlformats.org/markup-compatibility/2006">
          <mc:Choice Requires="x14">
            <control shapeId="19724" r:id="rId140" name="Check Box 268">
              <controlPr defaultSize="0" autoFill="0" autoLine="0" autoPict="0">
                <anchor moveWithCells="1">
                  <from>
                    <xdr:col>4</xdr:col>
                    <xdr:colOff>28575</xdr:colOff>
                    <xdr:row>20</xdr:row>
                    <xdr:rowOff>9525</xdr:rowOff>
                  </from>
                  <to>
                    <xdr:col>5</xdr:col>
                    <xdr:colOff>66675</xdr:colOff>
                    <xdr:row>21</xdr:row>
                    <xdr:rowOff>0</xdr:rowOff>
                  </to>
                </anchor>
              </controlPr>
            </control>
          </mc:Choice>
        </mc:AlternateContent>
        <mc:AlternateContent xmlns:mc="http://schemas.openxmlformats.org/markup-compatibility/2006">
          <mc:Choice Requires="x14">
            <control shapeId="19726" r:id="rId141" name="Check Box 270">
              <controlPr defaultSize="0" autoFill="0" autoLine="0" autoPict="0">
                <anchor moveWithCells="1">
                  <from>
                    <xdr:col>4</xdr:col>
                    <xdr:colOff>28575</xdr:colOff>
                    <xdr:row>31</xdr:row>
                    <xdr:rowOff>9525</xdr:rowOff>
                  </from>
                  <to>
                    <xdr:col>5</xdr:col>
                    <xdr:colOff>66675</xdr:colOff>
                    <xdr:row>32</xdr:row>
                    <xdr:rowOff>0</xdr:rowOff>
                  </to>
                </anchor>
              </controlPr>
            </control>
          </mc:Choice>
        </mc:AlternateContent>
        <mc:AlternateContent xmlns:mc="http://schemas.openxmlformats.org/markup-compatibility/2006">
          <mc:Choice Requires="x14">
            <control shapeId="19727" r:id="rId142" name="Check Box 271">
              <controlPr defaultSize="0" autoFill="0" autoLine="0" autoPict="0">
                <anchor moveWithCells="1">
                  <from>
                    <xdr:col>4</xdr:col>
                    <xdr:colOff>28575</xdr:colOff>
                    <xdr:row>33</xdr:row>
                    <xdr:rowOff>19050</xdr:rowOff>
                  </from>
                  <to>
                    <xdr:col>5</xdr:col>
                    <xdr:colOff>66675</xdr:colOff>
                    <xdr:row>34</xdr:row>
                    <xdr:rowOff>0</xdr:rowOff>
                  </to>
                </anchor>
              </controlPr>
            </control>
          </mc:Choice>
        </mc:AlternateContent>
        <mc:AlternateContent xmlns:mc="http://schemas.openxmlformats.org/markup-compatibility/2006">
          <mc:Choice Requires="x14">
            <control shapeId="19728" r:id="rId143" name="Check Box 272">
              <controlPr defaultSize="0" autoFill="0" autoLine="0" autoPict="0">
                <anchor moveWithCells="1">
                  <from>
                    <xdr:col>4</xdr:col>
                    <xdr:colOff>28575</xdr:colOff>
                    <xdr:row>34</xdr:row>
                    <xdr:rowOff>9525</xdr:rowOff>
                  </from>
                  <to>
                    <xdr:col>5</xdr:col>
                    <xdr:colOff>66675</xdr:colOff>
                    <xdr:row>35</xdr:row>
                    <xdr:rowOff>0</xdr:rowOff>
                  </to>
                </anchor>
              </controlPr>
            </control>
          </mc:Choice>
        </mc:AlternateContent>
        <mc:AlternateContent xmlns:mc="http://schemas.openxmlformats.org/markup-compatibility/2006">
          <mc:Choice Requires="x14">
            <control shapeId="19729" r:id="rId144" name="Check Box 273">
              <controlPr defaultSize="0" autoFill="0" autoLine="0" autoPict="0">
                <anchor moveWithCells="1">
                  <from>
                    <xdr:col>4</xdr:col>
                    <xdr:colOff>47625</xdr:colOff>
                    <xdr:row>76</xdr:row>
                    <xdr:rowOff>0</xdr:rowOff>
                  </from>
                  <to>
                    <xdr:col>5</xdr:col>
                    <xdr:colOff>76200</xdr:colOff>
                    <xdr:row>76</xdr:row>
                    <xdr:rowOff>209550</xdr:rowOff>
                  </to>
                </anchor>
              </controlPr>
            </control>
          </mc:Choice>
        </mc:AlternateContent>
        <mc:AlternateContent xmlns:mc="http://schemas.openxmlformats.org/markup-compatibility/2006">
          <mc:Choice Requires="x14">
            <control shapeId="19730" r:id="rId145" name="Check Box 274">
              <controlPr defaultSize="0" autoFill="0" autoLine="0" autoPict="0">
                <anchor moveWithCells="1">
                  <from>
                    <xdr:col>4</xdr:col>
                    <xdr:colOff>28575</xdr:colOff>
                    <xdr:row>80</xdr:row>
                    <xdr:rowOff>9525</xdr:rowOff>
                  </from>
                  <to>
                    <xdr:col>5</xdr:col>
                    <xdr:colOff>66675</xdr:colOff>
                    <xdr:row>81</xdr:row>
                    <xdr:rowOff>19050</xdr:rowOff>
                  </to>
                </anchor>
              </controlPr>
            </control>
          </mc:Choice>
        </mc:AlternateContent>
        <mc:AlternateContent xmlns:mc="http://schemas.openxmlformats.org/markup-compatibility/2006">
          <mc:Choice Requires="x14">
            <control shapeId="19732" r:id="rId146" name="Check Box 276">
              <controlPr defaultSize="0" autoFill="0" autoLine="0" autoPict="0">
                <anchor moveWithCells="1">
                  <from>
                    <xdr:col>4</xdr:col>
                    <xdr:colOff>28575</xdr:colOff>
                    <xdr:row>145</xdr:row>
                    <xdr:rowOff>9525</xdr:rowOff>
                  </from>
                  <to>
                    <xdr:col>5</xdr:col>
                    <xdr:colOff>66675</xdr:colOff>
                    <xdr:row>146</xdr:row>
                    <xdr:rowOff>0</xdr:rowOff>
                  </to>
                </anchor>
              </controlPr>
            </control>
          </mc:Choice>
        </mc:AlternateContent>
        <mc:AlternateContent xmlns:mc="http://schemas.openxmlformats.org/markup-compatibility/2006">
          <mc:Choice Requires="x14">
            <control shapeId="19733" r:id="rId147" name="Check Box 277">
              <controlPr defaultSize="0" autoFill="0" autoLine="0" autoPict="0">
                <anchor moveWithCells="1">
                  <from>
                    <xdr:col>4</xdr:col>
                    <xdr:colOff>28575</xdr:colOff>
                    <xdr:row>149</xdr:row>
                    <xdr:rowOff>9525</xdr:rowOff>
                  </from>
                  <to>
                    <xdr:col>5</xdr:col>
                    <xdr:colOff>66675</xdr:colOff>
                    <xdr:row>150</xdr:row>
                    <xdr:rowOff>0</xdr:rowOff>
                  </to>
                </anchor>
              </controlPr>
            </control>
          </mc:Choice>
        </mc:AlternateContent>
        <mc:AlternateContent xmlns:mc="http://schemas.openxmlformats.org/markup-compatibility/2006">
          <mc:Choice Requires="x14">
            <control shapeId="19734" r:id="rId148" name="Check Box 278">
              <controlPr defaultSize="0" autoFill="0" autoLine="0" autoPict="0">
                <anchor moveWithCells="1">
                  <from>
                    <xdr:col>4</xdr:col>
                    <xdr:colOff>28575</xdr:colOff>
                    <xdr:row>147</xdr:row>
                    <xdr:rowOff>9525</xdr:rowOff>
                  </from>
                  <to>
                    <xdr:col>5</xdr:col>
                    <xdr:colOff>66675</xdr:colOff>
                    <xdr:row>148</xdr:row>
                    <xdr:rowOff>0</xdr:rowOff>
                  </to>
                </anchor>
              </controlPr>
            </control>
          </mc:Choice>
        </mc:AlternateContent>
        <mc:AlternateContent xmlns:mc="http://schemas.openxmlformats.org/markup-compatibility/2006">
          <mc:Choice Requires="x14">
            <control shapeId="19736" r:id="rId149" name="Check Box 280">
              <controlPr defaultSize="0" autoFill="0" autoLine="0" autoPict="0">
                <anchor moveWithCells="1">
                  <from>
                    <xdr:col>4</xdr:col>
                    <xdr:colOff>28575</xdr:colOff>
                    <xdr:row>162</xdr:row>
                    <xdr:rowOff>47625</xdr:rowOff>
                  </from>
                  <to>
                    <xdr:col>5</xdr:col>
                    <xdr:colOff>66675</xdr:colOff>
                    <xdr:row>162</xdr:row>
                    <xdr:rowOff>285750</xdr:rowOff>
                  </to>
                </anchor>
              </controlPr>
            </control>
          </mc:Choice>
        </mc:AlternateContent>
        <mc:AlternateContent xmlns:mc="http://schemas.openxmlformats.org/markup-compatibility/2006">
          <mc:Choice Requires="x14">
            <control shapeId="19737" r:id="rId150" name="Check Box 281">
              <controlPr defaultSize="0" autoFill="0" autoLine="0" autoPict="0">
                <anchor moveWithCells="1">
                  <from>
                    <xdr:col>4</xdr:col>
                    <xdr:colOff>28575</xdr:colOff>
                    <xdr:row>161</xdr:row>
                    <xdr:rowOff>47625</xdr:rowOff>
                  </from>
                  <to>
                    <xdr:col>5</xdr:col>
                    <xdr:colOff>66675</xdr:colOff>
                    <xdr:row>161</xdr:row>
                    <xdr:rowOff>285750</xdr:rowOff>
                  </to>
                </anchor>
              </controlPr>
            </control>
          </mc:Choice>
        </mc:AlternateContent>
        <mc:AlternateContent xmlns:mc="http://schemas.openxmlformats.org/markup-compatibility/2006">
          <mc:Choice Requires="x14">
            <control shapeId="19739" r:id="rId151" name="Check Box 283">
              <controlPr defaultSize="0" autoFill="0" autoLine="0" autoPict="0">
                <anchor moveWithCells="1">
                  <from>
                    <xdr:col>4</xdr:col>
                    <xdr:colOff>28575</xdr:colOff>
                    <xdr:row>143</xdr:row>
                    <xdr:rowOff>0</xdr:rowOff>
                  </from>
                  <to>
                    <xdr:col>5</xdr:col>
                    <xdr:colOff>66675</xdr:colOff>
                    <xdr:row>143</xdr:row>
                    <xdr:rowOff>219075</xdr:rowOff>
                  </to>
                </anchor>
              </controlPr>
            </control>
          </mc:Choice>
        </mc:AlternateContent>
        <mc:AlternateContent xmlns:mc="http://schemas.openxmlformats.org/markup-compatibility/2006">
          <mc:Choice Requires="x14">
            <control shapeId="19748" r:id="rId152" name="Check Box 292">
              <controlPr defaultSize="0" autoFill="0" autoLine="0" autoPict="0">
                <anchor moveWithCells="1">
                  <from>
                    <xdr:col>4</xdr:col>
                    <xdr:colOff>28575</xdr:colOff>
                    <xdr:row>154</xdr:row>
                    <xdr:rowOff>9525</xdr:rowOff>
                  </from>
                  <to>
                    <xdr:col>5</xdr:col>
                    <xdr:colOff>66675</xdr:colOff>
                    <xdr:row>155</xdr:row>
                    <xdr:rowOff>0</xdr:rowOff>
                  </to>
                </anchor>
              </controlPr>
            </control>
          </mc:Choice>
        </mc:AlternateContent>
        <mc:AlternateContent xmlns:mc="http://schemas.openxmlformats.org/markup-compatibility/2006">
          <mc:Choice Requires="x14">
            <control shapeId="19749" r:id="rId153" name="Check Box 293">
              <controlPr defaultSize="0" autoFill="0" autoLine="0" autoPict="0">
                <anchor moveWithCells="1">
                  <from>
                    <xdr:col>4</xdr:col>
                    <xdr:colOff>28575</xdr:colOff>
                    <xdr:row>152</xdr:row>
                    <xdr:rowOff>9525</xdr:rowOff>
                  </from>
                  <to>
                    <xdr:col>5</xdr:col>
                    <xdr:colOff>66675</xdr:colOff>
                    <xdr:row>153</xdr:row>
                    <xdr:rowOff>0</xdr:rowOff>
                  </to>
                </anchor>
              </controlPr>
            </control>
          </mc:Choice>
        </mc:AlternateContent>
        <mc:AlternateContent xmlns:mc="http://schemas.openxmlformats.org/markup-compatibility/2006">
          <mc:Choice Requires="x14">
            <control shapeId="19759" r:id="rId154" name="Check Box 303">
              <controlPr defaultSize="0" autoFill="0" autoLine="0" autoPict="0">
                <anchor moveWithCells="1">
                  <from>
                    <xdr:col>4</xdr:col>
                    <xdr:colOff>28575</xdr:colOff>
                    <xdr:row>142</xdr:row>
                    <xdr:rowOff>0</xdr:rowOff>
                  </from>
                  <to>
                    <xdr:col>5</xdr:col>
                    <xdr:colOff>66675</xdr:colOff>
                    <xdr:row>142</xdr:row>
                    <xdr:rowOff>219075</xdr:rowOff>
                  </to>
                </anchor>
              </controlPr>
            </control>
          </mc:Choice>
        </mc:AlternateContent>
        <mc:AlternateContent xmlns:mc="http://schemas.openxmlformats.org/markup-compatibility/2006">
          <mc:Choice Requires="x14">
            <control shapeId="19760" r:id="rId155" name="Check Box 304">
              <controlPr defaultSize="0" autoFill="0" autoLine="0" autoPict="0">
                <anchor moveWithCells="1">
                  <from>
                    <xdr:col>4</xdr:col>
                    <xdr:colOff>28575</xdr:colOff>
                    <xdr:row>142</xdr:row>
                    <xdr:rowOff>0</xdr:rowOff>
                  </from>
                  <to>
                    <xdr:col>5</xdr:col>
                    <xdr:colOff>66675</xdr:colOff>
                    <xdr:row>142</xdr:row>
                    <xdr:rowOff>219075</xdr:rowOff>
                  </to>
                </anchor>
              </controlPr>
            </control>
          </mc:Choice>
        </mc:AlternateContent>
        <mc:AlternateContent xmlns:mc="http://schemas.openxmlformats.org/markup-compatibility/2006">
          <mc:Choice Requires="x14">
            <control shapeId="19761" r:id="rId156" name="Check Box 305">
              <controlPr defaultSize="0" autoFill="0" autoLine="0" autoPict="0">
                <anchor moveWithCells="1">
                  <from>
                    <xdr:col>4</xdr:col>
                    <xdr:colOff>28575</xdr:colOff>
                    <xdr:row>145</xdr:row>
                    <xdr:rowOff>0</xdr:rowOff>
                  </from>
                  <to>
                    <xdr:col>5</xdr:col>
                    <xdr:colOff>66675</xdr:colOff>
                    <xdr:row>145</xdr:row>
                    <xdr:rowOff>219075</xdr:rowOff>
                  </to>
                </anchor>
              </controlPr>
            </control>
          </mc:Choice>
        </mc:AlternateContent>
        <mc:AlternateContent xmlns:mc="http://schemas.openxmlformats.org/markup-compatibility/2006">
          <mc:Choice Requires="x14">
            <control shapeId="19762" r:id="rId157" name="Check Box 306">
              <controlPr defaultSize="0" autoFill="0" autoLine="0" autoPict="0">
                <anchor moveWithCells="1">
                  <from>
                    <xdr:col>4</xdr:col>
                    <xdr:colOff>28575</xdr:colOff>
                    <xdr:row>145</xdr:row>
                    <xdr:rowOff>0</xdr:rowOff>
                  </from>
                  <to>
                    <xdr:col>5</xdr:col>
                    <xdr:colOff>66675</xdr:colOff>
                    <xdr:row>145</xdr:row>
                    <xdr:rowOff>219075</xdr:rowOff>
                  </to>
                </anchor>
              </controlPr>
            </control>
          </mc:Choice>
        </mc:AlternateContent>
        <mc:AlternateContent xmlns:mc="http://schemas.openxmlformats.org/markup-compatibility/2006">
          <mc:Choice Requires="x14">
            <control shapeId="19763" r:id="rId158" name="Check Box 307">
              <controlPr defaultSize="0" autoFill="0" autoLine="0" autoPict="0">
                <anchor moveWithCells="1">
                  <from>
                    <xdr:col>4</xdr:col>
                    <xdr:colOff>28575</xdr:colOff>
                    <xdr:row>145</xdr:row>
                    <xdr:rowOff>0</xdr:rowOff>
                  </from>
                  <to>
                    <xdr:col>5</xdr:col>
                    <xdr:colOff>66675</xdr:colOff>
                    <xdr:row>145</xdr:row>
                    <xdr:rowOff>219075</xdr:rowOff>
                  </to>
                </anchor>
              </controlPr>
            </control>
          </mc:Choice>
        </mc:AlternateContent>
        <mc:AlternateContent xmlns:mc="http://schemas.openxmlformats.org/markup-compatibility/2006">
          <mc:Choice Requires="x14">
            <control shapeId="19764" r:id="rId159" name="Check Box 308">
              <controlPr defaultSize="0" autoFill="0" autoLine="0" autoPict="0">
                <anchor moveWithCells="1">
                  <from>
                    <xdr:col>4</xdr:col>
                    <xdr:colOff>28575</xdr:colOff>
                    <xdr:row>145</xdr:row>
                    <xdr:rowOff>0</xdr:rowOff>
                  </from>
                  <to>
                    <xdr:col>5</xdr:col>
                    <xdr:colOff>66675</xdr:colOff>
                    <xdr:row>145</xdr:row>
                    <xdr:rowOff>219075</xdr:rowOff>
                  </to>
                </anchor>
              </controlPr>
            </control>
          </mc:Choice>
        </mc:AlternateContent>
        <mc:AlternateContent xmlns:mc="http://schemas.openxmlformats.org/markup-compatibility/2006">
          <mc:Choice Requires="x14">
            <control shapeId="19765" r:id="rId160" name="Check Box 309">
              <controlPr defaultSize="0" autoFill="0" autoLine="0" autoPict="0">
                <anchor moveWithCells="1">
                  <from>
                    <xdr:col>4</xdr:col>
                    <xdr:colOff>28575</xdr:colOff>
                    <xdr:row>145</xdr:row>
                    <xdr:rowOff>0</xdr:rowOff>
                  </from>
                  <to>
                    <xdr:col>5</xdr:col>
                    <xdr:colOff>66675</xdr:colOff>
                    <xdr:row>145</xdr:row>
                    <xdr:rowOff>219075</xdr:rowOff>
                  </to>
                </anchor>
              </controlPr>
            </control>
          </mc:Choice>
        </mc:AlternateContent>
        <mc:AlternateContent xmlns:mc="http://schemas.openxmlformats.org/markup-compatibility/2006">
          <mc:Choice Requires="x14">
            <control shapeId="19766" r:id="rId161" name="Check Box 310">
              <controlPr defaultSize="0" autoFill="0" autoLine="0" autoPict="0">
                <anchor moveWithCells="1">
                  <from>
                    <xdr:col>4</xdr:col>
                    <xdr:colOff>28575</xdr:colOff>
                    <xdr:row>145</xdr:row>
                    <xdr:rowOff>0</xdr:rowOff>
                  </from>
                  <to>
                    <xdr:col>5</xdr:col>
                    <xdr:colOff>66675</xdr:colOff>
                    <xdr:row>145</xdr:row>
                    <xdr:rowOff>219075</xdr:rowOff>
                  </to>
                </anchor>
              </controlPr>
            </control>
          </mc:Choice>
        </mc:AlternateContent>
        <mc:AlternateContent xmlns:mc="http://schemas.openxmlformats.org/markup-compatibility/2006">
          <mc:Choice Requires="x14">
            <control shapeId="19767" r:id="rId162" name="Check Box 311">
              <controlPr defaultSize="0" autoFill="0" autoLine="0" autoPict="0">
                <anchor moveWithCells="1">
                  <from>
                    <xdr:col>4</xdr:col>
                    <xdr:colOff>28575</xdr:colOff>
                    <xdr:row>146</xdr:row>
                    <xdr:rowOff>9525</xdr:rowOff>
                  </from>
                  <to>
                    <xdr:col>5</xdr:col>
                    <xdr:colOff>66675</xdr:colOff>
                    <xdr:row>147</xdr:row>
                    <xdr:rowOff>0</xdr:rowOff>
                  </to>
                </anchor>
              </controlPr>
            </control>
          </mc:Choice>
        </mc:AlternateContent>
        <mc:AlternateContent xmlns:mc="http://schemas.openxmlformats.org/markup-compatibility/2006">
          <mc:Choice Requires="x14">
            <control shapeId="19768" r:id="rId163" name="Check Box 312">
              <controlPr defaultSize="0" autoFill="0" autoLine="0" autoPict="0">
                <anchor moveWithCells="1">
                  <from>
                    <xdr:col>4</xdr:col>
                    <xdr:colOff>28575</xdr:colOff>
                    <xdr:row>148</xdr:row>
                    <xdr:rowOff>9525</xdr:rowOff>
                  </from>
                  <to>
                    <xdr:col>5</xdr:col>
                    <xdr:colOff>66675</xdr:colOff>
                    <xdr:row>149</xdr:row>
                    <xdr:rowOff>0</xdr:rowOff>
                  </to>
                </anchor>
              </controlPr>
            </control>
          </mc:Choice>
        </mc:AlternateContent>
        <mc:AlternateContent xmlns:mc="http://schemas.openxmlformats.org/markup-compatibility/2006">
          <mc:Choice Requires="x14">
            <control shapeId="19772" r:id="rId164" name="Check Box 316">
              <controlPr defaultSize="0" autoFill="0" autoLine="0" autoPict="0">
                <anchor moveWithCells="1">
                  <from>
                    <xdr:col>4</xdr:col>
                    <xdr:colOff>28575</xdr:colOff>
                    <xdr:row>151</xdr:row>
                    <xdr:rowOff>9525</xdr:rowOff>
                  </from>
                  <to>
                    <xdr:col>5</xdr:col>
                    <xdr:colOff>66675</xdr:colOff>
                    <xdr:row>152</xdr:row>
                    <xdr:rowOff>0</xdr:rowOff>
                  </to>
                </anchor>
              </controlPr>
            </control>
          </mc:Choice>
        </mc:AlternateContent>
        <mc:AlternateContent xmlns:mc="http://schemas.openxmlformats.org/markup-compatibility/2006">
          <mc:Choice Requires="x14">
            <control shapeId="19773" r:id="rId165" name="Check Box 317">
              <controlPr defaultSize="0" autoFill="0" autoLine="0" autoPict="0">
                <anchor moveWithCells="1">
                  <from>
                    <xdr:col>4</xdr:col>
                    <xdr:colOff>28575</xdr:colOff>
                    <xdr:row>153</xdr:row>
                    <xdr:rowOff>9525</xdr:rowOff>
                  </from>
                  <to>
                    <xdr:col>5</xdr:col>
                    <xdr:colOff>66675</xdr:colOff>
                    <xdr:row>154</xdr:row>
                    <xdr:rowOff>0</xdr:rowOff>
                  </to>
                </anchor>
              </controlPr>
            </control>
          </mc:Choice>
        </mc:AlternateContent>
        <mc:AlternateContent xmlns:mc="http://schemas.openxmlformats.org/markup-compatibility/2006">
          <mc:Choice Requires="x14">
            <control shapeId="19776" r:id="rId166" name="Check Box 320">
              <controlPr defaultSize="0" autoFill="0" autoLine="0" autoPict="0">
                <anchor moveWithCells="1">
                  <from>
                    <xdr:col>2</xdr:col>
                    <xdr:colOff>1447800</xdr:colOff>
                    <xdr:row>38</xdr:row>
                    <xdr:rowOff>9525</xdr:rowOff>
                  </from>
                  <to>
                    <xdr:col>3</xdr:col>
                    <xdr:colOff>19050</xdr:colOff>
                    <xdr:row>38</xdr:row>
                    <xdr:rowOff>219075</xdr:rowOff>
                  </to>
                </anchor>
              </controlPr>
            </control>
          </mc:Choice>
        </mc:AlternateContent>
        <mc:AlternateContent xmlns:mc="http://schemas.openxmlformats.org/markup-compatibility/2006">
          <mc:Choice Requires="x14">
            <control shapeId="19777" r:id="rId167" name="Check Box 321">
              <controlPr defaultSize="0" autoFill="0" autoLine="0" autoPict="0">
                <anchor moveWithCells="1">
                  <from>
                    <xdr:col>4</xdr:col>
                    <xdr:colOff>28575</xdr:colOff>
                    <xdr:row>25</xdr:row>
                    <xdr:rowOff>9525</xdr:rowOff>
                  </from>
                  <to>
                    <xdr:col>5</xdr:col>
                    <xdr:colOff>66675</xdr:colOff>
                    <xdr:row>25</xdr:row>
                    <xdr:rowOff>276225</xdr:rowOff>
                  </to>
                </anchor>
              </controlPr>
            </control>
          </mc:Choice>
        </mc:AlternateContent>
        <mc:AlternateContent xmlns:mc="http://schemas.openxmlformats.org/markup-compatibility/2006">
          <mc:Choice Requires="x14">
            <control shapeId="19778" r:id="rId168" name="Check Box 322">
              <controlPr defaultSize="0" autoFill="0" autoLine="0" autoPict="0">
                <anchor moveWithCells="1">
                  <from>
                    <xdr:col>4</xdr:col>
                    <xdr:colOff>28575</xdr:colOff>
                    <xdr:row>32</xdr:row>
                    <xdr:rowOff>9525</xdr:rowOff>
                  </from>
                  <to>
                    <xdr:col>5</xdr:col>
                    <xdr:colOff>66675</xdr:colOff>
                    <xdr:row>33</xdr:row>
                    <xdr:rowOff>0</xdr:rowOff>
                  </to>
                </anchor>
              </controlPr>
            </control>
          </mc:Choice>
        </mc:AlternateContent>
        <mc:AlternateContent xmlns:mc="http://schemas.openxmlformats.org/markup-compatibility/2006">
          <mc:Choice Requires="x14">
            <control shapeId="19779" r:id="rId169" name="Check Box 323">
              <controlPr defaultSize="0" autoFill="0" autoLine="0" autoPict="0">
                <anchor moveWithCells="1">
                  <from>
                    <xdr:col>4</xdr:col>
                    <xdr:colOff>28575</xdr:colOff>
                    <xdr:row>67</xdr:row>
                    <xdr:rowOff>9525</xdr:rowOff>
                  </from>
                  <to>
                    <xdr:col>5</xdr:col>
                    <xdr:colOff>66675</xdr:colOff>
                    <xdr:row>68</xdr:row>
                    <xdr:rowOff>19050</xdr:rowOff>
                  </to>
                </anchor>
              </controlPr>
            </control>
          </mc:Choice>
        </mc:AlternateContent>
        <mc:AlternateContent xmlns:mc="http://schemas.openxmlformats.org/markup-compatibility/2006">
          <mc:Choice Requires="x14">
            <control shapeId="19785" r:id="rId170" name="Check Box 329">
              <controlPr defaultSize="0" autoFill="0" autoLine="0" autoPict="0">
                <anchor moveWithCells="1">
                  <from>
                    <xdr:col>4</xdr:col>
                    <xdr:colOff>47625</xdr:colOff>
                    <xdr:row>100</xdr:row>
                    <xdr:rowOff>9525</xdr:rowOff>
                  </from>
                  <to>
                    <xdr:col>5</xdr:col>
                    <xdr:colOff>76200</xdr:colOff>
                    <xdr:row>100</xdr:row>
                    <xdr:rowOff>219075</xdr:rowOff>
                  </to>
                </anchor>
              </controlPr>
            </control>
          </mc:Choice>
        </mc:AlternateContent>
        <mc:AlternateContent xmlns:mc="http://schemas.openxmlformats.org/markup-compatibility/2006">
          <mc:Choice Requires="x14">
            <control shapeId="19786" r:id="rId171" name="Check Box 330">
              <controlPr defaultSize="0" autoFill="0" autoLine="0" autoPict="0">
                <anchor moveWithCells="1">
                  <from>
                    <xdr:col>4</xdr:col>
                    <xdr:colOff>47625</xdr:colOff>
                    <xdr:row>99</xdr:row>
                    <xdr:rowOff>0</xdr:rowOff>
                  </from>
                  <to>
                    <xdr:col>5</xdr:col>
                    <xdr:colOff>76200</xdr:colOff>
                    <xdr:row>99</xdr:row>
                    <xdr:rowOff>209550</xdr:rowOff>
                  </to>
                </anchor>
              </controlPr>
            </control>
          </mc:Choice>
        </mc:AlternateContent>
        <mc:AlternateContent xmlns:mc="http://schemas.openxmlformats.org/markup-compatibility/2006">
          <mc:Choice Requires="x14">
            <control shapeId="19789" r:id="rId172" name="Check Box 333">
              <controlPr defaultSize="0" autoFill="0" autoLine="0" autoPict="0">
                <anchor moveWithCells="1">
                  <from>
                    <xdr:col>4</xdr:col>
                    <xdr:colOff>28575</xdr:colOff>
                    <xdr:row>103</xdr:row>
                    <xdr:rowOff>0</xdr:rowOff>
                  </from>
                  <to>
                    <xdr:col>5</xdr:col>
                    <xdr:colOff>66675</xdr:colOff>
                    <xdr:row>104</xdr:row>
                    <xdr:rowOff>9525</xdr:rowOff>
                  </to>
                </anchor>
              </controlPr>
            </control>
          </mc:Choice>
        </mc:AlternateContent>
        <mc:AlternateContent xmlns:mc="http://schemas.openxmlformats.org/markup-compatibility/2006">
          <mc:Choice Requires="x14">
            <control shapeId="19792" r:id="rId173" name="Check Box 336">
              <controlPr defaultSize="0" autoFill="0" autoLine="0" autoPict="0">
                <anchor moveWithCells="1">
                  <from>
                    <xdr:col>4</xdr:col>
                    <xdr:colOff>28575</xdr:colOff>
                    <xdr:row>88</xdr:row>
                    <xdr:rowOff>9525</xdr:rowOff>
                  </from>
                  <to>
                    <xdr:col>5</xdr:col>
                    <xdr:colOff>66675</xdr:colOff>
                    <xdr:row>89</xdr:row>
                    <xdr:rowOff>19050</xdr:rowOff>
                  </to>
                </anchor>
              </controlPr>
            </control>
          </mc:Choice>
        </mc:AlternateContent>
        <mc:AlternateContent xmlns:mc="http://schemas.openxmlformats.org/markup-compatibility/2006">
          <mc:Choice Requires="x14">
            <control shapeId="19798" r:id="rId174" name="Check Box 342">
              <controlPr defaultSize="0" autoFill="0" autoLine="0" autoPict="0">
                <anchor moveWithCells="1">
                  <from>
                    <xdr:col>4</xdr:col>
                    <xdr:colOff>47625</xdr:colOff>
                    <xdr:row>121</xdr:row>
                    <xdr:rowOff>9525</xdr:rowOff>
                  </from>
                  <to>
                    <xdr:col>5</xdr:col>
                    <xdr:colOff>76200</xdr:colOff>
                    <xdr:row>121</xdr:row>
                    <xdr:rowOff>219075</xdr:rowOff>
                  </to>
                </anchor>
              </controlPr>
            </control>
          </mc:Choice>
        </mc:AlternateContent>
        <mc:AlternateContent xmlns:mc="http://schemas.openxmlformats.org/markup-compatibility/2006">
          <mc:Choice Requires="x14">
            <control shapeId="19799" r:id="rId175" name="Check Box 343">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800" r:id="rId176" name="Check Box 344">
              <controlPr defaultSize="0" autoFill="0" autoLine="0" autoPict="0">
                <anchor moveWithCells="1">
                  <from>
                    <xdr:col>4</xdr:col>
                    <xdr:colOff>47625</xdr:colOff>
                    <xdr:row>119</xdr:row>
                    <xdr:rowOff>9525</xdr:rowOff>
                  </from>
                  <to>
                    <xdr:col>5</xdr:col>
                    <xdr:colOff>76200</xdr:colOff>
                    <xdr:row>119</xdr:row>
                    <xdr:rowOff>219075</xdr:rowOff>
                  </to>
                </anchor>
              </controlPr>
            </control>
          </mc:Choice>
        </mc:AlternateContent>
        <mc:AlternateContent xmlns:mc="http://schemas.openxmlformats.org/markup-compatibility/2006">
          <mc:Choice Requires="x14">
            <control shapeId="19802" r:id="rId177" name="Check Box 346">
              <controlPr defaultSize="0" autoFill="0" autoLine="0" autoPict="0">
                <anchor moveWithCells="1">
                  <from>
                    <xdr:col>4</xdr:col>
                    <xdr:colOff>28575</xdr:colOff>
                    <xdr:row>124</xdr:row>
                    <xdr:rowOff>0</xdr:rowOff>
                  </from>
                  <to>
                    <xdr:col>5</xdr:col>
                    <xdr:colOff>66675</xdr:colOff>
                    <xdr:row>125</xdr:row>
                    <xdr:rowOff>9525</xdr:rowOff>
                  </to>
                </anchor>
              </controlPr>
            </control>
          </mc:Choice>
        </mc:AlternateContent>
        <mc:AlternateContent xmlns:mc="http://schemas.openxmlformats.org/markup-compatibility/2006">
          <mc:Choice Requires="x14">
            <control shapeId="19805" r:id="rId178" name="Check Box 349">
              <controlPr defaultSize="0" autoFill="0" autoLine="0" autoPict="0">
                <anchor moveWithCells="1">
                  <from>
                    <xdr:col>4</xdr:col>
                    <xdr:colOff>28575</xdr:colOff>
                    <xdr:row>109</xdr:row>
                    <xdr:rowOff>9525</xdr:rowOff>
                  </from>
                  <to>
                    <xdr:col>5</xdr:col>
                    <xdr:colOff>66675</xdr:colOff>
                    <xdr:row>110</xdr:row>
                    <xdr:rowOff>19050</xdr:rowOff>
                  </to>
                </anchor>
              </controlPr>
            </control>
          </mc:Choice>
        </mc:AlternateContent>
        <mc:AlternateContent xmlns:mc="http://schemas.openxmlformats.org/markup-compatibility/2006">
          <mc:Choice Requires="x14">
            <control shapeId="19807" r:id="rId179" name="Check Box 351">
              <controlPr defaultSize="0" autoFill="0" autoLine="0" autoPict="0">
                <anchor moveWithCells="1">
                  <from>
                    <xdr:col>4</xdr:col>
                    <xdr:colOff>28575</xdr:colOff>
                    <xdr:row>112</xdr:row>
                    <xdr:rowOff>9525</xdr:rowOff>
                  </from>
                  <to>
                    <xdr:col>5</xdr:col>
                    <xdr:colOff>66675</xdr:colOff>
                    <xdr:row>113</xdr:row>
                    <xdr:rowOff>28575</xdr:rowOff>
                  </to>
                </anchor>
              </controlPr>
            </control>
          </mc:Choice>
        </mc:AlternateContent>
        <mc:AlternateContent xmlns:mc="http://schemas.openxmlformats.org/markup-compatibility/2006">
          <mc:Choice Requires="x14">
            <control shapeId="19811" r:id="rId180" name="Check Box 355">
              <controlPr defaultSize="0" autoFill="0" autoLine="0" autoPict="0">
                <anchor moveWithCells="1">
                  <from>
                    <xdr:col>4</xdr:col>
                    <xdr:colOff>28575</xdr:colOff>
                    <xdr:row>155</xdr:row>
                    <xdr:rowOff>9525</xdr:rowOff>
                  </from>
                  <to>
                    <xdr:col>5</xdr:col>
                    <xdr:colOff>66675</xdr:colOff>
                    <xdr:row>156</xdr:row>
                    <xdr:rowOff>0</xdr:rowOff>
                  </to>
                </anchor>
              </controlPr>
            </control>
          </mc:Choice>
        </mc:AlternateContent>
        <mc:AlternateContent xmlns:mc="http://schemas.openxmlformats.org/markup-compatibility/2006">
          <mc:Choice Requires="x14">
            <control shapeId="19812" r:id="rId181" name="Check Box 356">
              <controlPr defaultSize="0" autoFill="0" autoLine="0" autoPict="0">
                <anchor moveWithCells="1">
                  <from>
                    <xdr:col>4</xdr:col>
                    <xdr:colOff>28575</xdr:colOff>
                    <xdr:row>157</xdr:row>
                    <xdr:rowOff>9525</xdr:rowOff>
                  </from>
                  <to>
                    <xdr:col>5</xdr:col>
                    <xdr:colOff>66675</xdr:colOff>
                    <xdr:row>158</xdr:row>
                    <xdr:rowOff>0</xdr:rowOff>
                  </to>
                </anchor>
              </controlPr>
            </control>
          </mc:Choice>
        </mc:AlternateContent>
        <mc:AlternateContent xmlns:mc="http://schemas.openxmlformats.org/markup-compatibility/2006">
          <mc:Choice Requires="x14">
            <control shapeId="19813" r:id="rId182" name="Check Box 357">
              <controlPr defaultSize="0" autoFill="0" autoLine="0" autoPict="0">
                <anchor moveWithCells="1">
                  <from>
                    <xdr:col>4</xdr:col>
                    <xdr:colOff>28575</xdr:colOff>
                    <xdr:row>156</xdr:row>
                    <xdr:rowOff>9525</xdr:rowOff>
                  </from>
                  <to>
                    <xdr:col>5</xdr:col>
                    <xdr:colOff>66675</xdr:colOff>
                    <xdr:row>157</xdr:row>
                    <xdr:rowOff>0</xdr:rowOff>
                  </to>
                </anchor>
              </controlPr>
            </control>
          </mc:Choice>
        </mc:AlternateContent>
        <mc:AlternateContent xmlns:mc="http://schemas.openxmlformats.org/markup-compatibility/2006">
          <mc:Choice Requires="x14">
            <control shapeId="19814" r:id="rId183" name="Check Box 358">
              <controlPr defaultSize="0" autoFill="0" autoLine="0" autoPict="0">
                <anchor moveWithCells="1">
                  <from>
                    <xdr:col>4</xdr:col>
                    <xdr:colOff>28575</xdr:colOff>
                    <xdr:row>155</xdr:row>
                    <xdr:rowOff>9525</xdr:rowOff>
                  </from>
                  <to>
                    <xdr:col>5</xdr:col>
                    <xdr:colOff>66675</xdr:colOff>
                    <xdr:row>156</xdr:row>
                    <xdr:rowOff>0</xdr:rowOff>
                  </to>
                </anchor>
              </controlPr>
            </control>
          </mc:Choice>
        </mc:AlternateContent>
        <mc:AlternateContent xmlns:mc="http://schemas.openxmlformats.org/markup-compatibility/2006">
          <mc:Choice Requires="x14">
            <control shapeId="19815" r:id="rId184" name="Check Box 359">
              <controlPr defaultSize="0" autoFill="0" autoLine="0" autoPict="0">
                <anchor moveWithCells="1">
                  <from>
                    <xdr:col>4</xdr:col>
                    <xdr:colOff>28575</xdr:colOff>
                    <xdr:row>156</xdr:row>
                    <xdr:rowOff>9525</xdr:rowOff>
                  </from>
                  <to>
                    <xdr:col>5</xdr:col>
                    <xdr:colOff>66675</xdr:colOff>
                    <xdr:row>157</xdr:row>
                    <xdr:rowOff>0</xdr:rowOff>
                  </to>
                </anchor>
              </controlPr>
            </control>
          </mc:Choice>
        </mc:AlternateContent>
        <mc:AlternateContent xmlns:mc="http://schemas.openxmlformats.org/markup-compatibility/2006">
          <mc:Choice Requires="x14">
            <control shapeId="19816" r:id="rId185" name="Check Box 360">
              <controlPr defaultSize="0" autoFill="0" autoLine="0" autoPict="0">
                <anchor moveWithCells="1">
                  <from>
                    <xdr:col>4</xdr:col>
                    <xdr:colOff>47625</xdr:colOff>
                    <xdr:row>97</xdr:row>
                    <xdr:rowOff>0</xdr:rowOff>
                  </from>
                  <to>
                    <xdr:col>5</xdr:col>
                    <xdr:colOff>76200</xdr:colOff>
                    <xdr:row>97</xdr:row>
                    <xdr:rowOff>209550</xdr:rowOff>
                  </to>
                </anchor>
              </controlPr>
            </control>
          </mc:Choice>
        </mc:AlternateContent>
        <mc:AlternateContent xmlns:mc="http://schemas.openxmlformats.org/markup-compatibility/2006">
          <mc:Choice Requires="x14">
            <control shapeId="19817" r:id="rId186" name="Check Box 361">
              <controlPr defaultSize="0" autoFill="0" autoLine="0" autoPict="0">
                <anchor moveWithCells="1">
                  <from>
                    <xdr:col>4</xdr:col>
                    <xdr:colOff>47625</xdr:colOff>
                    <xdr:row>118</xdr:row>
                    <xdr:rowOff>0</xdr:rowOff>
                  </from>
                  <to>
                    <xdr:col>5</xdr:col>
                    <xdr:colOff>76200</xdr:colOff>
                    <xdr:row>118</xdr:row>
                    <xdr:rowOff>209550</xdr:rowOff>
                  </to>
                </anchor>
              </controlPr>
            </control>
          </mc:Choice>
        </mc:AlternateContent>
        <mc:AlternateContent xmlns:mc="http://schemas.openxmlformats.org/markup-compatibility/2006">
          <mc:Choice Requires="x14">
            <control shapeId="19818" r:id="rId187" name="Check Box 362">
              <controlPr defaultSize="0" autoFill="0" autoLine="0" autoPict="0">
                <anchor moveWithCells="1">
                  <from>
                    <xdr:col>4</xdr:col>
                    <xdr:colOff>47625</xdr:colOff>
                    <xdr:row>100</xdr:row>
                    <xdr:rowOff>9525</xdr:rowOff>
                  </from>
                  <to>
                    <xdr:col>5</xdr:col>
                    <xdr:colOff>76200</xdr:colOff>
                    <xdr:row>100</xdr:row>
                    <xdr:rowOff>219075</xdr:rowOff>
                  </to>
                </anchor>
              </controlPr>
            </control>
          </mc:Choice>
        </mc:AlternateContent>
        <mc:AlternateContent xmlns:mc="http://schemas.openxmlformats.org/markup-compatibility/2006">
          <mc:Choice Requires="x14">
            <control shapeId="19822" r:id="rId188" name="Check Box 366">
              <controlPr defaultSize="0" autoFill="0" autoLine="0" autoPict="0">
                <anchor moveWithCells="1">
                  <from>
                    <xdr:col>4</xdr:col>
                    <xdr:colOff>47625</xdr:colOff>
                    <xdr:row>121</xdr:row>
                    <xdr:rowOff>9525</xdr:rowOff>
                  </from>
                  <to>
                    <xdr:col>5</xdr:col>
                    <xdr:colOff>76200</xdr:colOff>
                    <xdr:row>121</xdr:row>
                    <xdr:rowOff>219075</xdr:rowOff>
                  </to>
                </anchor>
              </controlPr>
            </control>
          </mc:Choice>
        </mc:AlternateContent>
        <mc:AlternateContent xmlns:mc="http://schemas.openxmlformats.org/markup-compatibility/2006">
          <mc:Choice Requires="x14">
            <control shapeId="19826" r:id="rId189" name="Check Box 370">
              <controlPr defaultSize="0" autoFill="0" autoLine="0" autoPict="0">
                <anchor moveWithCells="1">
                  <from>
                    <xdr:col>4</xdr:col>
                    <xdr:colOff>28575</xdr:colOff>
                    <xdr:row>142</xdr:row>
                    <xdr:rowOff>0</xdr:rowOff>
                  </from>
                  <to>
                    <xdr:col>5</xdr:col>
                    <xdr:colOff>66675</xdr:colOff>
                    <xdr:row>143</xdr:row>
                    <xdr:rowOff>0</xdr:rowOff>
                  </to>
                </anchor>
              </controlPr>
            </control>
          </mc:Choice>
        </mc:AlternateContent>
        <mc:AlternateContent xmlns:mc="http://schemas.openxmlformats.org/markup-compatibility/2006">
          <mc:Choice Requires="x14">
            <control shapeId="19827" r:id="rId190" name="Check Box 371">
              <controlPr defaultSize="0" autoFill="0" autoLine="0" autoPict="0">
                <anchor moveWithCells="1">
                  <from>
                    <xdr:col>4</xdr:col>
                    <xdr:colOff>28575</xdr:colOff>
                    <xdr:row>142</xdr:row>
                    <xdr:rowOff>0</xdr:rowOff>
                  </from>
                  <to>
                    <xdr:col>5</xdr:col>
                    <xdr:colOff>66675</xdr:colOff>
                    <xdr:row>143</xdr:row>
                    <xdr:rowOff>0</xdr:rowOff>
                  </to>
                </anchor>
              </controlPr>
            </control>
          </mc:Choice>
        </mc:AlternateContent>
        <mc:AlternateContent xmlns:mc="http://schemas.openxmlformats.org/markup-compatibility/2006">
          <mc:Choice Requires="x14">
            <control shapeId="19828" r:id="rId191" name="Check Box 372">
              <controlPr defaultSize="0" autoFill="0" autoLine="0" autoPict="0">
                <anchor moveWithCells="1">
                  <from>
                    <xdr:col>4</xdr:col>
                    <xdr:colOff>28575</xdr:colOff>
                    <xdr:row>142</xdr:row>
                    <xdr:rowOff>0</xdr:rowOff>
                  </from>
                  <to>
                    <xdr:col>5</xdr:col>
                    <xdr:colOff>66675</xdr:colOff>
                    <xdr:row>143</xdr:row>
                    <xdr:rowOff>0</xdr:rowOff>
                  </to>
                </anchor>
              </controlPr>
            </control>
          </mc:Choice>
        </mc:AlternateContent>
        <mc:AlternateContent xmlns:mc="http://schemas.openxmlformats.org/markup-compatibility/2006">
          <mc:Choice Requires="x14">
            <control shapeId="19829" r:id="rId192" name="Check Box 373">
              <controlPr defaultSize="0" autoFill="0" autoLine="0" autoPict="0">
                <anchor moveWithCells="1">
                  <from>
                    <xdr:col>4</xdr:col>
                    <xdr:colOff>47625</xdr:colOff>
                    <xdr:row>100</xdr:row>
                    <xdr:rowOff>9525</xdr:rowOff>
                  </from>
                  <to>
                    <xdr:col>5</xdr:col>
                    <xdr:colOff>76200</xdr:colOff>
                    <xdr:row>100</xdr:row>
                    <xdr:rowOff>219075</xdr:rowOff>
                  </to>
                </anchor>
              </controlPr>
            </control>
          </mc:Choice>
        </mc:AlternateContent>
        <mc:AlternateContent xmlns:mc="http://schemas.openxmlformats.org/markup-compatibility/2006">
          <mc:Choice Requires="x14">
            <control shapeId="19832" r:id="rId193" name="Check Box 376">
              <controlPr defaultSize="0" autoFill="0" autoLine="0" autoPict="0">
                <anchor moveWithCells="1">
                  <from>
                    <xdr:col>4</xdr:col>
                    <xdr:colOff>47625</xdr:colOff>
                    <xdr:row>121</xdr:row>
                    <xdr:rowOff>9525</xdr:rowOff>
                  </from>
                  <to>
                    <xdr:col>5</xdr:col>
                    <xdr:colOff>76200</xdr:colOff>
                    <xdr:row>121</xdr:row>
                    <xdr:rowOff>219075</xdr:rowOff>
                  </to>
                </anchor>
              </controlPr>
            </control>
          </mc:Choice>
        </mc:AlternateContent>
        <mc:AlternateContent xmlns:mc="http://schemas.openxmlformats.org/markup-compatibility/2006">
          <mc:Choice Requires="x14">
            <control shapeId="19835" r:id="rId194" name="Check Box 379">
              <controlPr defaultSize="0" autoFill="0" autoLine="0" autoPict="0">
                <anchor moveWithCells="1">
                  <from>
                    <xdr:col>4</xdr:col>
                    <xdr:colOff>47625</xdr:colOff>
                    <xdr:row>121</xdr:row>
                    <xdr:rowOff>9525</xdr:rowOff>
                  </from>
                  <to>
                    <xdr:col>5</xdr:col>
                    <xdr:colOff>76200</xdr:colOff>
                    <xdr:row>121</xdr:row>
                    <xdr:rowOff>219075</xdr:rowOff>
                  </to>
                </anchor>
              </controlPr>
            </control>
          </mc:Choice>
        </mc:AlternateContent>
        <mc:AlternateContent xmlns:mc="http://schemas.openxmlformats.org/markup-compatibility/2006">
          <mc:Choice Requires="x14">
            <control shapeId="19838" r:id="rId195" name="Check Box 382">
              <controlPr defaultSize="0" autoFill="0" autoLine="0" autoPict="0">
                <anchor moveWithCells="1">
                  <from>
                    <xdr:col>4</xdr:col>
                    <xdr:colOff>47625</xdr:colOff>
                    <xdr:row>121</xdr:row>
                    <xdr:rowOff>9525</xdr:rowOff>
                  </from>
                  <to>
                    <xdr:col>5</xdr:col>
                    <xdr:colOff>76200</xdr:colOff>
                    <xdr:row>121</xdr:row>
                    <xdr:rowOff>219075</xdr:rowOff>
                  </to>
                </anchor>
              </controlPr>
            </control>
          </mc:Choice>
        </mc:AlternateContent>
        <mc:AlternateContent xmlns:mc="http://schemas.openxmlformats.org/markup-compatibility/2006">
          <mc:Choice Requires="x14">
            <control shapeId="19841" r:id="rId196" name="Check Box 385">
              <controlPr defaultSize="0" autoFill="0" autoLine="0" autoPict="0">
                <anchor moveWithCells="1">
                  <from>
                    <xdr:col>4</xdr:col>
                    <xdr:colOff>47625</xdr:colOff>
                    <xdr:row>99</xdr:row>
                    <xdr:rowOff>0</xdr:rowOff>
                  </from>
                  <to>
                    <xdr:col>5</xdr:col>
                    <xdr:colOff>76200</xdr:colOff>
                    <xdr:row>99</xdr:row>
                    <xdr:rowOff>209550</xdr:rowOff>
                  </to>
                </anchor>
              </controlPr>
            </control>
          </mc:Choice>
        </mc:AlternateContent>
        <mc:AlternateContent xmlns:mc="http://schemas.openxmlformats.org/markup-compatibility/2006">
          <mc:Choice Requires="x14">
            <control shapeId="19842" r:id="rId197" name="Check Box 386">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844" r:id="rId198" name="Check Box 388">
              <controlPr defaultSize="0" autoFill="0" autoLine="0" autoPict="0">
                <anchor moveWithCells="1">
                  <from>
                    <xdr:col>4</xdr:col>
                    <xdr:colOff>47625</xdr:colOff>
                    <xdr:row>99</xdr:row>
                    <xdr:rowOff>0</xdr:rowOff>
                  </from>
                  <to>
                    <xdr:col>5</xdr:col>
                    <xdr:colOff>76200</xdr:colOff>
                    <xdr:row>99</xdr:row>
                    <xdr:rowOff>209550</xdr:rowOff>
                  </to>
                </anchor>
              </controlPr>
            </control>
          </mc:Choice>
        </mc:AlternateContent>
        <mc:AlternateContent xmlns:mc="http://schemas.openxmlformats.org/markup-compatibility/2006">
          <mc:Choice Requires="x14">
            <control shapeId="19845" r:id="rId199" name="Check Box 389">
              <controlPr defaultSize="0" autoFill="0" autoLine="0" autoPict="0">
                <anchor moveWithCells="1">
                  <from>
                    <xdr:col>4</xdr:col>
                    <xdr:colOff>47625</xdr:colOff>
                    <xdr:row>78</xdr:row>
                    <xdr:rowOff>0</xdr:rowOff>
                  </from>
                  <to>
                    <xdr:col>5</xdr:col>
                    <xdr:colOff>76200</xdr:colOff>
                    <xdr:row>78</xdr:row>
                    <xdr:rowOff>209550</xdr:rowOff>
                  </to>
                </anchor>
              </controlPr>
            </control>
          </mc:Choice>
        </mc:AlternateContent>
        <mc:AlternateContent xmlns:mc="http://schemas.openxmlformats.org/markup-compatibility/2006">
          <mc:Choice Requires="x14">
            <control shapeId="19847" r:id="rId200" name="Check Box 391">
              <controlPr defaultSize="0" autoFill="0" autoLine="0" autoPict="0">
                <anchor moveWithCells="1">
                  <from>
                    <xdr:col>4</xdr:col>
                    <xdr:colOff>47625</xdr:colOff>
                    <xdr:row>76</xdr:row>
                    <xdr:rowOff>0</xdr:rowOff>
                  </from>
                  <to>
                    <xdr:col>5</xdr:col>
                    <xdr:colOff>76200</xdr:colOff>
                    <xdr:row>76</xdr:row>
                    <xdr:rowOff>209550</xdr:rowOff>
                  </to>
                </anchor>
              </controlPr>
            </control>
          </mc:Choice>
        </mc:AlternateContent>
        <mc:AlternateContent xmlns:mc="http://schemas.openxmlformats.org/markup-compatibility/2006">
          <mc:Choice Requires="x14">
            <control shapeId="19848" r:id="rId201" name="Check Box 392">
              <controlPr defaultSize="0" autoFill="0" autoLine="0" autoPict="0">
                <anchor moveWithCells="1">
                  <from>
                    <xdr:col>4</xdr:col>
                    <xdr:colOff>47625</xdr:colOff>
                    <xdr:row>78</xdr:row>
                    <xdr:rowOff>0</xdr:rowOff>
                  </from>
                  <to>
                    <xdr:col>5</xdr:col>
                    <xdr:colOff>76200</xdr:colOff>
                    <xdr:row>78</xdr:row>
                    <xdr:rowOff>209550</xdr:rowOff>
                  </to>
                </anchor>
              </controlPr>
            </control>
          </mc:Choice>
        </mc:AlternateContent>
        <mc:AlternateContent xmlns:mc="http://schemas.openxmlformats.org/markup-compatibility/2006">
          <mc:Choice Requires="x14">
            <control shapeId="19850" r:id="rId202" name="Check Box 394">
              <controlPr defaultSize="0" autoFill="0" autoLine="0" autoPict="0">
                <anchor moveWithCells="1">
                  <from>
                    <xdr:col>4</xdr:col>
                    <xdr:colOff>47625</xdr:colOff>
                    <xdr:row>78</xdr:row>
                    <xdr:rowOff>0</xdr:rowOff>
                  </from>
                  <to>
                    <xdr:col>5</xdr:col>
                    <xdr:colOff>76200</xdr:colOff>
                    <xdr:row>78</xdr:row>
                    <xdr:rowOff>209550</xdr:rowOff>
                  </to>
                </anchor>
              </controlPr>
            </control>
          </mc:Choice>
        </mc:AlternateContent>
        <mc:AlternateContent xmlns:mc="http://schemas.openxmlformats.org/markup-compatibility/2006">
          <mc:Choice Requires="x14">
            <control shapeId="19851" r:id="rId203" name="Check Box 395">
              <controlPr defaultSize="0" autoFill="0" autoLine="0" autoPict="0">
                <anchor moveWithCells="1">
                  <from>
                    <xdr:col>4</xdr:col>
                    <xdr:colOff>28575</xdr:colOff>
                    <xdr:row>81</xdr:row>
                    <xdr:rowOff>9525</xdr:rowOff>
                  </from>
                  <to>
                    <xdr:col>5</xdr:col>
                    <xdr:colOff>66675</xdr:colOff>
                    <xdr:row>82</xdr:row>
                    <xdr:rowOff>19050</xdr:rowOff>
                  </to>
                </anchor>
              </controlPr>
            </control>
          </mc:Choice>
        </mc:AlternateContent>
        <mc:AlternateContent xmlns:mc="http://schemas.openxmlformats.org/markup-compatibility/2006">
          <mc:Choice Requires="x14">
            <control shapeId="19853" r:id="rId204" name="Check Box 397">
              <controlPr defaultSize="0" autoFill="0" autoLine="0" autoPict="0">
                <anchor moveWithCells="1">
                  <from>
                    <xdr:col>4</xdr:col>
                    <xdr:colOff>28575</xdr:colOff>
                    <xdr:row>102</xdr:row>
                    <xdr:rowOff>9525</xdr:rowOff>
                  </from>
                  <to>
                    <xdr:col>5</xdr:col>
                    <xdr:colOff>66675</xdr:colOff>
                    <xdr:row>103</xdr:row>
                    <xdr:rowOff>19050</xdr:rowOff>
                  </to>
                </anchor>
              </controlPr>
            </control>
          </mc:Choice>
        </mc:AlternateContent>
        <mc:AlternateContent xmlns:mc="http://schemas.openxmlformats.org/markup-compatibility/2006">
          <mc:Choice Requires="x14">
            <control shapeId="19854" r:id="rId205" name="Check Box 398">
              <controlPr defaultSize="0" autoFill="0" autoLine="0" autoPict="0">
                <anchor moveWithCells="1">
                  <from>
                    <xdr:col>4</xdr:col>
                    <xdr:colOff>28575</xdr:colOff>
                    <xdr:row>103</xdr:row>
                    <xdr:rowOff>0</xdr:rowOff>
                  </from>
                  <to>
                    <xdr:col>5</xdr:col>
                    <xdr:colOff>66675</xdr:colOff>
                    <xdr:row>104</xdr:row>
                    <xdr:rowOff>9525</xdr:rowOff>
                  </to>
                </anchor>
              </controlPr>
            </control>
          </mc:Choice>
        </mc:AlternateContent>
        <mc:AlternateContent xmlns:mc="http://schemas.openxmlformats.org/markup-compatibility/2006">
          <mc:Choice Requires="x14">
            <control shapeId="19856" r:id="rId206" name="Check Box 400">
              <controlPr defaultSize="0" autoFill="0" autoLine="0" autoPict="0">
                <anchor moveWithCells="1">
                  <from>
                    <xdr:col>4</xdr:col>
                    <xdr:colOff>28575</xdr:colOff>
                    <xdr:row>102</xdr:row>
                    <xdr:rowOff>9525</xdr:rowOff>
                  </from>
                  <to>
                    <xdr:col>5</xdr:col>
                    <xdr:colOff>66675</xdr:colOff>
                    <xdr:row>103</xdr:row>
                    <xdr:rowOff>19050</xdr:rowOff>
                  </to>
                </anchor>
              </controlPr>
            </control>
          </mc:Choice>
        </mc:AlternateContent>
        <mc:AlternateContent xmlns:mc="http://schemas.openxmlformats.org/markup-compatibility/2006">
          <mc:Choice Requires="x14">
            <control shapeId="19858" r:id="rId207" name="Check Box 402">
              <controlPr defaultSize="0" autoFill="0" autoLine="0" autoPict="0">
                <anchor moveWithCells="1">
                  <from>
                    <xdr:col>4</xdr:col>
                    <xdr:colOff>28575</xdr:colOff>
                    <xdr:row>124</xdr:row>
                    <xdr:rowOff>0</xdr:rowOff>
                  </from>
                  <to>
                    <xdr:col>5</xdr:col>
                    <xdr:colOff>66675</xdr:colOff>
                    <xdr:row>125</xdr:row>
                    <xdr:rowOff>9525</xdr:rowOff>
                  </to>
                </anchor>
              </controlPr>
            </control>
          </mc:Choice>
        </mc:AlternateContent>
        <mc:AlternateContent xmlns:mc="http://schemas.openxmlformats.org/markup-compatibility/2006">
          <mc:Choice Requires="x14">
            <control shapeId="19860" r:id="rId208" name="Check Box 404">
              <controlPr defaultSize="0" autoFill="0" autoLine="0" autoPict="0">
                <anchor moveWithCells="1">
                  <from>
                    <xdr:col>4</xdr:col>
                    <xdr:colOff>28575</xdr:colOff>
                    <xdr:row>123</xdr:row>
                    <xdr:rowOff>9525</xdr:rowOff>
                  </from>
                  <to>
                    <xdr:col>5</xdr:col>
                    <xdr:colOff>66675</xdr:colOff>
                    <xdr:row>124</xdr:row>
                    <xdr:rowOff>19050</xdr:rowOff>
                  </to>
                </anchor>
              </controlPr>
            </control>
          </mc:Choice>
        </mc:AlternateContent>
        <mc:AlternateContent xmlns:mc="http://schemas.openxmlformats.org/markup-compatibility/2006">
          <mc:Choice Requires="x14">
            <control shapeId="19861" r:id="rId209" name="Check Box 405">
              <controlPr defaultSize="0" autoFill="0" autoLine="0" autoPict="0">
                <anchor moveWithCells="1">
                  <from>
                    <xdr:col>4</xdr:col>
                    <xdr:colOff>28575</xdr:colOff>
                    <xdr:row>124</xdr:row>
                    <xdr:rowOff>0</xdr:rowOff>
                  </from>
                  <to>
                    <xdr:col>5</xdr:col>
                    <xdr:colOff>66675</xdr:colOff>
                    <xdr:row>125</xdr:row>
                    <xdr:rowOff>9525</xdr:rowOff>
                  </to>
                </anchor>
              </controlPr>
            </control>
          </mc:Choice>
        </mc:AlternateContent>
        <mc:AlternateContent xmlns:mc="http://schemas.openxmlformats.org/markup-compatibility/2006">
          <mc:Choice Requires="x14">
            <control shapeId="19864" r:id="rId210" name="Check Box 408">
              <controlPr defaultSize="0" autoFill="0" autoLine="0" autoPict="0">
                <anchor moveWithCells="1">
                  <from>
                    <xdr:col>4</xdr:col>
                    <xdr:colOff>28575</xdr:colOff>
                    <xdr:row>124</xdr:row>
                    <xdr:rowOff>0</xdr:rowOff>
                  </from>
                  <to>
                    <xdr:col>5</xdr:col>
                    <xdr:colOff>66675</xdr:colOff>
                    <xdr:row>125</xdr:row>
                    <xdr:rowOff>9525</xdr:rowOff>
                  </to>
                </anchor>
              </controlPr>
            </control>
          </mc:Choice>
        </mc:AlternateContent>
        <mc:AlternateContent xmlns:mc="http://schemas.openxmlformats.org/markup-compatibility/2006">
          <mc:Choice Requires="x14">
            <control shapeId="19867" r:id="rId211" name="Check Box 411">
              <controlPr defaultSize="0" autoFill="0" autoLine="0" autoPict="0">
                <anchor moveWithCells="1">
                  <from>
                    <xdr:col>4</xdr:col>
                    <xdr:colOff>28575</xdr:colOff>
                    <xdr:row>124</xdr:row>
                    <xdr:rowOff>0</xdr:rowOff>
                  </from>
                  <to>
                    <xdr:col>5</xdr:col>
                    <xdr:colOff>66675</xdr:colOff>
                    <xdr:row>125</xdr:row>
                    <xdr:rowOff>9525</xdr:rowOff>
                  </to>
                </anchor>
              </controlPr>
            </control>
          </mc:Choice>
        </mc:AlternateContent>
        <mc:AlternateContent xmlns:mc="http://schemas.openxmlformats.org/markup-compatibility/2006">
          <mc:Choice Requires="x14">
            <control shapeId="19873" r:id="rId212" name="Check Box 417">
              <controlPr defaultSize="0" autoFill="0" autoLine="0" autoPict="0">
                <anchor moveWithCells="1">
                  <from>
                    <xdr:col>4</xdr:col>
                    <xdr:colOff>28575</xdr:colOff>
                    <xdr:row>103</xdr:row>
                    <xdr:rowOff>0</xdr:rowOff>
                  </from>
                  <to>
                    <xdr:col>5</xdr:col>
                    <xdr:colOff>66675</xdr:colOff>
                    <xdr:row>104</xdr:row>
                    <xdr:rowOff>9525</xdr:rowOff>
                  </to>
                </anchor>
              </controlPr>
            </control>
          </mc:Choice>
        </mc:AlternateContent>
        <mc:AlternateContent xmlns:mc="http://schemas.openxmlformats.org/markup-compatibility/2006">
          <mc:Choice Requires="x14">
            <control shapeId="19876" r:id="rId213" name="Check Box 420">
              <controlPr defaultSize="0" autoFill="0" autoLine="0" autoPict="0">
                <anchor moveWithCells="1">
                  <from>
                    <xdr:col>4</xdr:col>
                    <xdr:colOff>28575</xdr:colOff>
                    <xdr:row>103</xdr:row>
                    <xdr:rowOff>0</xdr:rowOff>
                  </from>
                  <to>
                    <xdr:col>5</xdr:col>
                    <xdr:colOff>66675</xdr:colOff>
                    <xdr:row>104</xdr:row>
                    <xdr:rowOff>9525</xdr:rowOff>
                  </to>
                </anchor>
              </controlPr>
            </control>
          </mc:Choice>
        </mc:AlternateContent>
        <mc:AlternateContent xmlns:mc="http://schemas.openxmlformats.org/markup-compatibility/2006">
          <mc:Choice Requires="x14">
            <control shapeId="19879" r:id="rId214" name="Check Box 423">
              <controlPr defaultSize="0" autoFill="0" autoLine="0" autoPict="0">
                <anchor moveWithCells="1">
                  <from>
                    <xdr:col>4</xdr:col>
                    <xdr:colOff>28575</xdr:colOff>
                    <xdr:row>103</xdr:row>
                    <xdr:rowOff>0</xdr:rowOff>
                  </from>
                  <to>
                    <xdr:col>5</xdr:col>
                    <xdr:colOff>66675</xdr:colOff>
                    <xdr:row>104</xdr:row>
                    <xdr:rowOff>9525</xdr:rowOff>
                  </to>
                </anchor>
              </controlPr>
            </control>
          </mc:Choice>
        </mc:AlternateContent>
        <mc:AlternateContent xmlns:mc="http://schemas.openxmlformats.org/markup-compatibility/2006">
          <mc:Choice Requires="x14">
            <control shapeId="19898" r:id="rId215" name="Check Box 442">
              <controlPr defaultSize="0" autoFill="0" autoLine="0" autoPict="0">
                <anchor moveWithCells="1">
                  <from>
                    <xdr:col>4</xdr:col>
                    <xdr:colOff>28575</xdr:colOff>
                    <xdr:row>159</xdr:row>
                    <xdr:rowOff>47625</xdr:rowOff>
                  </from>
                  <to>
                    <xdr:col>5</xdr:col>
                    <xdr:colOff>66675</xdr:colOff>
                    <xdr:row>159</xdr:row>
                    <xdr:rowOff>285750</xdr:rowOff>
                  </to>
                </anchor>
              </controlPr>
            </control>
          </mc:Choice>
        </mc:AlternateContent>
        <mc:AlternateContent xmlns:mc="http://schemas.openxmlformats.org/markup-compatibility/2006">
          <mc:Choice Requires="x14">
            <control shapeId="19899" r:id="rId216" name="Check Box 443">
              <controlPr defaultSize="0" autoFill="0" autoLine="0" autoPict="0">
                <anchor moveWithCells="1">
                  <from>
                    <xdr:col>4</xdr:col>
                    <xdr:colOff>28575</xdr:colOff>
                    <xdr:row>160</xdr:row>
                    <xdr:rowOff>47625</xdr:rowOff>
                  </from>
                  <to>
                    <xdr:col>5</xdr:col>
                    <xdr:colOff>66675</xdr:colOff>
                    <xdr:row>160</xdr:row>
                    <xdr:rowOff>285750</xdr:rowOff>
                  </to>
                </anchor>
              </controlPr>
            </control>
          </mc:Choice>
        </mc:AlternateContent>
        <mc:AlternateContent xmlns:mc="http://schemas.openxmlformats.org/markup-compatibility/2006">
          <mc:Choice Requires="x14">
            <control shapeId="19900" r:id="rId217" name="Check Box 444">
              <controlPr defaultSize="0" autoFill="0" autoLine="0" autoPict="0">
                <anchor moveWithCells="1">
                  <from>
                    <xdr:col>4</xdr:col>
                    <xdr:colOff>28575</xdr:colOff>
                    <xdr:row>160</xdr:row>
                    <xdr:rowOff>47625</xdr:rowOff>
                  </from>
                  <to>
                    <xdr:col>5</xdr:col>
                    <xdr:colOff>66675</xdr:colOff>
                    <xdr:row>160</xdr:row>
                    <xdr:rowOff>285750</xdr:rowOff>
                  </to>
                </anchor>
              </controlPr>
            </control>
          </mc:Choice>
        </mc:AlternateContent>
        <mc:AlternateContent xmlns:mc="http://schemas.openxmlformats.org/markup-compatibility/2006">
          <mc:Choice Requires="x14">
            <control shapeId="19901" r:id="rId218" name="Check Box 445">
              <controlPr defaultSize="0" autoFill="0" autoLine="0" autoPict="0">
                <anchor moveWithCells="1">
                  <from>
                    <xdr:col>4</xdr:col>
                    <xdr:colOff>28575</xdr:colOff>
                    <xdr:row>160</xdr:row>
                    <xdr:rowOff>47625</xdr:rowOff>
                  </from>
                  <to>
                    <xdr:col>5</xdr:col>
                    <xdr:colOff>66675</xdr:colOff>
                    <xdr:row>160</xdr:row>
                    <xdr:rowOff>285750</xdr:rowOff>
                  </to>
                </anchor>
              </controlPr>
            </control>
          </mc:Choice>
        </mc:AlternateContent>
        <mc:AlternateContent xmlns:mc="http://schemas.openxmlformats.org/markup-compatibility/2006">
          <mc:Choice Requires="x14">
            <control shapeId="19902" r:id="rId219" name="Check Box 446">
              <controlPr defaultSize="0" autoFill="0" autoLine="0" autoPict="0">
                <anchor moveWithCells="1">
                  <from>
                    <xdr:col>4</xdr:col>
                    <xdr:colOff>28575</xdr:colOff>
                    <xdr:row>52</xdr:row>
                    <xdr:rowOff>9525</xdr:rowOff>
                  </from>
                  <to>
                    <xdr:col>5</xdr:col>
                    <xdr:colOff>57150</xdr:colOff>
                    <xdr:row>52</xdr:row>
                    <xdr:rowOff>219075</xdr:rowOff>
                  </to>
                </anchor>
              </controlPr>
            </control>
          </mc:Choice>
        </mc:AlternateContent>
        <mc:AlternateContent xmlns:mc="http://schemas.openxmlformats.org/markup-compatibility/2006">
          <mc:Choice Requires="x14">
            <control shapeId="19903" r:id="rId220" name="Check Box 447">
              <controlPr defaultSize="0" autoFill="0" autoLine="0" autoPict="0">
                <anchor moveWithCells="1">
                  <from>
                    <xdr:col>4</xdr:col>
                    <xdr:colOff>28575</xdr:colOff>
                    <xdr:row>54</xdr:row>
                    <xdr:rowOff>19050</xdr:rowOff>
                  </from>
                  <to>
                    <xdr:col>5</xdr:col>
                    <xdr:colOff>57150</xdr:colOff>
                    <xdr:row>55</xdr:row>
                    <xdr:rowOff>0</xdr:rowOff>
                  </to>
                </anchor>
              </controlPr>
            </control>
          </mc:Choice>
        </mc:AlternateContent>
        <mc:AlternateContent xmlns:mc="http://schemas.openxmlformats.org/markup-compatibility/2006">
          <mc:Choice Requires="x14">
            <control shapeId="19904" r:id="rId221" name="Check Box 448">
              <controlPr defaultSize="0" autoFill="0" autoLine="0" autoPict="0">
                <anchor moveWithCells="1">
                  <from>
                    <xdr:col>4</xdr:col>
                    <xdr:colOff>28575</xdr:colOff>
                    <xdr:row>55</xdr:row>
                    <xdr:rowOff>9525</xdr:rowOff>
                  </from>
                  <to>
                    <xdr:col>5</xdr:col>
                    <xdr:colOff>57150</xdr:colOff>
                    <xdr:row>55</xdr:row>
                    <xdr:rowOff>219075</xdr:rowOff>
                  </to>
                </anchor>
              </controlPr>
            </control>
          </mc:Choice>
        </mc:AlternateContent>
        <mc:AlternateContent xmlns:mc="http://schemas.openxmlformats.org/markup-compatibility/2006">
          <mc:Choice Requires="x14">
            <control shapeId="19905" r:id="rId222" name="Check Box 449">
              <controlPr defaultSize="0" autoFill="0" autoLine="0" autoPict="0">
                <anchor moveWithCells="1">
                  <from>
                    <xdr:col>4</xdr:col>
                    <xdr:colOff>28575</xdr:colOff>
                    <xdr:row>53</xdr:row>
                    <xdr:rowOff>9525</xdr:rowOff>
                  </from>
                  <to>
                    <xdr:col>5</xdr:col>
                    <xdr:colOff>57150</xdr:colOff>
                    <xdr:row>53</xdr:row>
                    <xdr:rowOff>219075</xdr:rowOff>
                  </to>
                </anchor>
              </controlPr>
            </control>
          </mc:Choice>
        </mc:AlternateContent>
        <mc:AlternateContent xmlns:mc="http://schemas.openxmlformats.org/markup-compatibility/2006">
          <mc:Choice Requires="x14">
            <control shapeId="19907" r:id="rId223" name="Check Box 451">
              <controlPr defaultSize="0" autoFill="0" autoLine="0" autoPict="0">
                <anchor moveWithCells="1">
                  <from>
                    <xdr:col>4</xdr:col>
                    <xdr:colOff>47625</xdr:colOff>
                    <xdr:row>99</xdr:row>
                    <xdr:rowOff>0</xdr:rowOff>
                  </from>
                  <to>
                    <xdr:col>5</xdr:col>
                    <xdr:colOff>76200</xdr:colOff>
                    <xdr:row>99</xdr:row>
                    <xdr:rowOff>209550</xdr:rowOff>
                  </to>
                </anchor>
              </controlPr>
            </control>
          </mc:Choice>
        </mc:AlternateContent>
        <mc:AlternateContent xmlns:mc="http://schemas.openxmlformats.org/markup-compatibility/2006">
          <mc:Choice Requires="x14">
            <control shapeId="19908" r:id="rId224" name="Check Box 452">
              <controlPr defaultSize="0" autoFill="0" autoLine="0" autoPict="0">
                <anchor moveWithCells="1">
                  <from>
                    <xdr:col>4</xdr:col>
                    <xdr:colOff>47625</xdr:colOff>
                    <xdr:row>97</xdr:row>
                    <xdr:rowOff>0</xdr:rowOff>
                  </from>
                  <to>
                    <xdr:col>5</xdr:col>
                    <xdr:colOff>76200</xdr:colOff>
                    <xdr:row>97</xdr:row>
                    <xdr:rowOff>209550</xdr:rowOff>
                  </to>
                </anchor>
              </controlPr>
            </control>
          </mc:Choice>
        </mc:AlternateContent>
        <mc:AlternateContent xmlns:mc="http://schemas.openxmlformats.org/markup-compatibility/2006">
          <mc:Choice Requires="x14">
            <control shapeId="19909" r:id="rId225" name="Check Box 453">
              <controlPr defaultSize="0" autoFill="0" autoLine="0" autoPict="0">
                <anchor moveWithCells="1">
                  <from>
                    <xdr:col>4</xdr:col>
                    <xdr:colOff>47625</xdr:colOff>
                    <xdr:row>99</xdr:row>
                    <xdr:rowOff>0</xdr:rowOff>
                  </from>
                  <to>
                    <xdr:col>5</xdr:col>
                    <xdr:colOff>76200</xdr:colOff>
                    <xdr:row>99</xdr:row>
                    <xdr:rowOff>209550</xdr:rowOff>
                  </to>
                </anchor>
              </controlPr>
            </control>
          </mc:Choice>
        </mc:AlternateContent>
        <mc:AlternateContent xmlns:mc="http://schemas.openxmlformats.org/markup-compatibility/2006">
          <mc:Choice Requires="x14">
            <control shapeId="19911" r:id="rId226" name="Check Box 455">
              <controlPr defaultSize="0" autoFill="0" autoLine="0" autoPict="0">
                <anchor moveWithCells="1">
                  <from>
                    <xdr:col>4</xdr:col>
                    <xdr:colOff>47625</xdr:colOff>
                    <xdr:row>97</xdr:row>
                    <xdr:rowOff>0</xdr:rowOff>
                  </from>
                  <to>
                    <xdr:col>5</xdr:col>
                    <xdr:colOff>76200</xdr:colOff>
                    <xdr:row>97</xdr:row>
                    <xdr:rowOff>209550</xdr:rowOff>
                  </to>
                </anchor>
              </controlPr>
            </control>
          </mc:Choice>
        </mc:AlternateContent>
        <mc:AlternateContent xmlns:mc="http://schemas.openxmlformats.org/markup-compatibility/2006">
          <mc:Choice Requires="x14">
            <control shapeId="19912" r:id="rId227" name="Check Box 456">
              <controlPr defaultSize="0" autoFill="0" autoLine="0" autoPict="0">
                <anchor moveWithCells="1">
                  <from>
                    <xdr:col>4</xdr:col>
                    <xdr:colOff>47625</xdr:colOff>
                    <xdr:row>99</xdr:row>
                    <xdr:rowOff>0</xdr:rowOff>
                  </from>
                  <to>
                    <xdr:col>5</xdr:col>
                    <xdr:colOff>76200</xdr:colOff>
                    <xdr:row>99</xdr:row>
                    <xdr:rowOff>209550</xdr:rowOff>
                  </to>
                </anchor>
              </controlPr>
            </control>
          </mc:Choice>
        </mc:AlternateContent>
        <mc:AlternateContent xmlns:mc="http://schemas.openxmlformats.org/markup-compatibility/2006">
          <mc:Choice Requires="x14">
            <control shapeId="19914" r:id="rId228" name="Check Box 458">
              <controlPr defaultSize="0" autoFill="0" autoLine="0" autoPict="0">
                <anchor moveWithCells="1">
                  <from>
                    <xdr:col>4</xdr:col>
                    <xdr:colOff>47625</xdr:colOff>
                    <xdr:row>99</xdr:row>
                    <xdr:rowOff>0</xdr:rowOff>
                  </from>
                  <to>
                    <xdr:col>5</xdr:col>
                    <xdr:colOff>76200</xdr:colOff>
                    <xdr:row>99</xdr:row>
                    <xdr:rowOff>209550</xdr:rowOff>
                  </to>
                </anchor>
              </controlPr>
            </control>
          </mc:Choice>
        </mc:AlternateContent>
        <mc:AlternateContent xmlns:mc="http://schemas.openxmlformats.org/markup-compatibility/2006">
          <mc:Choice Requires="x14">
            <control shapeId="19916" r:id="rId229" name="Check Box 460">
              <controlPr defaultSize="0" autoFill="0" autoLine="0" autoPict="0">
                <anchor moveWithCells="1">
                  <from>
                    <xdr:col>4</xdr:col>
                    <xdr:colOff>47625</xdr:colOff>
                    <xdr:row>99</xdr:row>
                    <xdr:rowOff>0</xdr:rowOff>
                  </from>
                  <to>
                    <xdr:col>5</xdr:col>
                    <xdr:colOff>76200</xdr:colOff>
                    <xdr:row>99</xdr:row>
                    <xdr:rowOff>209550</xdr:rowOff>
                  </to>
                </anchor>
              </controlPr>
            </control>
          </mc:Choice>
        </mc:AlternateContent>
        <mc:AlternateContent xmlns:mc="http://schemas.openxmlformats.org/markup-compatibility/2006">
          <mc:Choice Requires="x14">
            <control shapeId="19917" r:id="rId230" name="Check Box 461">
              <controlPr defaultSize="0" autoFill="0" autoLine="0" autoPict="0">
                <anchor moveWithCells="1">
                  <from>
                    <xdr:col>4</xdr:col>
                    <xdr:colOff>47625</xdr:colOff>
                    <xdr:row>97</xdr:row>
                    <xdr:rowOff>0</xdr:rowOff>
                  </from>
                  <to>
                    <xdr:col>5</xdr:col>
                    <xdr:colOff>76200</xdr:colOff>
                    <xdr:row>97</xdr:row>
                    <xdr:rowOff>209550</xdr:rowOff>
                  </to>
                </anchor>
              </controlPr>
            </control>
          </mc:Choice>
        </mc:AlternateContent>
        <mc:AlternateContent xmlns:mc="http://schemas.openxmlformats.org/markup-compatibility/2006">
          <mc:Choice Requires="x14">
            <control shapeId="19918" r:id="rId231" name="Check Box 462">
              <controlPr defaultSize="0" autoFill="0" autoLine="0" autoPict="0">
                <anchor moveWithCells="1">
                  <from>
                    <xdr:col>4</xdr:col>
                    <xdr:colOff>47625</xdr:colOff>
                    <xdr:row>99</xdr:row>
                    <xdr:rowOff>0</xdr:rowOff>
                  </from>
                  <to>
                    <xdr:col>5</xdr:col>
                    <xdr:colOff>76200</xdr:colOff>
                    <xdr:row>99</xdr:row>
                    <xdr:rowOff>209550</xdr:rowOff>
                  </to>
                </anchor>
              </controlPr>
            </control>
          </mc:Choice>
        </mc:AlternateContent>
        <mc:AlternateContent xmlns:mc="http://schemas.openxmlformats.org/markup-compatibility/2006">
          <mc:Choice Requires="x14">
            <control shapeId="19920" r:id="rId232" name="Check Box 464">
              <controlPr defaultSize="0" autoFill="0" autoLine="0" autoPict="0">
                <anchor moveWithCells="1">
                  <from>
                    <xdr:col>4</xdr:col>
                    <xdr:colOff>47625</xdr:colOff>
                    <xdr:row>97</xdr:row>
                    <xdr:rowOff>0</xdr:rowOff>
                  </from>
                  <to>
                    <xdr:col>5</xdr:col>
                    <xdr:colOff>76200</xdr:colOff>
                    <xdr:row>97</xdr:row>
                    <xdr:rowOff>209550</xdr:rowOff>
                  </to>
                </anchor>
              </controlPr>
            </control>
          </mc:Choice>
        </mc:AlternateContent>
        <mc:AlternateContent xmlns:mc="http://schemas.openxmlformats.org/markup-compatibility/2006">
          <mc:Choice Requires="x14">
            <control shapeId="19921" r:id="rId233" name="Check Box 465">
              <controlPr defaultSize="0" autoFill="0" autoLine="0" autoPict="0">
                <anchor moveWithCells="1">
                  <from>
                    <xdr:col>4</xdr:col>
                    <xdr:colOff>47625</xdr:colOff>
                    <xdr:row>99</xdr:row>
                    <xdr:rowOff>0</xdr:rowOff>
                  </from>
                  <to>
                    <xdr:col>5</xdr:col>
                    <xdr:colOff>76200</xdr:colOff>
                    <xdr:row>99</xdr:row>
                    <xdr:rowOff>209550</xdr:rowOff>
                  </to>
                </anchor>
              </controlPr>
            </control>
          </mc:Choice>
        </mc:AlternateContent>
        <mc:AlternateContent xmlns:mc="http://schemas.openxmlformats.org/markup-compatibility/2006">
          <mc:Choice Requires="x14">
            <control shapeId="19923" r:id="rId234" name="Check Box 467">
              <controlPr defaultSize="0" autoFill="0" autoLine="0" autoPict="0">
                <anchor moveWithCells="1">
                  <from>
                    <xdr:col>4</xdr:col>
                    <xdr:colOff>47625</xdr:colOff>
                    <xdr:row>99</xdr:row>
                    <xdr:rowOff>0</xdr:rowOff>
                  </from>
                  <to>
                    <xdr:col>5</xdr:col>
                    <xdr:colOff>76200</xdr:colOff>
                    <xdr:row>99</xdr:row>
                    <xdr:rowOff>209550</xdr:rowOff>
                  </to>
                </anchor>
              </controlPr>
            </control>
          </mc:Choice>
        </mc:AlternateContent>
        <mc:AlternateContent xmlns:mc="http://schemas.openxmlformats.org/markup-compatibility/2006">
          <mc:Choice Requires="x14">
            <control shapeId="19924" r:id="rId235" name="Check Box 468">
              <controlPr defaultSize="0" autoFill="0" autoLine="0" autoPict="0">
                <anchor moveWithCells="1">
                  <from>
                    <xdr:col>4</xdr:col>
                    <xdr:colOff>47625</xdr:colOff>
                    <xdr:row>119</xdr:row>
                    <xdr:rowOff>0</xdr:rowOff>
                  </from>
                  <to>
                    <xdr:col>5</xdr:col>
                    <xdr:colOff>76200</xdr:colOff>
                    <xdr:row>119</xdr:row>
                    <xdr:rowOff>209550</xdr:rowOff>
                  </to>
                </anchor>
              </controlPr>
            </control>
          </mc:Choice>
        </mc:AlternateContent>
        <mc:AlternateContent xmlns:mc="http://schemas.openxmlformats.org/markup-compatibility/2006">
          <mc:Choice Requires="x14">
            <control shapeId="19925" r:id="rId236" name="Check Box 469">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926" r:id="rId237" name="Check Box 470">
              <controlPr defaultSize="0" autoFill="0" autoLine="0" autoPict="0">
                <anchor moveWithCells="1">
                  <from>
                    <xdr:col>4</xdr:col>
                    <xdr:colOff>47625</xdr:colOff>
                    <xdr:row>118</xdr:row>
                    <xdr:rowOff>0</xdr:rowOff>
                  </from>
                  <to>
                    <xdr:col>5</xdr:col>
                    <xdr:colOff>76200</xdr:colOff>
                    <xdr:row>118</xdr:row>
                    <xdr:rowOff>209550</xdr:rowOff>
                  </to>
                </anchor>
              </controlPr>
            </control>
          </mc:Choice>
        </mc:AlternateContent>
        <mc:AlternateContent xmlns:mc="http://schemas.openxmlformats.org/markup-compatibility/2006">
          <mc:Choice Requires="x14">
            <control shapeId="19927" r:id="rId238" name="Check Box 471">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928" r:id="rId239" name="Check Box 472">
              <controlPr defaultSize="0" autoFill="0" autoLine="0" autoPict="0">
                <anchor moveWithCells="1">
                  <from>
                    <xdr:col>4</xdr:col>
                    <xdr:colOff>47625</xdr:colOff>
                    <xdr:row>119</xdr:row>
                    <xdr:rowOff>9525</xdr:rowOff>
                  </from>
                  <to>
                    <xdr:col>5</xdr:col>
                    <xdr:colOff>76200</xdr:colOff>
                    <xdr:row>119</xdr:row>
                    <xdr:rowOff>219075</xdr:rowOff>
                  </to>
                </anchor>
              </controlPr>
            </control>
          </mc:Choice>
        </mc:AlternateContent>
        <mc:AlternateContent xmlns:mc="http://schemas.openxmlformats.org/markup-compatibility/2006">
          <mc:Choice Requires="x14">
            <control shapeId="19929" r:id="rId240" name="Check Box 473">
              <controlPr defaultSize="0" autoFill="0" autoLine="0" autoPict="0">
                <anchor moveWithCells="1">
                  <from>
                    <xdr:col>4</xdr:col>
                    <xdr:colOff>47625</xdr:colOff>
                    <xdr:row>118</xdr:row>
                    <xdr:rowOff>0</xdr:rowOff>
                  </from>
                  <to>
                    <xdr:col>5</xdr:col>
                    <xdr:colOff>76200</xdr:colOff>
                    <xdr:row>118</xdr:row>
                    <xdr:rowOff>209550</xdr:rowOff>
                  </to>
                </anchor>
              </controlPr>
            </control>
          </mc:Choice>
        </mc:AlternateContent>
        <mc:AlternateContent xmlns:mc="http://schemas.openxmlformats.org/markup-compatibility/2006">
          <mc:Choice Requires="x14">
            <control shapeId="19930" r:id="rId241" name="Check Box 474">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931" r:id="rId242" name="Check Box 475">
              <controlPr defaultSize="0" autoFill="0" autoLine="0" autoPict="0">
                <anchor moveWithCells="1">
                  <from>
                    <xdr:col>4</xdr:col>
                    <xdr:colOff>47625</xdr:colOff>
                    <xdr:row>119</xdr:row>
                    <xdr:rowOff>0</xdr:rowOff>
                  </from>
                  <to>
                    <xdr:col>5</xdr:col>
                    <xdr:colOff>76200</xdr:colOff>
                    <xdr:row>119</xdr:row>
                    <xdr:rowOff>209550</xdr:rowOff>
                  </to>
                </anchor>
              </controlPr>
            </control>
          </mc:Choice>
        </mc:AlternateContent>
        <mc:AlternateContent xmlns:mc="http://schemas.openxmlformats.org/markup-compatibility/2006">
          <mc:Choice Requires="x14">
            <control shapeId="19932" r:id="rId243" name="Check Box 476">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933" r:id="rId244" name="Check Box 477">
              <controlPr defaultSize="0" autoFill="0" autoLine="0" autoPict="0">
                <anchor moveWithCells="1">
                  <from>
                    <xdr:col>4</xdr:col>
                    <xdr:colOff>47625</xdr:colOff>
                    <xdr:row>119</xdr:row>
                    <xdr:rowOff>0</xdr:rowOff>
                  </from>
                  <to>
                    <xdr:col>5</xdr:col>
                    <xdr:colOff>76200</xdr:colOff>
                    <xdr:row>119</xdr:row>
                    <xdr:rowOff>209550</xdr:rowOff>
                  </to>
                </anchor>
              </controlPr>
            </control>
          </mc:Choice>
        </mc:AlternateContent>
        <mc:AlternateContent xmlns:mc="http://schemas.openxmlformats.org/markup-compatibility/2006">
          <mc:Choice Requires="x14">
            <control shapeId="19934" r:id="rId245" name="Check Box 478">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935" r:id="rId246" name="Check Box 479">
              <controlPr defaultSize="0" autoFill="0" autoLine="0" autoPict="0">
                <anchor moveWithCells="1">
                  <from>
                    <xdr:col>4</xdr:col>
                    <xdr:colOff>47625</xdr:colOff>
                    <xdr:row>118</xdr:row>
                    <xdr:rowOff>0</xdr:rowOff>
                  </from>
                  <to>
                    <xdr:col>5</xdr:col>
                    <xdr:colOff>76200</xdr:colOff>
                    <xdr:row>118</xdr:row>
                    <xdr:rowOff>209550</xdr:rowOff>
                  </to>
                </anchor>
              </controlPr>
            </control>
          </mc:Choice>
        </mc:AlternateContent>
        <mc:AlternateContent xmlns:mc="http://schemas.openxmlformats.org/markup-compatibility/2006">
          <mc:Choice Requires="x14">
            <control shapeId="19936" r:id="rId247" name="Check Box 480">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937" r:id="rId248" name="Check Box 481">
              <controlPr defaultSize="0" autoFill="0" autoLine="0" autoPict="0">
                <anchor moveWithCells="1">
                  <from>
                    <xdr:col>4</xdr:col>
                    <xdr:colOff>47625</xdr:colOff>
                    <xdr:row>119</xdr:row>
                    <xdr:rowOff>9525</xdr:rowOff>
                  </from>
                  <to>
                    <xdr:col>5</xdr:col>
                    <xdr:colOff>76200</xdr:colOff>
                    <xdr:row>119</xdr:row>
                    <xdr:rowOff>219075</xdr:rowOff>
                  </to>
                </anchor>
              </controlPr>
            </control>
          </mc:Choice>
        </mc:AlternateContent>
        <mc:AlternateContent xmlns:mc="http://schemas.openxmlformats.org/markup-compatibility/2006">
          <mc:Choice Requires="x14">
            <control shapeId="19938" r:id="rId249" name="Check Box 482">
              <controlPr defaultSize="0" autoFill="0" autoLine="0" autoPict="0">
                <anchor moveWithCells="1">
                  <from>
                    <xdr:col>4</xdr:col>
                    <xdr:colOff>47625</xdr:colOff>
                    <xdr:row>118</xdr:row>
                    <xdr:rowOff>0</xdr:rowOff>
                  </from>
                  <to>
                    <xdr:col>5</xdr:col>
                    <xdr:colOff>76200</xdr:colOff>
                    <xdr:row>118</xdr:row>
                    <xdr:rowOff>209550</xdr:rowOff>
                  </to>
                </anchor>
              </controlPr>
            </control>
          </mc:Choice>
        </mc:AlternateContent>
        <mc:AlternateContent xmlns:mc="http://schemas.openxmlformats.org/markup-compatibility/2006">
          <mc:Choice Requires="x14">
            <control shapeId="19939" r:id="rId250" name="Check Box 483">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940" r:id="rId251" name="Check Box 484">
              <controlPr defaultSize="0" autoFill="0" autoLine="0" autoPict="0">
                <anchor moveWithCells="1">
                  <from>
                    <xdr:col>4</xdr:col>
                    <xdr:colOff>47625</xdr:colOff>
                    <xdr:row>119</xdr:row>
                    <xdr:rowOff>0</xdr:rowOff>
                  </from>
                  <to>
                    <xdr:col>5</xdr:col>
                    <xdr:colOff>76200</xdr:colOff>
                    <xdr:row>119</xdr:row>
                    <xdr:rowOff>209550</xdr:rowOff>
                  </to>
                </anchor>
              </controlPr>
            </control>
          </mc:Choice>
        </mc:AlternateContent>
        <mc:AlternateContent xmlns:mc="http://schemas.openxmlformats.org/markup-compatibility/2006">
          <mc:Choice Requires="x14">
            <control shapeId="19941" r:id="rId252" name="Check Box 485">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942" r:id="rId253" name="Check Box 486">
              <controlPr defaultSize="0" autoFill="0" autoLine="0" autoPict="0">
                <anchor moveWithCells="1">
                  <from>
                    <xdr:col>4</xdr:col>
                    <xdr:colOff>47625</xdr:colOff>
                    <xdr:row>119</xdr:row>
                    <xdr:rowOff>0</xdr:rowOff>
                  </from>
                  <to>
                    <xdr:col>5</xdr:col>
                    <xdr:colOff>76200</xdr:colOff>
                    <xdr:row>119</xdr:row>
                    <xdr:rowOff>209550</xdr:rowOff>
                  </to>
                </anchor>
              </controlPr>
            </control>
          </mc:Choice>
        </mc:AlternateContent>
        <mc:AlternateContent xmlns:mc="http://schemas.openxmlformats.org/markup-compatibility/2006">
          <mc:Choice Requires="x14">
            <control shapeId="19943" r:id="rId254" name="Check Box 487">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944" r:id="rId255" name="Check Box 488">
              <controlPr defaultSize="0" autoFill="0" autoLine="0" autoPict="0">
                <anchor moveWithCells="1">
                  <from>
                    <xdr:col>4</xdr:col>
                    <xdr:colOff>47625</xdr:colOff>
                    <xdr:row>118</xdr:row>
                    <xdr:rowOff>0</xdr:rowOff>
                  </from>
                  <to>
                    <xdr:col>5</xdr:col>
                    <xdr:colOff>76200</xdr:colOff>
                    <xdr:row>118</xdr:row>
                    <xdr:rowOff>209550</xdr:rowOff>
                  </to>
                </anchor>
              </controlPr>
            </control>
          </mc:Choice>
        </mc:AlternateContent>
        <mc:AlternateContent xmlns:mc="http://schemas.openxmlformats.org/markup-compatibility/2006">
          <mc:Choice Requires="x14">
            <control shapeId="19945" r:id="rId256" name="Check Box 489">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947" r:id="rId257" name="Check Box 491">
              <controlPr defaultSize="0" autoFill="0" autoLine="0" autoPict="0">
                <anchor moveWithCells="1">
                  <from>
                    <xdr:col>4</xdr:col>
                    <xdr:colOff>47625</xdr:colOff>
                    <xdr:row>118</xdr:row>
                    <xdr:rowOff>0</xdr:rowOff>
                  </from>
                  <to>
                    <xdr:col>5</xdr:col>
                    <xdr:colOff>76200</xdr:colOff>
                    <xdr:row>118</xdr:row>
                    <xdr:rowOff>209550</xdr:rowOff>
                  </to>
                </anchor>
              </controlPr>
            </control>
          </mc:Choice>
        </mc:AlternateContent>
        <mc:AlternateContent xmlns:mc="http://schemas.openxmlformats.org/markup-compatibility/2006">
          <mc:Choice Requires="x14">
            <control shapeId="19948" r:id="rId258" name="Check Box 492">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950" r:id="rId259" name="Check Box 494">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952" r:id="rId260" name="Check Box 496">
              <controlPr defaultSize="0" autoFill="0" autoLine="0" autoPict="0">
                <anchor moveWithCells="1">
                  <from>
                    <xdr:col>4</xdr:col>
                    <xdr:colOff>47625</xdr:colOff>
                    <xdr:row>120</xdr:row>
                    <xdr:rowOff>0</xdr:rowOff>
                  </from>
                  <to>
                    <xdr:col>5</xdr:col>
                    <xdr:colOff>76200</xdr:colOff>
                    <xdr:row>120</xdr:row>
                    <xdr:rowOff>209550</xdr:rowOff>
                  </to>
                </anchor>
              </controlPr>
            </control>
          </mc:Choice>
        </mc:AlternateContent>
        <mc:AlternateContent xmlns:mc="http://schemas.openxmlformats.org/markup-compatibility/2006">
          <mc:Choice Requires="x14">
            <control shapeId="19953" r:id="rId261" name="Check Box 497">
              <controlPr defaultSize="0" autoFill="0" autoLine="0" autoPict="0">
                <anchor moveWithCells="1">
                  <from>
                    <xdr:col>4</xdr:col>
                    <xdr:colOff>47625</xdr:colOff>
                    <xdr:row>118</xdr:row>
                    <xdr:rowOff>0</xdr:rowOff>
                  </from>
                  <to>
                    <xdr:col>5</xdr:col>
                    <xdr:colOff>76200</xdr:colOff>
                    <xdr:row>118</xdr:row>
                    <xdr:rowOff>209550</xdr:rowOff>
                  </to>
                </anchor>
              </controlPr>
            </control>
          </mc:Choice>
        </mc:AlternateContent>
        <mc:AlternateContent xmlns:mc="http://schemas.openxmlformats.org/markup-compatibility/2006">
          <mc:Choice Requires="x14">
            <control shapeId="19956" r:id="rId262" name="Check Box 500">
              <controlPr defaultSize="0" autoFill="0" autoLine="0" autoPict="0">
                <anchor moveWithCells="1">
                  <from>
                    <xdr:col>4</xdr:col>
                    <xdr:colOff>47625</xdr:colOff>
                    <xdr:row>118</xdr:row>
                    <xdr:rowOff>0</xdr:rowOff>
                  </from>
                  <to>
                    <xdr:col>5</xdr:col>
                    <xdr:colOff>76200</xdr:colOff>
                    <xdr:row>118</xdr:row>
                    <xdr:rowOff>209550</xdr:rowOff>
                  </to>
                </anchor>
              </controlPr>
            </control>
          </mc:Choice>
        </mc:AlternateContent>
        <mc:AlternateContent xmlns:mc="http://schemas.openxmlformats.org/markup-compatibility/2006">
          <mc:Choice Requires="x14">
            <control shapeId="19973" r:id="rId263" name="Check Box 517">
              <controlPr defaultSize="0" autoFill="0" autoLine="0" autoPict="0">
                <anchor moveWithCells="1">
                  <from>
                    <xdr:col>4</xdr:col>
                    <xdr:colOff>38100</xdr:colOff>
                    <xdr:row>134</xdr:row>
                    <xdr:rowOff>123825</xdr:rowOff>
                  </from>
                  <to>
                    <xdr:col>5</xdr:col>
                    <xdr:colOff>85725</xdr:colOff>
                    <xdr:row>134</xdr:row>
                    <xdr:rowOff>333375</xdr:rowOff>
                  </to>
                </anchor>
              </controlPr>
            </control>
          </mc:Choice>
        </mc:AlternateContent>
        <mc:AlternateContent xmlns:mc="http://schemas.openxmlformats.org/markup-compatibility/2006">
          <mc:Choice Requires="x14">
            <control shapeId="19981" r:id="rId264" name="Check Box 525">
              <controlPr defaultSize="0" autoFill="0" autoLine="0" autoPict="0">
                <anchor moveWithCells="1">
                  <from>
                    <xdr:col>4</xdr:col>
                    <xdr:colOff>28575</xdr:colOff>
                    <xdr:row>139</xdr:row>
                    <xdr:rowOff>9525</xdr:rowOff>
                  </from>
                  <to>
                    <xdr:col>5</xdr:col>
                    <xdr:colOff>57150</xdr:colOff>
                    <xdr:row>139</xdr:row>
                    <xdr:rowOff>219075</xdr:rowOff>
                  </to>
                </anchor>
              </controlPr>
            </control>
          </mc:Choice>
        </mc:AlternateContent>
        <mc:AlternateContent xmlns:mc="http://schemas.openxmlformats.org/markup-compatibility/2006">
          <mc:Choice Requires="x14">
            <control shapeId="19984" r:id="rId265" name="Check Box 528">
              <controlPr defaultSize="0" autoFill="0" autoLine="0" autoPict="0">
                <anchor moveWithCells="1">
                  <from>
                    <xdr:col>4</xdr:col>
                    <xdr:colOff>28575</xdr:colOff>
                    <xdr:row>139</xdr:row>
                    <xdr:rowOff>9525</xdr:rowOff>
                  </from>
                  <to>
                    <xdr:col>5</xdr:col>
                    <xdr:colOff>57150</xdr:colOff>
                    <xdr:row>139</xdr:row>
                    <xdr:rowOff>219075</xdr:rowOff>
                  </to>
                </anchor>
              </controlPr>
            </control>
          </mc:Choice>
        </mc:AlternateContent>
        <mc:AlternateContent xmlns:mc="http://schemas.openxmlformats.org/markup-compatibility/2006">
          <mc:Choice Requires="x14">
            <control shapeId="19993" r:id="rId266" name="Check Box 537">
              <controlPr defaultSize="0" autoFill="0" autoLine="0" autoPict="0">
                <anchor moveWithCells="1">
                  <from>
                    <xdr:col>4</xdr:col>
                    <xdr:colOff>28575</xdr:colOff>
                    <xdr:row>139</xdr:row>
                    <xdr:rowOff>9525</xdr:rowOff>
                  </from>
                  <to>
                    <xdr:col>5</xdr:col>
                    <xdr:colOff>57150</xdr:colOff>
                    <xdr:row>139</xdr:row>
                    <xdr:rowOff>219075</xdr:rowOff>
                  </to>
                </anchor>
              </controlPr>
            </control>
          </mc:Choice>
        </mc:AlternateContent>
        <mc:AlternateContent xmlns:mc="http://schemas.openxmlformats.org/markup-compatibility/2006">
          <mc:Choice Requires="x14">
            <control shapeId="19994" r:id="rId267" name="Check Box 538">
              <controlPr defaultSize="0" autoFill="0" autoLine="0" autoPict="0">
                <anchor moveWithCells="1">
                  <from>
                    <xdr:col>4</xdr:col>
                    <xdr:colOff>28575</xdr:colOff>
                    <xdr:row>139</xdr:row>
                    <xdr:rowOff>9525</xdr:rowOff>
                  </from>
                  <to>
                    <xdr:col>5</xdr:col>
                    <xdr:colOff>57150</xdr:colOff>
                    <xdr:row>139</xdr:row>
                    <xdr:rowOff>219075</xdr:rowOff>
                  </to>
                </anchor>
              </controlPr>
            </control>
          </mc:Choice>
        </mc:AlternateContent>
        <mc:AlternateContent xmlns:mc="http://schemas.openxmlformats.org/markup-compatibility/2006">
          <mc:Choice Requires="x14">
            <control shapeId="19998" r:id="rId268" name="Check Box 542">
              <controlPr defaultSize="0" autoFill="0" autoLine="0" autoPict="0">
                <anchor moveWithCells="1">
                  <from>
                    <xdr:col>4</xdr:col>
                    <xdr:colOff>38100</xdr:colOff>
                    <xdr:row>140</xdr:row>
                    <xdr:rowOff>57150</xdr:rowOff>
                  </from>
                  <to>
                    <xdr:col>5</xdr:col>
                    <xdr:colOff>76200</xdr:colOff>
                    <xdr:row>140</xdr:row>
                    <xdr:rowOff>276225</xdr:rowOff>
                  </to>
                </anchor>
              </controlPr>
            </control>
          </mc:Choice>
        </mc:AlternateContent>
        <mc:AlternateContent xmlns:mc="http://schemas.openxmlformats.org/markup-compatibility/2006">
          <mc:Choice Requires="x14">
            <control shapeId="20001" r:id="rId269" name="Check Box 545">
              <controlPr defaultSize="0" autoFill="0" autoLine="0" autoPict="0">
                <anchor moveWithCells="1">
                  <from>
                    <xdr:col>4</xdr:col>
                    <xdr:colOff>28575</xdr:colOff>
                    <xdr:row>142</xdr:row>
                    <xdr:rowOff>9525</xdr:rowOff>
                  </from>
                  <to>
                    <xdr:col>5</xdr:col>
                    <xdr:colOff>66675</xdr:colOff>
                    <xdr:row>143</xdr:row>
                    <xdr:rowOff>0</xdr:rowOff>
                  </to>
                </anchor>
              </controlPr>
            </control>
          </mc:Choice>
        </mc:AlternateContent>
        <mc:AlternateContent xmlns:mc="http://schemas.openxmlformats.org/markup-compatibility/2006">
          <mc:Choice Requires="x14">
            <control shapeId="20002" r:id="rId270" name="Check Box 546">
              <controlPr defaultSize="0" autoFill="0" autoLine="0" autoPict="0">
                <anchor moveWithCells="1">
                  <from>
                    <xdr:col>4</xdr:col>
                    <xdr:colOff>28575</xdr:colOff>
                    <xdr:row>144</xdr:row>
                    <xdr:rowOff>9525</xdr:rowOff>
                  </from>
                  <to>
                    <xdr:col>5</xdr:col>
                    <xdr:colOff>66675</xdr:colOff>
                    <xdr:row>145</xdr:row>
                    <xdr:rowOff>0</xdr:rowOff>
                  </to>
                </anchor>
              </controlPr>
            </control>
          </mc:Choice>
        </mc:AlternateContent>
        <mc:AlternateContent xmlns:mc="http://schemas.openxmlformats.org/markup-compatibility/2006">
          <mc:Choice Requires="x14">
            <control shapeId="20003" r:id="rId271" name="Check Box 547">
              <controlPr defaultSize="0" autoFill="0" autoLine="0" autoPict="0">
                <anchor moveWithCells="1">
                  <from>
                    <xdr:col>4</xdr:col>
                    <xdr:colOff>28575</xdr:colOff>
                    <xdr:row>143</xdr:row>
                    <xdr:rowOff>9525</xdr:rowOff>
                  </from>
                  <to>
                    <xdr:col>5</xdr:col>
                    <xdr:colOff>66675</xdr:colOff>
                    <xdr:row>144</xdr:row>
                    <xdr:rowOff>0</xdr:rowOff>
                  </to>
                </anchor>
              </controlPr>
            </control>
          </mc:Choice>
        </mc:AlternateContent>
        <mc:AlternateContent xmlns:mc="http://schemas.openxmlformats.org/markup-compatibility/2006">
          <mc:Choice Requires="x14">
            <control shapeId="20004" r:id="rId272" name="Check Box 548">
              <controlPr defaultSize="0" autoFill="0" autoLine="0" autoPict="0">
                <anchor moveWithCells="1">
                  <from>
                    <xdr:col>4</xdr:col>
                    <xdr:colOff>28575</xdr:colOff>
                    <xdr:row>143</xdr:row>
                    <xdr:rowOff>0</xdr:rowOff>
                  </from>
                  <to>
                    <xdr:col>5</xdr:col>
                    <xdr:colOff>66675</xdr:colOff>
                    <xdr:row>143</xdr:row>
                    <xdr:rowOff>219075</xdr:rowOff>
                  </to>
                </anchor>
              </controlPr>
            </control>
          </mc:Choice>
        </mc:AlternateContent>
        <mc:AlternateContent xmlns:mc="http://schemas.openxmlformats.org/markup-compatibility/2006">
          <mc:Choice Requires="x14">
            <control shapeId="20005" r:id="rId273" name="Check Box 549">
              <controlPr defaultSize="0" autoFill="0" autoLine="0" autoPict="0">
                <anchor moveWithCells="1">
                  <from>
                    <xdr:col>4</xdr:col>
                    <xdr:colOff>28575</xdr:colOff>
                    <xdr:row>142</xdr:row>
                    <xdr:rowOff>9525</xdr:rowOff>
                  </from>
                  <to>
                    <xdr:col>5</xdr:col>
                    <xdr:colOff>66675</xdr:colOff>
                    <xdr:row>143</xdr:row>
                    <xdr:rowOff>0</xdr:rowOff>
                  </to>
                </anchor>
              </controlPr>
            </control>
          </mc:Choice>
        </mc:AlternateContent>
        <mc:AlternateContent xmlns:mc="http://schemas.openxmlformats.org/markup-compatibility/2006">
          <mc:Choice Requires="x14">
            <control shapeId="20006" r:id="rId274" name="Check Box 550">
              <controlPr defaultSize="0" autoFill="0" autoLine="0" autoPict="0">
                <anchor moveWithCells="1">
                  <from>
                    <xdr:col>4</xdr:col>
                    <xdr:colOff>28575</xdr:colOff>
                    <xdr:row>144</xdr:row>
                    <xdr:rowOff>9525</xdr:rowOff>
                  </from>
                  <to>
                    <xdr:col>5</xdr:col>
                    <xdr:colOff>66675</xdr:colOff>
                    <xdr:row>145</xdr:row>
                    <xdr:rowOff>0</xdr:rowOff>
                  </to>
                </anchor>
              </controlPr>
            </control>
          </mc:Choice>
        </mc:AlternateContent>
        <mc:AlternateContent xmlns:mc="http://schemas.openxmlformats.org/markup-compatibility/2006">
          <mc:Choice Requires="x14">
            <control shapeId="20007" r:id="rId275" name="Check Box 551">
              <controlPr defaultSize="0" autoFill="0" autoLine="0" autoPict="0">
                <anchor moveWithCells="1">
                  <from>
                    <xdr:col>4</xdr:col>
                    <xdr:colOff>28575</xdr:colOff>
                    <xdr:row>143</xdr:row>
                    <xdr:rowOff>9525</xdr:rowOff>
                  </from>
                  <to>
                    <xdr:col>5</xdr:col>
                    <xdr:colOff>66675</xdr:colOff>
                    <xdr:row>144</xdr:row>
                    <xdr:rowOff>0</xdr:rowOff>
                  </to>
                </anchor>
              </controlPr>
            </control>
          </mc:Choice>
        </mc:AlternateContent>
        <mc:AlternateContent xmlns:mc="http://schemas.openxmlformats.org/markup-compatibility/2006">
          <mc:Choice Requires="x14">
            <control shapeId="20008" r:id="rId276" name="Check Box 552">
              <controlPr defaultSize="0" autoFill="0" autoLine="0" autoPict="0">
                <anchor moveWithCells="1">
                  <from>
                    <xdr:col>4</xdr:col>
                    <xdr:colOff>28575</xdr:colOff>
                    <xdr:row>143</xdr:row>
                    <xdr:rowOff>0</xdr:rowOff>
                  </from>
                  <to>
                    <xdr:col>5</xdr:col>
                    <xdr:colOff>66675</xdr:colOff>
                    <xdr:row>143</xdr:row>
                    <xdr:rowOff>219075</xdr:rowOff>
                  </to>
                </anchor>
              </controlPr>
            </control>
          </mc:Choice>
        </mc:AlternateContent>
        <mc:AlternateContent xmlns:mc="http://schemas.openxmlformats.org/markup-compatibility/2006">
          <mc:Choice Requires="x14">
            <control shapeId="20009" r:id="rId277" name="Check Box 553">
              <controlPr defaultSize="0" autoFill="0" autoLine="0" autoPict="0">
                <anchor moveWithCells="1">
                  <from>
                    <xdr:col>4</xdr:col>
                    <xdr:colOff>28575</xdr:colOff>
                    <xdr:row>142</xdr:row>
                    <xdr:rowOff>9525</xdr:rowOff>
                  </from>
                  <to>
                    <xdr:col>5</xdr:col>
                    <xdr:colOff>57150</xdr:colOff>
                    <xdr:row>142</xdr:row>
                    <xdr:rowOff>219075</xdr:rowOff>
                  </to>
                </anchor>
              </controlPr>
            </control>
          </mc:Choice>
        </mc:AlternateContent>
        <mc:AlternateContent xmlns:mc="http://schemas.openxmlformats.org/markup-compatibility/2006">
          <mc:Choice Requires="x14">
            <control shapeId="20010" r:id="rId278" name="Check Box 554">
              <controlPr defaultSize="0" autoFill="0" autoLine="0" autoPict="0">
                <anchor moveWithCells="1">
                  <from>
                    <xdr:col>4</xdr:col>
                    <xdr:colOff>28575</xdr:colOff>
                    <xdr:row>143</xdr:row>
                    <xdr:rowOff>9525</xdr:rowOff>
                  </from>
                  <to>
                    <xdr:col>5</xdr:col>
                    <xdr:colOff>57150</xdr:colOff>
                    <xdr:row>143</xdr:row>
                    <xdr:rowOff>219075</xdr:rowOff>
                  </to>
                </anchor>
              </controlPr>
            </control>
          </mc:Choice>
        </mc:AlternateContent>
        <mc:AlternateContent xmlns:mc="http://schemas.openxmlformats.org/markup-compatibility/2006">
          <mc:Choice Requires="x14">
            <control shapeId="20011" r:id="rId279" name="Check Box 555">
              <controlPr defaultSize="0" autoFill="0" autoLine="0" autoPict="0">
                <anchor moveWithCells="1">
                  <from>
                    <xdr:col>4</xdr:col>
                    <xdr:colOff>28575</xdr:colOff>
                    <xdr:row>143</xdr:row>
                    <xdr:rowOff>0</xdr:rowOff>
                  </from>
                  <to>
                    <xdr:col>5</xdr:col>
                    <xdr:colOff>57150</xdr:colOff>
                    <xdr:row>143</xdr:row>
                    <xdr:rowOff>209550</xdr:rowOff>
                  </to>
                </anchor>
              </controlPr>
            </control>
          </mc:Choice>
        </mc:AlternateContent>
        <mc:AlternateContent xmlns:mc="http://schemas.openxmlformats.org/markup-compatibility/2006">
          <mc:Choice Requires="x14">
            <control shapeId="20012" r:id="rId280" name="Check Box 556">
              <controlPr defaultSize="0" autoFill="0" autoLine="0" autoPict="0">
                <anchor moveWithCells="1">
                  <from>
                    <xdr:col>4</xdr:col>
                    <xdr:colOff>28575</xdr:colOff>
                    <xdr:row>142</xdr:row>
                    <xdr:rowOff>9525</xdr:rowOff>
                  </from>
                  <to>
                    <xdr:col>5</xdr:col>
                    <xdr:colOff>57150</xdr:colOff>
                    <xdr:row>142</xdr:row>
                    <xdr:rowOff>219075</xdr:rowOff>
                  </to>
                </anchor>
              </controlPr>
            </control>
          </mc:Choice>
        </mc:AlternateContent>
        <mc:AlternateContent xmlns:mc="http://schemas.openxmlformats.org/markup-compatibility/2006">
          <mc:Choice Requires="x14">
            <control shapeId="20013" r:id="rId281" name="Check Box 557">
              <controlPr defaultSize="0" autoFill="0" autoLine="0" autoPict="0">
                <anchor moveWithCells="1">
                  <from>
                    <xdr:col>4</xdr:col>
                    <xdr:colOff>28575</xdr:colOff>
                    <xdr:row>143</xdr:row>
                    <xdr:rowOff>9525</xdr:rowOff>
                  </from>
                  <to>
                    <xdr:col>5</xdr:col>
                    <xdr:colOff>57150</xdr:colOff>
                    <xdr:row>143</xdr:row>
                    <xdr:rowOff>219075</xdr:rowOff>
                  </to>
                </anchor>
              </controlPr>
            </control>
          </mc:Choice>
        </mc:AlternateContent>
        <mc:AlternateContent xmlns:mc="http://schemas.openxmlformats.org/markup-compatibility/2006">
          <mc:Choice Requires="x14">
            <control shapeId="20014" r:id="rId282" name="Check Box 558">
              <controlPr defaultSize="0" autoFill="0" autoLine="0" autoPict="0">
                <anchor moveWithCells="1">
                  <from>
                    <xdr:col>4</xdr:col>
                    <xdr:colOff>28575</xdr:colOff>
                    <xdr:row>143</xdr:row>
                    <xdr:rowOff>0</xdr:rowOff>
                  </from>
                  <to>
                    <xdr:col>5</xdr:col>
                    <xdr:colOff>57150</xdr:colOff>
                    <xdr:row>143</xdr:row>
                    <xdr:rowOff>209550</xdr:rowOff>
                  </to>
                </anchor>
              </controlPr>
            </control>
          </mc:Choice>
        </mc:AlternateContent>
        <mc:AlternateContent xmlns:mc="http://schemas.openxmlformats.org/markup-compatibility/2006">
          <mc:Choice Requires="x14">
            <control shapeId="20015" r:id="rId283" name="Check Box 559">
              <controlPr defaultSize="0" autoFill="0" autoLine="0" autoPict="0">
                <anchor moveWithCells="1">
                  <from>
                    <xdr:col>4</xdr:col>
                    <xdr:colOff>28575</xdr:colOff>
                    <xdr:row>142</xdr:row>
                    <xdr:rowOff>9525</xdr:rowOff>
                  </from>
                  <to>
                    <xdr:col>5</xdr:col>
                    <xdr:colOff>57150</xdr:colOff>
                    <xdr:row>142</xdr:row>
                    <xdr:rowOff>219075</xdr:rowOff>
                  </to>
                </anchor>
              </controlPr>
            </control>
          </mc:Choice>
        </mc:AlternateContent>
        <mc:AlternateContent xmlns:mc="http://schemas.openxmlformats.org/markup-compatibility/2006">
          <mc:Choice Requires="x14">
            <control shapeId="20016" r:id="rId284" name="Check Box 560">
              <controlPr defaultSize="0" autoFill="0" autoLine="0" autoPict="0">
                <anchor moveWithCells="1">
                  <from>
                    <xdr:col>4</xdr:col>
                    <xdr:colOff>28575</xdr:colOff>
                    <xdr:row>142</xdr:row>
                    <xdr:rowOff>9525</xdr:rowOff>
                  </from>
                  <to>
                    <xdr:col>5</xdr:col>
                    <xdr:colOff>57150</xdr:colOff>
                    <xdr:row>142</xdr:row>
                    <xdr:rowOff>219075</xdr:rowOff>
                  </to>
                </anchor>
              </controlPr>
            </control>
          </mc:Choice>
        </mc:AlternateContent>
        <mc:AlternateContent xmlns:mc="http://schemas.openxmlformats.org/markup-compatibility/2006">
          <mc:Choice Requires="x14">
            <control shapeId="20017" r:id="rId285" name="Check Box 561">
              <controlPr defaultSize="0" autoFill="0" autoLine="0" autoPict="0">
                <anchor moveWithCells="1">
                  <from>
                    <xdr:col>4</xdr:col>
                    <xdr:colOff>28575</xdr:colOff>
                    <xdr:row>143</xdr:row>
                    <xdr:rowOff>0</xdr:rowOff>
                  </from>
                  <to>
                    <xdr:col>5</xdr:col>
                    <xdr:colOff>66675</xdr:colOff>
                    <xdr:row>143</xdr:row>
                    <xdr:rowOff>219075</xdr:rowOff>
                  </to>
                </anchor>
              </controlPr>
            </control>
          </mc:Choice>
        </mc:AlternateContent>
        <mc:AlternateContent xmlns:mc="http://schemas.openxmlformats.org/markup-compatibility/2006">
          <mc:Choice Requires="x14">
            <control shapeId="20018" r:id="rId286" name="Check Box 562">
              <controlPr defaultSize="0" autoFill="0" autoLine="0" autoPict="0">
                <anchor moveWithCells="1">
                  <from>
                    <xdr:col>4</xdr:col>
                    <xdr:colOff>28575</xdr:colOff>
                    <xdr:row>143</xdr:row>
                    <xdr:rowOff>9525</xdr:rowOff>
                  </from>
                  <to>
                    <xdr:col>5</xdr:col>
                    <xdr:colOff>66675</xdr:colOff>
                    <xdr:row>144</xdr:row>
                    <xdr:rowOff>0</xdr:rowOff>
                  </to>
                </anchor>
              </controlPr>
            </control>
          </mc:Choice>
        </mc:AlternateContent>
        <mc:AlternateContent xmlns:mc="http://schemas.openxmlformats.org/markup-compatibility/2006">
          <mc:Choice Requires="x14">
            <control shapeId="20019" r:id="rId287" name="Check Box 563">
              <controlPr defaultSize="0" autoFill="0" autoLine="0" autoPict="0">
                <anchor moveWithCells="1">
                  <from>
                    <xdr:col>4</xdr:col>
                    <xdr:colOff>28575</xdr:colOff>
                    <xdr:row>143</xdr:row>
                    <xdr:rowOff>0</xdr:rowOff>
                  </from>
                  <to>
                    <xdr:col>5</xdr:col>
                    <xdr:colOff>66675</xdr:colOff>
                    <xdr:row>143</xdr:row>
                    <xdr:rowOff>219075</xdr:rowOff>
                  </to>
                </anchor>
              </controlPr>
            </control>
          </mc:Choice>
        </mc:AlternateContent>
        <mc:AlternateContent xmlns:mc="http://schemas.openxmlformats.org/markup-compatibility/2006">
          <mc:Choice Requires="x14">
            <control shapeId="20020" r:id="rId288" name="Check Box 564">
              <controlPr defaultSize="0" autoFill="0" autoLine="0" autoPict="0">
                <anchor moveWithCells="1">
                  <from>
                    <xdr:col>4</xdr:col>
                    <xdr:colOff>28575</xdr:colOff>
                    <xdr:row>143</xdr:row>
                    <xdr:rowOff>9525</xdr:rowOff>
                  </from>
                  <to>
                    <xdr:col>5</xdr:col>
                    <xdr:colOff>66675</xdr:colOff>
                    <xdr:row>144</xdr:row>
                    <xdr:rowOff>0</xdr:rowOff>
                  </to>
                </anchor>
              </controlPr>
            </control>
          </mc:Choice>
        </mc:AlternateContent>
        <mc:AlternateContent xmlns:mc="http://schemas.openxmlformats.org/markup-compatibility/2006">
          <mc:Choice Requires="x14">
            <control shapeId="20021" r:id="rId289" name="Check Box 565">
              <controlPr defaultSize="0" autoFill="0" autoLine="0" autoPict="0">
                <anchor moveWithCells="1">
                  <from>
                    <xdr:col>4</xdr:col>
                    <xdr:colOff>28575</xdr:colOff>
                    <xdr:row>143</xdr:row>
                    <xdr:rowOff>9525</xdr:rowOff>
                  </from>
                  <to>
                    <xdr:col>5</xdr:col>
                    <xdr:colOff>57150</xdr:colOff>
                    <xdr:row>143</xdr:row>
                    <xdr:rowOff>219075</xdr:rowOff>
                  </to>
                </anchor>
              </controlPr>
            </control>
          </mc:Choice>
        </mc:AlternateContent>
        <mc:AlternateContent xmlns:mc="http://schemas.openxmlformats.org/markup-compatibility/2006">
          <mc:Choice Requires="x14">
            <control shapeId="20022" r:id="rId290" name="Check Box 566">
              <controlPr defaultSize="0" autoFill="0" autoLine="0" autoPict="0">
                <anchor moveWithCells="1">
                  <from>
                    <xdr:col>4</xdr:col>
                    <xdr:colOff>28575</xdr:colOff>
                    <xdr:row>143</xdr:row>
                    <xdr:rowOff>9525</xdr:rowOff>
                  </from>
                  <to>
                    <xdr:col>5</xdr:col>
                    <xdr:colOff>57150</xdr:colOff>
                    <xdr:row>143</xdr:row>
                    <xdr:rowOff>219075</xdr:rowOff>
                  </to>
                </anchor>
              </controlPr>
            </control>
          </mc:Choice>
        </mc:AlternateContent>
        <mc:AlternateContent xmlns:mc="http://schemas.openxmlformats.org/markup-compatibility/2006">
          <mc:Choice Requires="x14">
            <control shapeId="20063" r:id="rId291" name="Check Box 607">
              <controlPr defaultSize="0" autoFill="0" autoLine="0" autoPict="0">
                <anchor moveWithCells="1">
                  <from>
                    <xdr:col>4</xdr:col>
                    <xdr:colOff>28575</xdr:colOff>
                    <xdr:row>144</xdr:row>
                    <xdr:rowOff>9525</xdr:rowOff>
                  </from>
                  <to>
                    <xdr:col>5</xdr:col>
                    <xdr:colOff>66675</xdr:colOff>
                    <xdr:row>145</xdr:row>
                    <xdr:rowOff>0</xdr:rowOff>
                  </to>
                </anchor>
              </controlPr>
            </control>
          </mc:Choice>
        </mc:AlternateContent>
        <mc:AlternateContent xmlns:mc="http://schemas.openxmlformats.org/markup-compatibility/2006">
          <mc:Choice Requires="x14">
            <control shapeId="20064" r:id="rId292" name="Check Box 608">
              <controlPr defaultSize="0" autoFill="0" autoLine="0" autoPict="0">
                <anchor moveWithCells="1">
                  <from>
                    <xdr:col>4</xdr:col>
                    <xdr:colOff>28575</xdr:colOff>
                    <xdr:row>144</xdr:row>
                    <xdr:rowOff>9525</xdr:rowOff>
                  </from>
                  <to>
                    <xdr:col>5</xdr:col>
                    <xdr:colOff>66675</xdr:colOff>
                    <xdr:row>145</xdr:row>
                    <xdr:rowOff>0</xdr:rowOff>
                  </to>
                </anchor>
              </controlPr>
            </control>
          </mc:Choice>
        </mc:AlternateContent>
        <mc:AlternateContent xmlns:mc="http://schemas.openxmlformats.org/markup-compatibility/2006">
          <mc:Choice Requires="x14">
            <control shapeId="20065" r:id="rId293" name="Check Box 609">
              <controlPr defaultSize="0" autoFill="0" autoLine="0" autoPict="0">
                <anchor moveWithCells="1">
                  <from>
                    <xdr:col>4</xdr:col>
                    <xdr:colOff>47625</xdr:colOff>
                    <xdr:row>136</xdr:row>
                    <xdr:rowOff>57150</xdr:rowOff>
                  </from>
                  <to>
                    <xdr:col>5</xdr:col>
                    <xdr:colOff>85725</xdr:colOff>
                    <xdr:row>136</xdr:row>
                    <xdr:rowOff>295275</xdr:rowOff>
                  </to>
                </anchor>
              </controlPr>
            </control>
          </mc:Choice>
        </mc:AlternateContent>
        <mc:AlternateContent xmlns:mc="http://schemas.openxmlformats.org/markup-compatibility/2006">
          <mc:Choice Requires="x14">
            <control shapeId="20066" r:id="rId294" name="Check Box 610">
              <controlPr defaultSize="0" autoFill="0" autoLine="0" autoPict="0">
                <anchor moveWithCells="1">
                  <from>
                    <xdr:col>4</xdr:col>
                    <xdr:colOff>47625</xdr:colOff>
                    <xdr:row>79</xdr:row>
                    <xdr:rowOff>9525</xdr:rowOff>
                  </from>
                  <to>
                    <xdr:col>5</xdr:col>
                    <xdr:colOff>76200</xdr:colOff>
                    <xdr:row>79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事業入力</vt:lpstr>
      <vt:lpstr>点数入力②</vt:lpstr>
      <vt:lpstr>様式２－２（土木工事等）</vt:lpstr>
      <vt:lpstr>申請２－１～２－３</vt:lpstr>
      <vt:lpstr>事業入力!Print_Area</vt:lpstr>
      <vt:lpstr>点数入力②!Print_Area</vt:lpstr>
      <vt:lpstr>'様式２－２（土木工事等）'!Print_Area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誠治</dc:creator>
  <cp:lastModifiedBy>Gifu</cp:lastModifiedBy>
  <cp:lastPrinted>2022-12-02T05:40:13Z</cp:lastPrinted>
  <dcterms:created xsi:type="dcterms:W3CDTF">2019-01-24T02:59:43Z</dcterms:created>
  <dcterms:modified xsi:type="dcterms:W3CDTF">2022-12-02T05:41:39Z</dcterms:modified>
</cp:coreProperties>
</file>