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CW102" i="11"/>
  <c r="CR102" i="11"/>
  <c r="AU63" i="11"/>
  <c r="AP63" i="11"/>
  <c r="AP23" i="11"/>
  <c r="AA23" i="11"/>
  <c r="V23" i="11"/>
  <c r="Q23" i="11"/>
  <c r="AF88" i="11"/>
  <c r="BG37" i="9" l="1"/>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C39" i="9"/>
  <c r="BE38" i="9"/>
  <c r="AM38" i="9"/>
  <c r="C38" i="9"/>
  <c r="AM37" i="9"/>
  <c r="C37" i="9"/>
  <c r="AM36" i="9"/>
  <c r="CO34" i="9"/>
  <c r="CO35" i="9" s="1"/>
  <c r="CO36" i="9" s="1"/>
  <c r="CO37" i="9" s="1"/>
  <c r="CO38" i="9" s="1"/>
  <c r="CO39" i="9" s="1"/>
  <c r="CO40" i="9" s="1"/>
  <c r="CO41" i="9" s="1"/>
  <c r="CO42" i="9" s="1"/>
  <c r="CO43" i="9" s="1"/>
  <c r="BW34" i="9"/>
  <c r="BW35" i="9" s="1"/>
  <c r="BW36" i="9" s="1"/>
  <c r="BW37" i="9" s="1"/>
  <c r="BW38"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AM34" i="9"/>
  <c r="AM35" i="9" s="1"/>
  <c r="BE34" i="9"/>
  <c r="BE35" i="9" s="1"/>
  <c r="BE36" i="9" s="1"/>
  <c r="BE37" i="9" s="1"/>
</calcChain>
</file>

<file path=xl/sharedStrings.xml><?xml version="1.0" encoding="utf-8"?>
<sst xmlns="http://schemas.openxmlformats.org/spreadsheetml/2006/main" count="1088" uniqueCount="571">
  <si>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</si>
  <si>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</si>
  <si>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</si>
  <si>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</si>
  <si>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</si>
  <si>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</si>
  <si>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</si>
  <si>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</si>
  <si>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</si>
  <si>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</si>
  <si>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</si>
  <si>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</si>
  <si>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</si>
  <si>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</si>
  <si>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</si>
  <si>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</si>
  <si>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</si>
  <si>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</si>
  <si>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</si>
  <si>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</si>
  <si>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</si>
  <si>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</si>
  <si>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</si>
  <si>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</si>
  <si>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</si>
  <si>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</si>
  <si>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</si>
  <si>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</si>
  <si>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</si>
  <si>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</si>
  <si>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</si>
  <si>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</si>
  <si>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</si>
  <si>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</si>
  <si>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</si>
  <si>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</si>
  <si>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</si>
  <si>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</si>
  <si>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</si>
  <si>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</si>
  <si>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</si>
  <si>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</si>
  <si>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</si>
  <si>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</si>
  <si>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</si>
  <si>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</si>
  <si>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</si>
  <si>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</si>
  <si>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</si>
  <si>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</si>
  <si>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</si>
  <si>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</si>
  <si>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</si>
  <si>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</si>
  <si>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</si>
  <si>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</si>
  <si>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</si>
  <si>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</si>
  <si>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</si>
  <si>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</si>
  <si>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</si>
  <si>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</si>
  <si>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</si>
  <si>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</si>
  <si>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</si>
  <si>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</si>
  <si>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</si>
  <si>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</si>
  <si>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</si>
  <si>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</si>
  <si>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</si>
  <si>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</si>
  <si>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</si>
  <si>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</si>
  <si>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</si>
  <si>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</si>
  <si>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</si>
  <si>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</si>
  <si>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</si>
  <si>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</si>
  <si>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</si>
  <si>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</si>
  <si>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</si>
  <si>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</si>
  <si>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</si>
  <si>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</si>
  <si>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</si>
  <si>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</si>
  <si>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</si>
  <si>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</si>
  <si>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</si>
  <si>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</si>
  <si>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</si>
  <si>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</si>
  <si>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</si>
  <si>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</si>
  <si>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</si>
  <si>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</si>
  <si>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</si>
  <si>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</si>
  <si>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</si>
  <si>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</si>
  <si>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</si>
  <si>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</si>
  <si>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</si>
  <si>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</si>
  <si>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</si>
  <si>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</si>
  <si>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</si>
  <si>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</si>
  <si>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</si>
  <si>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</si>
  <si>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</si>
  <si>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</si>
  <si>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</si>
  <si>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</si>
  <si>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</si>
  <si>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</si>
  <si>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</si>
  <si>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</si>
  <si>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</si>
  <si>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</si>
  <si>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</si>
  <si>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</si>
  <si>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</si>
  <si>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</si>
  <si>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</si>
  <si>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</si>
  <si>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</si>
  <si>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</si>
  <si>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</si>
  <si>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</si>
  <si>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</si>
  <si>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</si>
  <si>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</si>
  <si>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</si>
  <si>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</si>
  <si>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</si>
  <si>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</si>
  <si>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</si>
  <si>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</si>
  <si>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</si>
  <si>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</si>
  <si>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</si>
  <si>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</si>
  <si>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</si>
  <si>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</si>
  <si>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</si>
  <si>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</si>
  <si>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</si>
  <si>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</si>
  <si>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</si>
  <si>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</si>
  <si>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</si>
  <si>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</si>
  <si>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</si>
  <si>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</si>
  <si>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</si>
  <si>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</si>
  <si>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</si>
  <si>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</si>
  <si>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</si>
  <si>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</si>
  <si>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</si>
  <si>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</si>
  <si>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</si>
  <si>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</si>
  <si>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</si>
  <si>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</si>
  <si>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</si>
  <si>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</si>
  <si>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</si>
  <si>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</si>
  <si>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</si>
  <si>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</si>
  <si>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</si>
  <si>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</si>
  <si>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</si>
  <si>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</si>
  <si>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</si>
  <si>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</si>
  <si>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</si>
  <si>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</si>
  <si>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</si>
  <si>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</si>
  <si>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</si>
  <si>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</si>
  <si>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</si>
  <si>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</si>
  <si>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</si>
  <si>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</si>
  <si>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</si>
  <si>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</si>
  <si>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</si>
  <si>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岐阜県郡上市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</si>
  <si>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</si>
  <si>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</si>
  <si>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</si>
  <si>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</si>
  <si>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</si>
  <si>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</si>
  <si>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</si>
  <si>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</si>
  <si>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</si>
  <si>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</si>
  <si>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</si>
  <si>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</si>
  <si>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</si>
  <si>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</si>
  <si>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</si>
  <si>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</si>
  <si>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</si>
  <si>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</si>
  <si>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</si>
  <si>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</si>
  <si>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</si>
  <si>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</si>
  <si>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</si>
  <si>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</si>
  <si>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</si>
  <si>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</si>
  <si>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</si>
  <si>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</si>
  <si>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</si>
  <si>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</si>
  <si>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</si>
  <si>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</si>
  <si>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</si>
  <si>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</si>
  <si>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</si>
  <si>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</si>
  <si>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</si>
  <si>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</si>
  <si>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</si>
  <si>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</si>
  <si>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</si>
  <si>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</si>
  <si>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</si>
  <si>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</si>
  <si>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</si>
  <si>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</si>
  <si>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</si>
  <si>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</si>
  <si>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</si>
  <si>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</si>
  <si>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</si>
  <si>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</si>
  <si>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</si>
  <si>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</si>
  <si>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</si>
  <si>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</si>
  <si>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</si>
  <si>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</si>
  <si>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</si>
  <si>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</si>
  <si>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</si>
  <si>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</si>
  <si>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</si>
  <si>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</si>
  <si>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</si>
  <si>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</si>
  <si>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</si>
  <si>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</si>
  <si>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</si>
  <si>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</si>
  <si>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</si>
  <si>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</si>
  <si>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</si>
  <si>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</si>
  <si>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</si>
  <si>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</si>
  <si>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</si>
  <si>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</si>
  <si>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</si>
  <si>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</si>
  <si>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</si>
  <si>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</si>
  <si>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</si>
  <si>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</si>
  <si>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</si>
  <si>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</si>
  <si>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</si>
  <si>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</si>
  <si>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</si>
  <si>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</si>
  <si>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</si>
  <si>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</si>
  <si>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</si>
  <si>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</si>
  <si>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</si>
  <si>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</si>
  <si>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</si>
  <si>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</si>
  <si>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</si>
  <si>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</si>
  <si>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</si>
  <si>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</si>
  <si>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</si>
  <si>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</si>
  <si>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</si>
  <si>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</si>
  <si>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</si>
  <si>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</si>
  <si>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</si>
  <si>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</si>
  <si>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</si>
  <si>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</si>
  <si>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</si>
  <si>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</si>
  <si>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</si>
  <si>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</si>
  <si>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</si>
  <si>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</si>
  <si>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</si>
  <si>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</si>
  <si>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</si>
  <si>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</si>
  <si>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</si>
  <si>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</si>
  <si>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</si>
  <si>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</si>
  <si>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</si>
  <si>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</si>
  <si>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</si>
  <si>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</si>
  <si>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</si>
  <si>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</si>
  <si>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</si>
  <si>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</si>
  <si>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</si>
  <si>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</si>
  <si>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</si>
  <si>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</si>
  <si>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</si>
  <si>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</si>
  <si>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</si>
  <si>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</si>
  <si>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</si>
  <si>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</si>
  <si>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</si>
  <si>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</si>
  <si>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</si>
  <si>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</si>
  <si>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</si>
  <si>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岐阜県郡上市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</si>
  <si>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</si>
  <si>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</si>
  <si>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</si>
  <si>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</si>
  <si>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</si>
  <si>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</si>
  <si>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</si>
  <si>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</si>
  <si>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</si>
  <si>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</si>
  <si>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</si>
  <si>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</si>
  <si>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</si>
  <si>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</si>
  <si>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</si>
  <si>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</si>
  <si>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</si>
  <si>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</si>
  <si>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</si>
  <si>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</si>
  <si>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</si>
  <si>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</si>
  <si>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</si>
  <si>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</si>
  <si>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</si>
  <si>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</si>
  <si>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</si>
  <si>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</si>
  <si>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</si>
  <si>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</si>
  <si>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</si>
  <si>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</si>
  <si>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</si>
  <si>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</si>
  <si>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</si>
  <si>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</si>
  <si>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</si>
  <si>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</si>
  <si>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</si>
  <si>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</si>
  <si>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</si>
  <si>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</si>
  <si>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</si>
  <si>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病院事業等会計</t>
    <phoneticPr fontId="5"/>
  </si>
  <si>
    <t>簡易水道事業特別会計</t>
    <phoneticPr fontId="5"/>
  </si>
  <si>
    <t>法非適用企業</t>
    <phoneticPr fontId="5"/>
  </si>
  <si>
    <t>下水道事業特別会計</t>
    <phoneticPr fontId="5"/>
  </si>
  <si>
    <t>ケーブルテレビ事業特別会計</t>
    <phoneticPr fontId="5"/>
  </si>
  <si>
    <t>宅地開発特別会計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</si>
  <si>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</si>
  <si>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</si>
  <si>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</si>
  <si>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</si>
  <si>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</si>
  <si>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</si>
  <si>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</si>
  <si>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</si>
  <si>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</si>
  <si>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</si>
  <si>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</si>
  <si>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</si>
  <si>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</si>
  <si>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</si>
  <si>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</si>
  <si>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</si>
  <si>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</si>
  <si>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</si>
  <si>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</si>
  <si>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</si>
  <si>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</si>
  <si>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</si>
  <si>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</si>
  <si>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</si>
  <si>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</si>
  <si>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</si>
  <si>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</si>
  <si>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</si>
  <si>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</si>
  <si>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</si>
  <si>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</si>
  <si>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</si>
  <si>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</si>
  <si>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</si>
  <si>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</si>
  <si>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</si>
  <si>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</si>
  <si>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</si>
  <si>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</si>
  <si>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</si>
  <si>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</si>
  <si>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</si>
  <si>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</si>
  <si>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</si>
  <si>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</si>
  <si>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</si>
  <si>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</si>
  <si>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</si>
  <si>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</si>
  <si>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</si>
  <si>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</si>
  <si>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</si>
  <si>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</si>
  <si>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</si>
  <si>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</si>
  <si>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</si>
  <si>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</si>
  <si>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</si>
  <si>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</si>
  <si>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</si>
  <si>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</si>
  <si>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</si>
  <si>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</si>
  <si>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</si>
  <si>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</si>
  <si>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</si>
  <si>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</si>
  <si>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</si>
  <si>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</si>
  <si>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</si>
  <si>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</si>
  <si>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</si>
  <si>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</si>
  <si>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</si>
  <si>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</si>
  <si>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</si>
  <si>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</si>
  <si>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</si>
  <si>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</si>
  <si>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</si>
  <si>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</si>
  <si>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</si>
  <si>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</si>
  <si>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</si>
  <si>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</si>
  <si>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</si>
  <si>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</si>
  <si>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</si>
  <si>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</si>
  <si>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</si>
  <si>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</si>
  <si>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</si>
  <si>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</si>
  <si>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</si>
  <si>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</si>
  <si>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</si>
  <si>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</si>
  <si>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</si>
  <si>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</si>
  <si>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</si>
  <si>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</si>
  <si>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</si>
  <si>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</si>
  <si>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</si>
  <si>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</si>
  <si>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</si>
  <si>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</si>
  <si>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</si>
  <si>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</si>
  <si>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</si>
  <si>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</si>
  <si>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</si>
  <si>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</si>
  <si>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</si>
  <si>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</si>
  <si>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</si>
  <si>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</si>
  <si>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</si>
  <si>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</si>
  <si>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</si>
  <si>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</si>
  <si>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</si>
  <si>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</si>
  <si>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</si>
  <si>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</si>
  <si>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</si>
  <si>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</si>
  <si>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</si>
  <si>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</si>
  <si>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</si>
  <si>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</si>
  <si>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</si>
  <si>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</si>
  <si>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0.11</t>
  </si>
  <si>
    <t>▲ 0.56</t>
  </si>
  <si>
    <t>病院事業等会計</t>
  </si>
  <si>
    <t>水道事業会計</t>
  </si>
  <si>
    <t>一般会計</t>
  </si>
  <si>
    <t>国民健康保険特別会計</t>
  </si>
  <si>
    <t>宅地開発特別会計</t>
  </si>
  <si>
    <t>介護保険特別会計</t>
  </si>
  <si>
    <t>下水道事業特別会計</t>
  </si>
  <si>
    <t>簡易水道事業特別会計</t>
  </si>
  <si>
    <t>その他会計（赤字）</t>
  </si>
  <si>
    <t>その他会計（黒字）</t>
  </si>
  <si>
    <t>-</t>
    <phoneticPr fontId="2"/>
  </si>
  <si>
    <t>-</t>
    <phoneticPr fontId="2"/>
  </si>
  <si>
    <t>-</t>
    <phoneticPr fontId="2"/>
  </si>
  <si>
    <t>基金から20百万円繰入</t>
    <rPh sb="0" eb="2">
      <t>キキン</t>
    </rPh>
    <rPh sb="6" eb="7">
      <t>ヒャク</t>
    </rPh>
    <rPh sb="7" eb="9">
      <t>マンエン</t>
    </rPh>
    <rPh sb="9" eb="11">
      <t>クリイレ</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</si>
  <si>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4"/>
  </si>
  <si>
    <t>岐阜県市町村会館組合</t>
    <rPh sb="0" eb="3">
      <t>ギフケン</t>
    </rPh>
    <rPh sb="3" eb="6">
      <t>シチョウソン</t>
    </rPh>
    <rPh sb="6" eb="8">
      <t>カイカン</t>
    </rPh>
    <rPh sb="8" eb="10">
      <t>クミアイ</t>
    </rPh>
    <phoneticPr fontId="24"/>
  </si>
  <si>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4"/>
  </si>
  <si>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4"/>
  </si>
  <si>
    <t>中濃地域農業共済事務組合</t>
    <rPh sb="0" eb="2">
      <t>チュウノウ</t>
    </rPh>
    <rPh sb="2" eb="4">
      <t>チイキ</t>
    </rPh>
    <rPh sb="4" eb="6">
      <t>ノウギョウ</t>
    </rPh>
    <rPh sb="6" eb="8">
      <t>キョウサイ</t>
    </rPh>
    <rPh sb="8" eb="10">
      <t>ジム</t>
    </rPh>
    <rPh sb="10" eb="12">
      <t>クミアイ</t>
    </rPh>
    <phoneticPr fontId="24"/>
  </si>
  <si>
    <t>-</t>
    <phoneticPr fontId="2"/>
  </si>
  <si>
    <t>-</t>
    <phoneticPr fontId="2"/>
  </si>
  <si>
    <t>法適用</t>
    <rPh sb="0" eb="1">
      <t>ホウ</t>
    </rPh>
    <rPh sb="1" eb="3">
      <t>テキヨウ</t>
    </rPh>
    <phoneticPr fontId="2"/>
  </si>
  <si>
    <t>基金から1,320百万円繰入</t>
    <rPh sb="0" eb="2">
      <t>キキン</t>
    </rPh>
    <rPh sb="9" eb="10">
      <t>ヒャク</t>
    </rPh>
    <rPh sb="10" eb="12">
      <t>マンエン</t>
    </rPh>
    <rPh sb="12" eb="14">
      <t>クリイレ</t>
    </rPh>
    <phoneticPr fontId="2"/>
  </si>
  <si>
    <t>㈱郡上八幡産業振興公社</t>
    <rPh sb="1" eb="3">
      <t>グジョウ</t>
    </rPh>
    <rPh sb="3" eb="5">
      <t>ハチマン</t>
    </rPh>
    <rPh sb="5" eb="7">
      <t>サンギョウ</t>
    </rPh>
    <rPh sb="7" eb="9">
      <t>シンコウ</t>
    </rPh>
    <rPh sb="9" eb="11">
      <t>コウシャ</t>
    </rPh>
    <phoneticPr fontId="24"/>
  </si>
  <si>
    <t>郡上大和総合開発㈱</t>
    <rPh sb="0" eb="2">
      <t>グジョウ</t>
    </rPh>
    <rPh sb="2" eb="4">
      <t>ヤマト</t>
    </rPh>
    <rPh sb="4" eb="6">
      <t>ソウゴウ</t>
    </rPh>
    <rPh sb="6" eb="8">
      <t>カイハツ</t>
    </rPh>
    <phoneticPr fontId="24"/>
  </si>
  <si>
    <t>㈲阿弥陀ケ滝観光</t>
    <rPh sb="1" eb="4">
      <t>アミダ</t>
    </rPh>
    <rPh sb="5" eb="6">
      <t>タキ</t>
    </rPh>
    <rPh sb="6" eb="8">
      <t>カンコウ</t>
    </rPh>
    <phoneticPr fontId="24"/>
  </si>
  <si>
    <t>㈱伊野原の郷</t>
    <rPh sb="1" eb="2">
      <t>イ</t>
    </rPh>
    <rPh sb="2" eb="4">
      <t>ノハラ</t>
    </rPh>
    <rPh sb="5" eb="6">
      <t>ゴウ</t>
    </rPh>
    <phoneticPr fontId="24"/>
  </si>
  <si>
    <t>㈱ハイウエイたかす</t>
  </si>
  <si>
    <t>㈱イーグル</t>
  </si>
  <si>
    <t>㈱ネーブルみなみ</t>
  </si>
  <si>
    <t>㈱ジェイエムみなみ</t>
  </si>
  <si>
    <t>めいほう高原開発㈱</t>
    <rPh sb="4" eb="6">
      <t>コウゲン</t>
    </rPh>
    <rPh sb="6" eb="8">
      <t>カイハツ</t>
    </rPh>
    <phoneticPr fontId="24"/>
  </si>
  <si>
    <t>長良川鉄道㈱</t>
    <rPh sb="0" eb="3">
      <t>ナガラガワ</t>
    </rPh>
    <rPh sb="3" eb="5">
      <t>テツドウ</t>
    </rPh>
    <phoneticPr fontId="24"/>
  </si>
  <si>
    <t>㈱郡上ネット</t>
    <rPh sb="1" eb="3">
      <t>グジョウ</t>
    </rPh>
    <phoneticPr fontId="24"/>
  </si>
  <si>
    <t>㈱牧歌コポレーション</t>
    <rPh sb="1" eb="3">
      <t>ボッカ</t>
    </rPh>
    <phoneticPr fontId="2"/>
  </si>
  <si>
    <t>　</t>
    <phoneticPr fontId="24"/>
  </si>
  <si>
    <t>-</t>
    <phoneticPr fontId="2"/>
  </si>
  <si>
    <t>-</t>
    <phoneticPr fontId="2"/>
  </si>
  <si>
    <t>基金から931百万円、財産区から7百万円繰入</t>
    <rPh sb="0" eb="2">
      <t>キキン</t>
    </rPh>
    <rPh sb="2" eb="3">
      <t>ニュウキン</t>
    </rPh>
    <rPh sb="7" eb="8">
      <t>ヒャク</t>
    </rPh>
    <rPh sb="8" eb="10">
      <t>マンエン</t>
    </rPh>
    <rPh sb="11" eb="13">
      <t>ザイサン</t>
    </rPh>
    <rPh sb="13" eb="14">
      <t>ク</t>
    </rPh>
    <rPh sb="19" eb="20">
      <t>エン</t>
    </rPh>
    <rPh sb="20" eb="22">
      <t>クリイレ</t>
    </rPh>
    <phoneticPr fontId="2"/>
  </si>
  <si>
    <t>基金から2,200百万円繰入</t>
    <rPh sb="0" eb="2">
      <t>キキン</t>
    </rPh>
    <rPh sb="9" eb="10">
      <t>ヒャク</t>
    </rPh>
    <rPh sb="10" eb="12">
      <t>マンエン</t>
    </rPh>
    <rPh sb="12" eb="14">
      <t>クリイレ</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</si>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</sst>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126056</c:v>
                </c:pt>
                <c:pt idx="1">
                  <c:v>119558</c:v>
                </c:pt>
                <c:pt idx="2">
                  <c:v>134740</c:v>
                </c:pt>
                <c:pt idx="3">
                  <c:v>109236</c:v>
                </c:pt>
                <c:pt idx="4">
                  <c:v>104682</c:v>
                </c:pt>
              </c:numCache>
            </c:numRef>
          </c:val>
          <c:smooth val="0"/>
        </c:ser>
        <c:dLbls>
          <c:showLegendKey val="0"/>
          <c:showVal val="0"/>
          <c:showCatName val="0"/>
          <c:showSerName val="0"/>
          <c:showPercent val="0"/>
          <c:showBubbleSize val="0"/>
        </c:dLbls>
        <c:marker val="1"/>
        <c:smooth val="0"/>
        <c:axId val="163877248"/>
        <c:axId val="163879168"/>
      </c:lineChart>
      <c:catAx>
        <c:axId val="163877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879168"/>
        <c:crosses val="autoZero"/>
        <c:auto val="1"/>
        <c:lblAlgn val="ctr"/>
        <c:lblOffset val="100"/>
        <c:tickLblSkip val="1"/>
        <c:tickMarkSkip val="1"/>
        <c:noMultiLvlLbl val="0"/>
      </c:catAx>
      <c:valAx>
        <c:axId val="1638791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87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3.97</c:v>
                </c:pt>
                <c:pt idx="1">
                  <c:v>4.3899999999999997</c:v>
                </c:pt>
                <c:pt idx="2">
                  <c:v>3.86</c:v>
                </c:pt>
                <c:pt idx="3">
                  <c:v>4.1900000000000004</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18.600000000000001</c:v>
                </c:pt>
                <c:pt idx="1">
                  <c:v>19.28</c:v>
                </c:pt>
                <c:pt idx="2">
                  <c:v>19.88</c:v>
                </c:pt>
                <c:pt idx="3">
                  <c:v>21.22</c:v>
                </c:pt>
                <c:pt idx="4">
                  <c:v>20.98</c:v>
                </c:pt>
              </c:numCache>
            </c:numRef>
          </c:val>
        </c:ser>
        <c:dLbls>
          <c:showLegendKey val="0"/>
          <c:showVal val="0"/>
          <c:showCatName val="0"/>
          <c:showSerName val="0"/>
          <c:showPercent val="0"/>
          <c:showBubbleSize val="0"/>
        </c:dLbls>
        <c:gapWidth val="250"/>
        <c:overlap val="100"/>
        <c:axId val="164520704"/>
        <c:axId val="16452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-0.11</c:v>
                </c:pt>
                <c:pt idx="1">
                  <c:v>3.1</c:v>
                </c:pt>
                <c:pt idx="2">
                  <c:v>-0.56000000000000005</c:v>
                </c:pt>
                <c:pt idx="3">
                  <c:v>7.24</c:v>
                </c:pt>
                <c:pt idx="4">
                  <c:v>3.79</c:v>
                </c:pt>
              </c:numCache>
            </c:numRef>
          </c:val>
          <c:smooth val="0"/>
        </c:ser>
        <c:dLbls>
          <c:showLegendKey val="0"/>
          <c:showVal val="0"/>
          <c:showCatName val="0"/>
          <c:showSerName val="0"/>
          <c:showPercent val="0"/>
          <c:showBubbleSize val="0"/>
        </c:dLbls>
        <c:marker val="1"/>
        <c:smooth val="0"/>
        <c:axId val="164520704"/>
        <c:axId val="164522624"/>
      </c:lineChart>
      <c:catAx>
        <c:axId val="1645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522624"/>
        <c:crosses val="autoZero"/>
        <c:auto val="1"/>
        <c:lblAlgn val="ctr"/>
        <c:lblOffset val="100"/>
        <c:tickLblSkip val="1"/>
        <c:tickMarkSkip val="1"/>
        <c:noMultiLvlLbl val="0"/>
      </c:catAx>
      <c:valAx>
        <c:axId val="1645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5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0.47</c:v>
                </c:pt>
                <c:pt idx="2">
                  <c:v>#N/A</c:v>
                </c:pt>
                <c:pt idx="3">
                  <c:v>0.43</c:v>
                </c:pt>
                <c:pt idx="4">
                  <c:v>#N/A</c:v>
                </c:pt>
                <c:pt idx="5">
                  <c:v>0.41</c:v>
                </c:pt>
                <c:pt idx="6">
                  <c:v>#N/A</c:v>
                </c:pt>
                <c:pt idx="7">
                  <c:v>0.33</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0.12</c:v>
                </c:pt>
                <c:pt idx="4">
                  <c:v>#N/A</c:v>
                </c:pt>
                <c:pt idx="5">
                  <c:v>0.11</c:v>
                </c:pt>
                <c:pt idx="6">
                  <c:v>#N/A</c:v>
                </c:pt>
                <c:pt idx="7">
                  <c:v>0.1</c:v>
                </c:pt>
                <c:pt idx="8">
                  <c:v>#N/A</c:v>
                </c:pt>
                <c:pt idx="9">
                  <c:v>0.1</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0.12</c:v>
                </c:pt>
                <c:pt idx="4">
                  <c:v>#N/A</c:v>
                </c:pt>
                <c:pt idx="5">
                  <c:v>0.11</c:v>
                </c:pt>
                <c:pt idx="6">
                  <c:v>#N/A</c:v>
                </c:pt>
                <c:pt idx="7">
                  <c:v>0.11</c:v>
                </c:pt>
                <c:pt idx="8">
                  <c:v>#N/A</c:v>
                </c:pt>
                <c:pt idx="9">
                  <c:v>0.11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0.16</c:v>
                </c:pt>
                <c:pt idx="4">
                  <c:v>#N/A</c:v>
                </c:pt>
                <c:pt idx="5">
                  <c:v>0.23</c:v>
                </c:pt>
                <c:pt idx="6">
                  <c:v>#N/A</c:v>
                </c:pt>
                <c:pt idx="7">
                  <c:v>0.32</c:v>
                </c:pt>
                <c:pt idx="8">
                  <c:v>#N/A</c:v>
                </c:pt>
                <c:pt idx="9">
                  <c:v>0.11</c:v>
                </c:pt>
              </c:numCache>
            </c:numRef>
          </c:val>
        </c:ser>
        <c:ser>
          <c:idx val="5"/>
          <c:order val="5"/>
          <c:tx>
            <c:strRef>
              <c:f>データシート!$A$32</c:f>
              <c:strCache>
                <c:ptCount val="1"/>
                <c:pt idx="0">
                  <c:v>宅地開発特別会計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0.13</c:v>
                </c:pt>
                <c:pt idx="8">
                  <c:v>#N/A</c:v>
                </c:pt>
                <c:pt idx="9">
                  <c:v>0.17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0.84</c:v>
                </c:pt>
                <c:pt idx="2">
                  <c:v>#N/A</c:v>
                </c:pt>
                <c:pt idx="3">
                  <c:v>1.22</c:v>
                </c:pt>
                <c:pt idx="4">
                  <c:v>#N/A</c:v>
                </c:pt>
                <c:pt idx="5">
                  <c:v>1.55</c:v>
                </c:pt>
                <c:pt idx="6">
                  <c:v>#N/A</c:v>
                </c:pt>
                <c:pt idx="7">
                  <c:v>0.23</c:v>
                </c:pt>
                <c:pt idx="8">
                  <c:v>#N/A</c:v>
                </c:pt>
                <c:pt idx="9">
                  <c:v>0.93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3.93</c:v>
                </c:pt>
                <c:pt idx="2">
                  <c:v>#N/A</c:v>
                </c:pt>
                <c:pt idx="3">
                  <c:v>4.3499999999999996</c:v>
                </c:pt>
                <c:pt idx="4">
                  <c:v>#N/A</c:v>
                </c:pt>
                <c:pt idx="5">
                  <c:v>3.84</c:v>
                </c:pt>
                <c:pt idx="6">
                  <c:v>#N/A</c:v>
                </c:pt>
                <c:pt idx="7">
                  <c:v>4.17</c:v>
                </c:pt>
                <c:pt idx="8">
                  <c:v>#N/A</c:v>
                </c:pt>
                <c:pt idx="9">
                  <c:v>4.01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4.4800000000000004</c:v>
                </c:pt>
                <c:pt idx="2">
                  <c:v>#N/A</c:v>
                </c:pt>
                <c:pt idx="3">
                  <c:v>4.8</c:v>
                </c:pt>
                <c:pt idx="4">
                  <c:v>#N/A</c:v>
                </c:pt>
                <c:pt idx="5">
                  <c:v>5.19</c:v>
                </c:pt>
                <c:pt idx="6">
                  <c:v>#N/A</c:v>
                </c:pt>
                <c:pt idx="7">
                  <c:v>5.34</c:v>
                </c:pt>
                <c:pt idx="8">
                  <c:v>#N/A</c:v>
                </c:pt>
                <c:pt idx="9">
                  <c:v>5.76</c:v>
                </c:pt>
              </c:numCache>
            </c:numRef>
          </c:val>
        </c:ser>
        <c:ser>
          <c:idx val="9"/>
          <c:order val="9"/>
          <c:tx>
            <c:strRef>
              <c:f>データシート!$A$36</c:f>
              <c:strCache>
                <c:ptCount val="1"/>
                <c:pt idx="0">
                  <c:v>病院事業等会計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1.91</c:v>
                </c:pt>
                <c:pt idx="2">
                  <c:v>#N/A</c:v>
                </c:pt>
                <c:pt idx="3">
                  <c:v>2.5099999999999998</c:v>
                </c:pt>
                <c:pt idx="4">
                  <c:v>#N/A</c:v>
                </c:pt>
                <c:pt idx="5">
                  <c:v>3.56</c:v>
                </c:pt>
                <c:pt idx="6">
                  <c:v>#N/A</c:v>
                </c:pt>
                <c:pt idx="7">
                  <c:v>4.75</c:v>
                </c:pt>
                <c:pt idx="8">
                  <c:v>#N/A</c:v>
                </c:pt>
                <c:pt idx="9">
                  <c:v>5.85</c:v>
                </c:pt>
              </c:numCache>
            </c:numRef>
          </c:val>
        </c:ser>
        <c:dLbls>
          <c:showLegendKey val="0"/>
          <c:showVal val="0"/>
          <c:showCatName val="0"/>
          <c:showSerName val="0"/>
          <c:showPercent val="0"/>
          <c:showBubbleSize val="0"/>
        </c:dLbls>
        <c:gapWidth val="150"/>
        <c:overlap val="100"/>
        <c:axId val="164587392"/>
        <c:axId val="164588928"/>
      </c:barChart>
      <c:catAx>
        <c:axId val="16458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588928"/>
        <c:crosses val="autoZero"/>
        <c:auto val="1"/>
        <c:lblAlgn val="ctr"/>
        <c:lblOffset val="100"/>
        <c:tickLblSkip val="1"/>
        <c:tickMarkSkip val="1"/>
        <c:noMultiLvlLbl val="0"/>
      </c:catAx>
      <c:valAx>
        <c:axId val="16458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58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4974</c:v>
                </c:pt>
                <c:pt idx="5">
                  <c:v>4993</c:v>
                </c:pt>
                <c:pt idx="8">
                  <c:v>4718</c:v>
                </c:pt>
                <c:pt idx="11">
                  <c:v>4780</c:v>
                </c:pt>
                <c:pt idx="14">
                  <c:v>4866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9</c:v>
                </c:pt>
                <c:pt idx="3">
                  <c:v>5</c:v>
                </c:pt>
                <c:pt idx="6">
                  <c:v>6</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c:v>
                </c:pt>
                <c:pt idx="3">
                  <c:v>22</c:v>
                </c:pt>
                <c:pt idx="6">
                  <c:v>18</c:v>
                </c:pt>
                <c:pt idx="9">
                  <c:v>62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2227</c:v>
                </c:pt>
                <c:pt idx="3">
                  <c:v>2132</c:v>
                </c:pt>
                <c:pt idx="6">
                  <c:v>1660</c:v>
                </c:pt>
                <c:pt idx="9">
                  <c:v>1702</c:v>
                </c:pt>
                <c:pt idx="12">
                  <c:v>1798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5862</c:v>
                </c:pt>
                <c:pt idx="3">
                  <c:v>5966</c:v>
                </c:pt>
                <c:pt idx="6">
                  <c:v>5815</c:v>
                </c:pt>
                <c:pt idx="9">
                  <c:v>5631</c:v>
                </c:pt>
                <c:pt idx="12">
                  <c:v>5465</c:v>
                </c:pt>
              </c:numCache>
            </c:numRef>
          </c:val>
        </c:ser>
        <c:dLbls>
          <c:showLegendKey val="0"/>
          <c:showVal val="0"/>
          <c:showCatName val="0"/>
          <c:showSerName val="0"/>
          <c:showPercent val="0"/>
          <c:showBubbleSize val="0"/>
        </c:dLbls>
        <c:gapWidth val="100"/>
        <c:overlap val="100"/>
        <c:axId val="164881920"/>
        <c:axId val="16488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3147</c:v>
                </c:pt>
                <c:pt idx="2">
                  <c:v>#N/A</c:v>
                </c:pt>
                <c:pt idx="3">
                  <c:v>#N/A</c:v>
                </c:pt>
                <c:pt idx="4">
                  <c:v>3132</c:v>
                </c:pt>
                <c:pt idx="5">
                  <c:v>#N/A</c:v>
                </c:pt>
                <c:pt idx="6">
                  <c:v>#N/A</c:v>
                </c:pt>
                <c:pt idx="7">
                  <c:v>2781</c:v>
                </c:pt>
                <c:pt idx="8">
                  <c:v>#N/A</c:v>
                </c:pt>
                <c:pt idx="9">
                  <c:v>#N/A</c:v>
                </c:pt>
                <c:pt idx="10">
                  <c:v>2618</c:v>
                </c:pt>
                <c:pt idx="11">
                  <c:v>#N/A</c:v>
                </c:pt>
                <c:pt idx="12">
                  <c:v>#N/A</c:v>
                </c:pt>
                <c:pt idx="13">
                  <c:v>2401</c:v>
                </c:pt>
                <c:pt idx="14">
                  <c:v>#N/A</c:v>
                </c:pt>
              </c:numCache>
            </c:numRef>
          </c:val>
          <c:smooth val="0"/>
        </c:ser>
        <c:dLbls>
          <c:showLegendKey val="0"/>
          <c:showVal val="0"/>
          <c:showCatName val="0"/>
          <c:showSerName val="0"/>
          <c:showPercent val="0"/>
          <c:showBubbleSize val="0"/>
        </c:dLbls>
        <c:marker val="1"/>
        <c:smooth val="0"/>
        <c:axId val="164881920"/>
        <c:axId val="164883840"/>
      </c:lineChart>
      <c:catAx>
        <c:axId val="1648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883840"/>
        <c:crosses val="autoZero"/>
        <c:auto val="1"/>
        <c:lblAlgn val="ctr"/>
        <c:lblOffset val="100"/>
        <c:tickLblSkip val="1"/>
        <c:tickMarkSkip val="1"/>
        <c:noMultiLvlLbl val="0"/>
      </c:catAx>
      <c:valAx>
        <c:axId val="16488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88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48741</c:v>
                </c:pt>
                <c:pt idx="5">
                  <c:v>48150</c:v>
                </c:pt>
                <c:pt idx="8">
                  <c:v>48057</c:v>
                </c:pt>
                <c:pt idx="11">
                  <c:v>46826</c:v>
                </c:pt>
                <c:pt idx="14">
                  <c:v>45866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933</c:v>
                </c:pt>
                <c:pt idx="5">
                  <c:v>841</c:v>
                </c:pt>
                <c:pt idx="8">
                  <c:v>780</c:v>
                </c:pt>
                <c:pt idx="11">
                  <c:v>706</c:v>
                </c:pt>
                <c:pt idx="14">
                  <c:v>630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8714</c:v>
                </c:pt>
                <c:pt idx="5">
                  <c:v>9324</c:v>
                </c:pt>
                <c:pt idx="8">
                  <c:v>9498</c:v>
                </c:pt>
                <c:pt idx="11">
                  <c:v>9941</c:v>
                </c:pt>
                <c:pt idx="14">
                  <c:v>10090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2174</c:v>
                </c:pt>
                <c:pt idx="3">
                  <c:v>2078</c:v>
                </c:pt>
                <c:pt idx="6">
                  <c:v>1761</c:v>
                </c:pt>
                <c:pt idx="9">
                  <c:v>1572</c:v>
                </c:pt>
                <c:pt idx="12">
                  <c:v>1424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30402</c:v>
                </c:pt>
                <c:pt idx="3">
                  <c:v>29360</c:v>
                </c:pt>
                <c:pt idx="6">
                  <c:v>28734</c:v>
                </c:pt>
                <c:pt idx="9">
                  <c:v>26062</c:v>
                </c:pt>
                <c:pt idx="12">
                  <c:v>23859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143</c:v>
                </c:pt>
                <c:pt idx="3">
                  <c:v>95</c:v>
                </c:pt>
                <c:pt idx="6">
                  <c:v>77</c:v>
                </c:pt>
                <c:pt idx="9">
                  <c:v>10</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48747</c:v>
                </c:pt>
                <c:pt idx="3">
                  <c:v>47172</c:v>
                </c:pt>
                <c:pt idx="6">
                  <c:v>46292</c:v>
                </c:pt>
                <c:pt idx="9">
                  <c:v>43680</c:v>
                </c:pt>
                <c:pt idx="12">
                  <c:v>40839</c:v>
                </c:pt>
              </c:numCache>
            </c:numRef>
          </c:val>
        </c:ser>
        <c:dLbls>
          <c:showLegendKey val="0"/>
          <c:showVal val="0"/>
          <c:showCatName val="0"/>
          <c:showSerName val="0"/>
          <c:showPercent val="0"/>
          <c:showBubbleSize val="0"/>
        </c:dLbls>
        <c:gapWidth val="100"/>
        <c:overlap val="100"/>
        <c:axId val="165015552"/>
        <c:axId val="16501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23079</c:v>
                </c:pt>
                <c:pt idx="2">
                  <c:v>#N/A</c:v>
                </c:pt>
                <c:pt idx="3">
                  <c:v>#N/A</c:v>
                </c:pt>
                <c:pt idx="4">
                  <c:v>20389</c:v>
                </c:pt>
                <c:pt idx="5">
                  <c:v>#N/A</c:v>
                </c:pt>
                <c:pt idx="6">
                  <c:v>#N/A</c:v>
                </c:pt>
                <c:pt idx="7">
                  <c:v>18529</c:v>
                </c:pt>
                <c:pt idx="8">
                  <c:v>#N/A</c:v>
                </c:pt>
                <c:pt idx="9">
                  <c:v>#N/A</c:v>
                </c:pt>
                <c:pt idx="10">
                  <c:v>13850</c:v>
                </c:pt>
                <c:pt idx="11">
                  <c:v>#N/A</c:v>
                </c:pt>
                <c:pt idx="12">
                  <c:v>#N/A</c:v>
                </c:pt>
                <c:pt idx="13">
                  <c:v>9566</c:v>
                </c:pt>
                <c:pt idx="14">
                  <c:v>#N/A</c:v>
                </c:pt>
              </c:numCache>
            </c:numRef>
          </c:val>
          <c:smooth val="0"/>
        </c:ser>
        <c:dLbls>
          <c:showLegendKey val="0"/>
          <c:showVal val="0"/>
          <c:showCatName val="0"/>
          <c:showSerName val="0"/>
          <c:showPercent val="0"/>
          <c:showBubbleSize val="0"/>
        </c:dLbls>
        <c:marker val="1"/>
        <c:smooth val="0"/>
        <c:axId val="165015552"/>
        <c:axId val="165017472"/>
      </c:lineChart>
      <c:catAx>
        <c:axId val="1650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017472"/>
        <c:crosses val="autoZero"/>
        <c:auto val="1"/>
        <c:lblAlgn val="ctr"/>
        <c:lblOffset val="100"/>
        <c:tickLblSkip val="1"/>
        <c:tickMarkSkip val="1"/>
        <c:noMultiLvlLbl val="0"/>
      </c:catAx>
      <c:valAx>
        <c:axId val="16501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45,092
44,695
1,030.79
29,947,184
28,843,690
822,622
20,453,318
40,838,987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61.0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森林面積が約９０％を占める当市では、農業と観光（交流産業）を柱とする産業構造を形成しているが、基幹産業がなく財政基盤が弱いため、類似団体平均を下回っている。こうした現状の中、郡上市総合計画後期基本計画の重点課題である「地域資源を活かした産業振興」を進めることにより財政基盤の強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44</xdr:row>
      <xdr:rowOff>4233</xdr:rowOff>
    </xdr:to>
    <xdr:cxnSp macro="">
      <xdr:nvCxnSpPr>
        <xdr:cNvPr id="68" name="直線コネクタ 67"/>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職員数削減（２２名）により人件費が１億２千８百万円、公債費が１億６千４百万円減少となり、前年比で２億８千５百万円経常充当一般財源が減少した。一方で　地方税と地方交付税併せて１０億６千１百万円減となり経常一般財源収入が減少したことにより経常収支比率は昨年度より２．７％増となった。</a:t>
          </a:r>
        </a:p>
        <a:p>
          <a:r>
            <a:rPr kumimoji="1" lang="ja-JP" altLang="en-US" sz="1100">
              <a:latin typeface="ＭＳ Ｐゴシック"/>
            </a:rPr>
            <a:t>　今後も定員管理の適正化、経常事務経費や公共施設維持管理経費等の削減、公債費負担の適正化など行財政改革の取組を通じて経費の削減に努め、財政の健全化を図る。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60</xdr:row>
      <xdr:rowOff>142603</xdr:rowOff>
    </xdr:to>
    <xdr:cxnSp macro="">
      <xdr:nvCxnSpPr>
        <xdr:cNvPr id="133" name="直線コネクタ 132"/>
        <xdr:cNvCxnSpPr/>
      </xdr:nvCxnSpPr>
      <xdr:spPr>
        <a:xfrm>
          <a:off x="4114800" y="1033653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163285</xdr:rowOff>
    </xdr:to>
    <xdr:cxnSp macro="">
      <xdr:nvCxnSpPr>
        <xdr:cNvPr id="136" name="直線コネクタ 135"/>
        <xdr:cNvCxnSpPr/>
      </xdr:nvCxnSpPr>
      <xdr:spPr>
        <a:xfrm flipV="1">
          <a:off x="3225800" y="10336530"/>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163285</xdr:rowOff>
    </xdr:from>
    <xdr:to>
      <xdr:col>4</xdr:col>
      <xdr:colOff>482600</xdr:colOff>
      <xdr:row>60</xdr:row>
      <xdr:rowOff>163285</xdr:rowOff>
    </xdr:to>
    <xdr:cxnSp macro="">
      <xdr:nvCxnSpPr>
        <xdr:cNvPr id="139" name="直線コネクタ 138"/>
        <xdr:cNvCxnSpPr/>
      </xdr:nvCxnSpPr>
      <xdr:spPr>
        <a:xfrm>
          <a:off x="23368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163285</xdr:rowOff>
    </xdr:from>
    <xdr:to>
      <xdr:col>3</xdr:col>
      <xdr:colOff>279400</xdr:colOff>
      <xdr:row>61</xdr:row>
      <xdr:rowOff>109038</xdr:rowOff>
    </xdr:to>
    <xdr:cxnSp macro="">
      <xdr:nvCxnSpPr>
        <xdr:cNvPr id="142" name="直線コネクタ 141"/>
        <xdr:cNvCxnSpPr/>
      </xdr:nvCxnSpPr>
      <xdr:spPr>
        <a:xfrm flipV="1">
          <a:off x="1447800" y="10450285"/>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91803</xdr:rowOff>
    </xdr:from>
    <xdr:to>
      <xdr:col>7</xdr:col>
      <xdr:colOff>203200</xdr:colOff>
      <xdr:row>61</xdr:row>
      <xdr:rowOff>21953</xdr:rowOff>
    </xdr:to>
    <xdr:sp macro="" textlink="">
      <xdr:nvSpPr>
        <xdr:cNvPr id="152" name="円/楕円 151"/>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108330</xdr:rowOff>
    </xdr:from>
    <xdr:ext cx="762000" cy="259045"/>
    <xdr:sp macro="" textlink="">
      <xdr:nvSpPr>
        <xdr:cNvPr id="153" name="財政構造の弾力性該当値テキスト"/>
        <xdr:cNvSpPr txBox="1"/>
      </xdr:nvSpPr>
      <xdr:spPr>
        <a:xfrm>
          <a:off x="5041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4" name="円/楕円 153"/>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5" name="テキスト ボックス 154"/>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6" name="円/楕円 155"/>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57" name="テキスト ボックス 156"/>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112485</xdr:rowOff>
    </xdr:from>
    <xdr:to>
      <xdr:col>3</xdr:col>
      <xdr:colOff>330200</xdr:colOff>
      <xdr:row>61</xdr:row>
      <xdr:rowOff>42635</xdr:rowOff>
    </xdr:to>
    <xdr:sp macro="" textlink="">
      <xdr:nvSpPr>
        <xdr:cNvPr id="158" name="円/楕円 157"/>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52812</xdr:rowOff>
    </xdr:from>
    <xdr:ext cx="762000" cy="259045"/>
    <xdr:sp macro="" textlink="">
      <xdr:nvSpPr>
        <xdr:cNvPr id="159" name="テキスト ボックス 158"/>
        <xdr:cNvSpPr txBox="1"/>
      </xdr:nvSpPr>
      <xdr:spPr>
        <a:xfrm>
          <a:off x="1955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58238</xdr:rowOff>
    </xdr:from>
    <xdr:to>
      <xdr:col>2</xdr:col>
      <xdr:colOff>127000</xdr:colOff>
      <xdr:row>61</xdr:row>
      <xdr:rowOff>159838</xdr:rowOff>
    </xdr:to>
    <xdr:sp macro="" textlink="">
      <xdr:nvSpPr>
        <xdr:cNvPr id="160" name="円/楕円 159"/>
        <xdr:cNvSpPr/>
      </xdr:nvSpPr>
      <xdr:spPr>
        <a:xfrm>
          <a:off x="1397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170015</xdr:rowOff>
    </xdr:from>
    <xdr:ext cx="762000" cy="259045"/>
    <xdr:sp macro="" textlink="">
      <xdr:nvSpPr>
        <xdr:cNvPr id="161" name="テキスト ボックス 160"/>
        <xdr:cNvSpPr txBox="1"/>
      </xdr:nvSpPr>
      <xdr:spPr>
        <a:xfrm>
          <a:off x="1066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し、人件費、物件費ともに大きく上回っている。これは合併に伴う職員数と類似施設経費の増加が主な要因である。今後も定員管理適正化計画による退職者の補充抑制、公の施設等の見直し、経常事務経費の削減等を進め、徹底した経費の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52462</xdr:rowOff>
    </xdr:from>
    <xdr:to>
      <xdr:col>7</xdr:col>
      <xdr:colOff>152400</xdr:colOff>
      <xdr:row>81</xdr:row>
      <xdr:rowOff>56198</xdr:rowOff>
    </xdr:to>
    <xdr:cxnSp macro="">
      <xdr:nvCxnSpPr>
        <xdr:cNvPr id="195" name="直線コネクタ 194"/>
        <xdr:cNvCxnSpPr/>
      </xdr:nvCxnSpPr>
      <xdr:spPr>
        <a:xfrm flipV="1">
          <a:off x="4114800" y="13939912"/>
          <a:ext cx="8382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56198</xdr:rowOff>
    </xdr:from>
    <xdr:to>
      <xdr:col>6</xdr:col>
      <xdr:colOff>0</xdr:colOff>
      <xdr:row>81</xdr:row>
      <xdr:rowOff>57733</xdr:rowOff>
    </xdr:to>
    <xdr:cxnSp macro="">
      <xdr:nvCxnSpPr>
        <xdr:cNvPr id="198" name="直線コネクタ 197"/>
        <xdr:cNvCxnSpPr/>
      </xdr:nvCxnSpPr>
      <xdr:spPr>
        <a:xfrm flipV="1">
          <a:off x="3225800" y="1394364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56578</xdr:rowOff>
    </xdr:from>
    <xdr:to>
      <xdr:col>4</xdr:col>
      <xdr:colOff>482600</xdr:colOff>
      <xdr:row>81</xdr:row>
      <xdr:rowOff>57733</xdr:rowOff>
    </xdr:to>
    <xdr:cxnSp macro="">
      <xdr:nvCxnSpPr>
        <xdr:cNvPr id="201" name="直線コネクタ 200"/>
        <xdr:cNvCxnSpPr/>
      </xdr:nvCxnSpPr>
      <xdr:spPr>
        <a:xfrm>
          <a:off x="2336800" y="13944028"/>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56578</xdr:rowOff>
    </xdr:from>
    <xdr:to>
      <xdr:col>3</xdr:col>
      <xdr:colOff>279400</xdr:colOff>
      <xdr:row>81</xdr:row>
      <xdr:rowOff>63956</xdr:rowOff>
    </xdr:to>
    <xdr:cxnSp macro="">
      <xdr:nvCxnSpPr>
        <xdr:cNvPr id="204" name="直線コネクタ 203"/>
        <xdr:cNvCxnSpPr/>
      </xdr:nvCxnSpPr>
      <xdr:spPr>
        <a:xfrm flipV="1">
          <a:off x="1447800" y="13944028"/>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1662</xdr:rowOff>
    </xdr:from>
    <xdr:to>
      <xdr:col>7</xdr:col>
      <xdr:colOff>203200</xdr:colOff>
      <xdr:row>81</xdr:row>
      <xdr:rowOff>103262</xdr:rowOff>
    </xdr:to>
    <xdr:sp macro="" textlink="">
      <xdr:nvSpPr>
        <xdr:cNvPr id="214" name="円/楕円 213"/>
        <xdr:cNvSpPr/>
      </xdr:nvSpPr>
      <xdr:spPr>
        <a:xfrm>
          <a:off x="4902200" y="138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49939</xdr:rowOff>
    </xdr:from>
    <xdr:ext cx="762000" cy="259045"/>
    <xdr:sp macro="" textlink="">
      <xdr:nvSpPr>
        <xdr:cNvPr id="215" name="人件費・物件費等の状況該当値テキスト"/>
        <xdr:cNvSpPr txBox="1"/>
      </xdr:nvSpPr>
      <xdr:spPr>
        <a:xfrm>
          <a:off x="5041900" y="1393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173,119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5398</xdr:rowOff>
    </xdr:from>
    <xdr:to>
      <xdr:col>6</xdr:col>
      <xdr:colOff>50800</xdr:colOff>
      <xdr:row>81</xdr:row>
      <xdr:rowOff>106998</xdr:rowOff>
    </xdr:to>
    <xdr:sp macro="" textlink="">
      <xdr:nvSpPr>
        <xdr:cNvPr id="216" name="円/楕円 215"/>
        <xdr:cNvSpPr/>
      </xdr:nvSpPr>
      <xdr:spPr>
        <a:xfrm>
          <a:off x="4064000" y="138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91775</xdr:rowOff>
    </xdr:from>
    <xdr:ext cx="736600" cy="259045"/>
    <xdr:sp macro="" textlink="">
      <xdr:nvSpPr>
        <xdr:cNvPr id="217" name="テキスト ボックス 216"/>
        <xdr:cNvSpPr txBox="1"/>
      </xdr:nvSpPr>
      <xdr:spPr>
        <a:xfrm>
          <a:off x="3733800" y="1397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6933</xdr:rowOff>
    </xdr:from>
    <xdr:to>
      <xdr:col>4</xdr:col>
      <xdr:colOff>533400</xdr:colOff>
      <xdr:row>81</xdr:row>
      <xdr:rowOff>108533</xdr:rowOff>
    </xdr:to>
    <xdr:sp macro="" textlink="">
      <xdr:nvSpPr>
        <xdr:cNvPr id="218" name="円/楕円 217"/>
        <xdr:cNvSpPr/>
      </xdr:nvSpPr>
      <xdr:spPr>
        <a:xfrm>
          <a:off x="3175000" y="138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93310</xdr:rowOff>
    </xdr:from>
    <xdr:ext cx="762000" cy="259045"/>
    <xdr:sp macro="" textlink="">
      <xdr:nvSpPr>
        <xdr:cNvPr id="219" name="テキスト ボックス 218"/>
        <xdr:cNvSpPr txBox="1"/>
      </xdr:nvSpPr>
      <xdr:spPr>
        <a:xfrm>
          <a:off x="2844800" y="1398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5778</xdr:rowOff>
    </xdr:from>
    <xdr:to>
      <xdr:col>3</xdr:col>
      <xdr:colOff>330200</xdr:colOff>
      <xdr:row>81</xdr:row>
      <xdr:rowOff>107378</xdr:rowOff>
    </xdr:to>
    <xdr:sp macro="" textlink="">
      <xdr:nvSpPr>
        <xdr:cNvPr id="220" name="円/楕円 219"/>
        <xdr:cNvSpPr/>
      </xdr:nvSpPr>
      <xdr:spPr>
        <a:xfrm>
          <a:off x="2286000" y="138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92155</xdr:rowOff>
    </xdr:from>
    <xdr:ext cx="762000" cy="259045"/>
    <xdr:sp macro="" textlink="">
      <xdr:nvSpPr>
        <xdr:cNvPr id="221" name="テキスト ボックス 220"/>
        <xdr:cNvSpPr txBox="1"/>
      </xdr:nvSpPr>
      <xdr:spPr>
        <a:xfrm>
          <a:off x="1955800" y="139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13156</xdr:rowOff>
    </xdr:from>
    <xdr:to>
      <xdr:col>2</xdr:col>
      <xdr:colOff>127000</xdr:colOff>
      <xdr:row>81</xdr:row>
      <xdr:rowOff>114756</xdr:rowOff>
    </xdr:to>
    <xdr:sp macro="" textlink="">
      <xdr:nvSpPr>
        <xdr:cNvPr id="222" name="円/楕円 221"/>
        <xdr:cNvSpPr/>
      </xdr:nvSpPr>
      <xdr:spPr>
        <a:xfrm>
          <a:off x="1397000" y="139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99533</xdr:rowOff>
    </xdr:from>
    <xdr:ext cx="762000" cy="259045"/>
    <xdr:sp macro="" textlink="">
      <xdr:nvSpPr>
        <xdr:cNvPr id="223" name="テキスト ボックス 222"/>
        <xdr:cNvSpPr txBox="1"/>
      </xdr:nvSpPr>
      <xdr:spPr>
        <a:xfrm>
          <a:off x="1066800" y="1398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国家公務員の給与削減措置期間終了の影響により昨年より指数は縮小した。管理職手当の見直し等により類似団体平均と比較すると平均値を大きく下回っている。平成１８年度から人事評価制度を導入し、試行期間を経て平成２１年度から本格施行した。これにより給与水準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124248</xdr:rowOff>
    </xdr:from>
    <xdr:to>
      <xdr:col>24</xdr:col>
      <xdr:colOff>558800</xdr:colOff>
      <xdr:row>87</xdr:row>
      <xdr:rowOff>111125</xdr:rowOff>
    </xdr:to>
    <xdr:cxnSp macro="">
      <xdr:nvCxnSpPr>
        <xdr:cNvPr id="257" name="直線コネクタ 256"/>
        <xdr:cNvCxnSpPr/>
      </xdr:nvCxnSpPr>
      <xdr:spPr>
        <a:xfrm flipV="1">
          <a:off x="16179800" y="14697498"/>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82973</xdr:rowOff>
    </xdr:from>
    <xdr:to>
      <xdr:col>23</xdr:col>
      <xdr:colOff>406400</xdr:colOff>
      <xdr:row>87</xdr:row>
      <xdr:rowOff>111125</xdr:rowOff>
    </xdr:to>
    <xdr:cxnSp macro="">
      <xdr:nvCxnSpPr>
        <xdr:cNvPr id="260" name="直線コネクタ 259"/>
        <xdr:cNvCxnSpPr/>
      </xdr:nvCxnSpPr>
      <xdr:spPr>
        <a:xfrm>
          <a:off x="15290800" y="149991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100118</xdr:rowOff>
    </xdr:from>
    <xdr:to>
      <xdr:col>22</xdr:col>
      <xdr:colOff>203200</xdr:colOff>
      <xdr:row>87</xdr:row>
      <xdr:rowOff>82973</xdr:rowOff>
    </xdr:to>
    <xdr:cxnSp macro="">
      <xdr:nvCxnSpPr>
        <xdr:cNvPr id="263" name="直線コネクタ 262"/>
        <xdr:cNvCxnSpPr/>
      </xdr:nvCxnSpPr>
      <xdr:spPr>
        <a:xfrm>
          <a:off x="14401800" y="1467336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100118</xdr:rowOff>
    </xdr:from>
    <xdr:to>
      <xdr:col>21</xdr:col>
      <xdr:colOff>0</xdr:colOff>
      <xdr:row>85</xdr:row>
      <xdr:rowOff>100118</xdr:rowOff>
    </xdr:to>
    <xdr:cxnSp macro="">
      <xdr:nvCxnSpPr>
        <xdr:cNvPr id="266" name="直線コネクタ 265"/>
        <xdr:cNvCxnSpPr/>
      </xdr:nvCxnSpPr>
      <xdr:spPr>
        <a:xfrm>
          <a:off x="13512800" y="14673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73448</xdr:rowOff>
    </xdr:from>
    <xdr:to>
      <xdr:col>24</xdr:col>
      <xdr:colOff>609600</xdr:colOff>
      <xdr:row>86</xdr:row>
      <xdr:rowOff>3598</xdr:rowOff>
    </xdr:to>
    <xdr:sp macro="" textlink="">
      <xdr:nvSpPr>
        <xdr:cNvPr id="276" name="円/楕円 275"/>
        <xdr:cNvSpPr/>
      </xdr:nvSpPr>
      <xdr:spPr>
        <a:xfrm>
          <a:off x="16967200" y="146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89975</xdr:rowOff>
    </xdr:from>
    <xdr:ext cx="762000" cy="259045"/>
    <xdr:sp macro="" textlink="">
      <xdr:nvSpPr>
        <xdr:cNvPr id="277" name="給与水準   （国との比較）該当値テキスト"/>
        <xdr:cNvSpPr txBox="1"/>
      </xdr:nvSpPr>
      <xdr:spPr>
        <a:xfrm>
          <a:off x="17106900" y="144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60325</xdr:rowOff>
    </xdr:from>
    <xdr:to>
      <xdr:col>23</xdr:col>
      <xdr:colOff>457200</xdr:colOff>
      <xdr:row>87</xdr:row>
      <xdr:rowOff>161925</xdr:rowOff>
    </xdr:to>
    <xdr:sp macro="" textlink="">
      <xdr:nvSpPr>
        <xdr:cNvPr id="278" name="円/楕円 277"/>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652</xdr:rowOff>
    </xdr:from>
    <xdr:ext cx="736600" cy="259045"/>
    <xdr:sp macro="" textlink="">
      <xdr:nvSpPr>
        <xdr:cNvPr id="279" name="テキスト ボックス 278"/>
        <xdr:cNvSpPr txBox="1"/>
      </xdr:nvSpPr>
      <xdr:spPr>
        <a:xfrm>
          <a:off x="15798800" y="1474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32173</xdr:rowOff>
    </xdr:from>
    <xdr:to>
      <xdr:col>22</xdr:col>
      <xdr:colOff>254000</xdr:colOff>
      <xdr:row>87</xdr:row>
      <xdr:rowOff>133773</xdr:rowOff>
    </xdr:to>
    <xdr:sp macro="" textlink="">
      <xdr:nvSpPr>
        <xdr:cNvPr id="280" name="円/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143950</xdr:rowOff>
    </xdr:from>
    <xdr:ext cx="762000" cy="259045"/>
    <xdr:sp macro="" textlink="">
      <xdr:nvSpPr>
        <xdr:cNvPr id="281" name="テキスト ボックス 280"/>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49318</xdr:rowOff>
    </xdr:from>
    <xdr:to>
      <xdr:col>21</xdr:col>
      <xdr:colOff>50800</xdr:colOff>
      <xdr:row>85</xdr:row>
      <xdr:rowOff>150918</xdr:rowOff>
    </xdr:to>
    <xdr:sp macro="" textlink="">
      <xdr:nvSpPr>
        <xdr:cNvPr id="282" name="円/楕円 281"/>
        <xdr:cNvSpPr/>
      </xdr:nvSpPr>
      <xdr:spPr>
        <a:xfrm>
          <a:off x="14351000" y="146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161095</xdr:rowOff>
    </xdr:from>
    <xdr:ext cx="762000" cy="259045"/>
    <xdr:sp macro="" textlink="">
      <xdr:nvSpPr>
        <xdr:cNvPr id="283" name="テキスト ボックス 282"/>
        <xdr:cNvSpPr txBox="1"/>
      </xdr:nvSpPr>
      <xdr:spPr>
        <a:xfrm>
          <a:off x="14020800" y="143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49318</xdr:rowOff>
    </xdr:from>
    <xdr:to>
      <xdr:col>19</xdr:col>
      <xdr:colOff>533400</xdr:colOff>
      <xdr:row>85</xdr:row>
      <xdr:rowOff>150918</xdr:rowOff>
    </xdr:to>
    <xdr:sp macro="" textlink="">
      <xdr:nvSpPr>
        <xdr:cNvPr id="284" name="円/楕円 283"/>
        <xdr:cNvSpPr/>
      </xdr:nvSpPr>
      <xdr:spPr>
        <a:xfrm>
          <a:off x="13462000" y="146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161095</xdr:rowOff>
    </xdr:from>
    <xdr:ext cx="762000" cy="259045"/>
    <xdr:sp macro="" textlink="">
      <xdr:nvSpPr>
        <xdr:cNvPr id="285" name="テキスト ボックス 284"/>
        <xdr:cNvSpPr txBox="1"/>
      </xdr:nvSpPr>
      <xdr:spPr>
        <a:xfrm>
          <a:off x="13131800" y="143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管理適正化計画に掲げている目標（平成２５年度末時点で全部門の職員数９２０人、うち普通会計部門職員５５３人）は達成しており、類似団体内平均値との差も縮減してきているが、依然として高くなっている。地理的要因もあり大幅な削減は困難であるが、今後も引き続き定員管理の適正化や組織機構の見直しを進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130387</xdr:rowOff>
    </xdr:from>
    <xdr:to>
      <xdr:col>24</xdr:col>
      <xdr:colOff>558800</xdr:colOff>
      <xdr:row>64</xdr:row>
      <xdr:rowOff>4899</xdr:rowOff>
    </xdr:to>
    <xdr:cxnSp macro="">
      <xdr:nvCxnSpPr>
        <xdr:cNvPr id="322" name="直線コネクタ 321"/>
        <xdr:cNvCxnSpPr/>
      </xdr:nvCxnSpPr>
      <xdr:spPr>
        <a:xfrm flipV="1">
          <a:off x="16179800" y="1093173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4899</xdr:rowOff>
    </xdr:from>
    <xdr:to>
      <xdr:col>23</xdr:col>
      <xdr:colOff>406400</xdr:colOff>
      <xdr:row>64</xdr:row>
      <xdr:rowOff>43966</xdr:rowOff>
    </xdr:to>
    <xdr:cxnSp macro="">
      <xdr:nvCxnSpPr>
        <xdr:cNvPr id="325" name="直線コネクタ 324"/>
        <xdr:cNvCxnSpPr/>
      </xdr:nvCxnSpPr>
      <xdr:spPr>
        <a:xfrm flipV="1">
          <a:off x="15290800" y="1097769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43966</xdr:rowOff>
    </xdr:from>
    <xdr:to>
      <xdr:col>22</xdr:col>
      <xdr:colOff>203200</xdr:colOff>
      <xdr:row>64</xdr:row>
      <xdr:rowOff>49712</xdr:rowOff>
    </xdr:to>
    <xdr:cxnSp macro="">
      <xdr:nvCxnSpPr>
        <xdr:cNvPr id="328" name="直線コネクタ 327"/>
        <xdr:cNvCxnSpPr/>
      </xdr:nvCxnSpPr>
      <xdr:spPr>
        <a:xfrm flipV="1">
          <a:off x="14401800" y="1101676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49712</xdr:rowOff>
    </xdr:from>
    <xdr:to>
      <xdr:col>21</xdr:col>
      <xdr:colOff>0</xdr:colOff>
      <xdr:row>64</xdr:row>
      <xdr:rowOff>81885</xdr:rowOff>
    </xdr:to>
    <xdr:cxnSp macro="">
      <xdr:nvCxnSpPr>
        <xdr:cNvPr id="331" name="直線コネクタ 330"/>
        <xdr:cNvCxnSpPr/>
      </xdr:nvCxnSpPr>
      <xdr:spPr>
        <a:xfrm flipV="1">
          <a:off x="13512800" y="1102251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79587</xdr:rowOff>
    </xdr:from>
    <xdr:to>
      <xdr:col>24</xdr:col>
      <xdr:colOff>609600</xdr:colOff>
      <xdr:row>64</xdr:row>
      <xdr:rowOff>9737</xdr:rowOff>
    </xdr:to>
    <xdr:sp macro="" textlink="">
      <xdr:nvSpPr>
        <xdr:cNvPr id="341" name="円/楕円 340"/>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51664</xdr:rowOff>
    </xdr:from>
    <xdr:ext cx="762000" cy="259045"/>
    <xdr:sp macro="" textlink="">
      <xdr:nvSpPr>
        <xdr:cNvPr id="342" name="定員管理の状況該当値テキスト"/>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125549</xdr:rowOff>
    </xdr:from>
    <xdr:to>
      <xdr:col>23</xdr:col>
      <xdr:colOff>457200</xdr:colOff>
      <xdr:row>64</xdr:row>
      <xdr:rowOff>55699</xdr:rowOff>
    </xdr:to>
    <xdr:sp macro="" textlink="">
      <xdr:nvSpPr>
        <xdr:cNvPr id="343" name="円/楕円 342"/>
        <xdr:cNvSpPr/>
      </xdr:nvSpPr>
      <xdr:spPr>
        <a:xfrm>
          <a:off x="16129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40476</xdr:rowOff>
    </xdr:from>
    <xdr:ext cx="736600" cy="259045"/>
    <xdr:sp macro="" textlink="">
      <xdr:nvSpPr>
        <xdr:cNvPr id="344" name="テキスト ボックス 343"/>
        <xdr:cNvSpPr txBox="1"/>
      </xdr:nvSpPr>
      <xdr:spPr>
        <a:xfrm>
          <a:off x="15798800" y="1101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164616</xdr:rowOff>
    </xdr:from>
    <xdr:to>
      <xdr:col>22</xdr:col>
      <xdr:colOff>254000</xdr:colOff>
      <xdr:row>64</xdr:row>
      <xdr:rowOff>94766</xdr:rowOff>
    </xdr:to>
    <xdr:sp macro="" textlink="">
      <xdr:nvSpPr>
        <xdr:cNvPr id="345" name="円/楕円 344"/>
        <xdr:cNvSpPr/>
      </xdr:nvSpPr>
      <xdr:spPr>
        <a:xfrm>
          <a:off x="15240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79543</xdr:rowOff>
    </xdr:from>
    <xdr:ext cx="762000" cy="259045"/>
    <xdr:sp macro="" textlink="">
      <xdr:nvSpPr>
        <xdr:cNvPr id="346" name="テキスト ボックス 345"/>
        <xdr:cNvSpPr txBox="1"/>
      </xdr:nvSpPr>
      <xdr:spPr>
        <a:xfrm>
          <a:off x="14909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170362</xdr:rowOff>
    </xdr:from>
    <xdr:to>
      <xdr:col>21</xdr:col>
      <xdr:colOff>50800</xdr:colOff>
      <xdr:row>64</xdr:row>
      <xdr:rowOff>100512</xdr:rowOff>
    </xdr:to>
    <xdr:sp macro="" textlink="">
      <xdr:nvSpPr>
        <xdr:cNvPr id="347" name="円/楕円 346"/>
        <xdr:cNvSpPr/>
      </xdr:nvSpPr>
      <xdr:spPr>
        <a:xfrm>
          <a:off x="14351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85289</xdr:rowOff>
    </xdr:from>
    <xdr:ext cx="762000" cy="259045"/>
    <xdr:sp macro="" textlink="">
      <xdr:nvSpPr>
        <xdr:cNvPr id="348" name="テキスト ボックス 347"/>
        <xdr:cNvSpPr txBox="1"/>
      </xdr:nvSpPr>
      <xdr:spPr>
        <a:xfrm>
          <a:off x="14020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31085</xdr:rowOff>
    </xdr:from>
    <xdr:to>
      <xdr:col>19</xdr:col>
      <xdr:colOff>533400</xdr:colOff>
      <xdr:row>64</xdr:row>
      <xdr:rowOff>132685</xdr:rowOff>
    </xdr:to>
    <xdr:sp macro="" textlink="">
      <xdr:nvSpPr>
        <xdr:cNvPr id="349" name="円/楕円 348"/>
        <xdr:cNvSpPr/>
      </xdr:nvSpPr>
      <xdr:spPr>
        <a:xfrm>
          <a:off x="13462000" y="11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117462</xdr:rowOff>
    </xdr:from>
    <xdr:ext cx="762000" cy="259045"/>
    <xdr:sp macro="" textlink="">
      <xdr:nvSpPr>
        <xdr:cNvPr id="350" name="テキスト ボックス 349"/>
        <xdr:cNvSpPr txBox="1"/>
      </xdr:nvSpPr>
      <xdr:spPr>
        <a:xfrm>
          <a:off x="13131800" y="1109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負担適正計画」（平成１９年度から平成２５年度）に基づき、繰上償還を実施しながら普通会計の臨時財政対策債を除いた新規発行額に上限を設けて公債費の負担軽減を図った結果、平成２５年度決算においては１６．８％となり、起債許可団体を脱却した。しかし、類似団体との比較は依然高い水準にあることから、「中期財政計画」に基づき新規発行額を抑えることで公債費負担の軽減化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15784</xdr:rowOff>
    </xdr:from>
    <xdr:to>
      <xdr:col>24</xdr:col>
      <xdr:colOff>558800</xdr:colOff>
      <xdr:row>39</xdr:row>
      <xdr:rowOff>74385</xdr:rowOff>
    </xdr:to>
    <xdr:cxnSp macro="">
      <xdr:nvCxnSpPr>
        <xdr:cNvPr id="386" name="直線コネクタ 385"/>
        <xdr:cNvCxnSpPr/>
      </xdr:nvCxnSpPr>
      <xdr:spPr>
        <a:xfrm flipV="1">
          <a:off x="16179800" y="6702334"/>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74385</xdr:rowOff>
    </xdr:from>
    <xdr:to>
      <xdr:col>23</xdr:col>
      <xdr:colOff>406400</xdr:colOff>
      <xdr:row>39</xdr:row>
      <xdr:rowOff>126093</xdr:rowOff>
    </xdr:to>
    <xdr:cxnSp macro="">
      <xdr:nvCxnSpPr>
        <xdr:cNvPr id="389" name="直線コネクタ 388"/>
        <xdr:cNvCxnSpPr/>
      </xdr:nvCxnSpPr>
      <xdr:spPr>
        <a:xfrm flipV="1">
          <a:off x="15290800" y="67609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126093</xdr:rowOff>
    </xdr:from>
    <xdr:to>
      <xdr:col>22</xdr:col>
      <xdr:colOff>203200</xdr:colOff>
      <xdr:row>39</xdr:row>
      <xdr:rowOff>164012</xdr:rowOff>
    </xdr:to>
    <xdr:cxnSp macro="">
      <xdr:nvCxnSpPr>
        <xdr:cNvPr id="392" name="直線コネクタ 391"/>
        <xdr:cNvCxnSpPr/>
      </xdr:nvCxnSpPr>
      <xdr:spPr>
        <a:xfrm flipV="1">
          <a:off x="14401800" y="681264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164012</xdr:rowOff>
    </xdr:from>
    <xdr:to>
      <xdr:col>21</xdr:col>
      <xdr:colOff>0</xdr:colOff>
      <xdr:row>40</xdr:row>
      <xdr:rowOff>13244</xdr:rowOff>
    </xdr:to>
    <xdr:cxnSp macro="">
      <xdr:nvCxnSpPr>
        <xdr:cNvPr id="395" name="直線コネクタ 394"/>
        <xdr:cNvCxnSpPr/>
      </xdr:nvCxnSpPr>
      <xdr:spPr>
        <a:xfrm flipV="1">
          <a:off x="13512800" y="685056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136434</xdr:rowOff>
    </xdr:from>
    <xdr:to>
      <xdr:col>24</xdr:col>
      <xdr:colOff>609600</xdr:colOff>
      <xdr:row>39</xdr:row>
      <xdr:rowOff>66584</xdr:rowOff>
    </xdr:to>
    <xdr:sp macro="" textlink="">
      <xdr:nvSpPr>
        <xdr:cNvPr id="405" name="円/楕円 404"/>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108511</xdr:rowOff>
    </xdr:from>
    <xdr:ext cx="762000" cy="259045"/>
    <xdr:sp macro="" textlink="">
      <xdr:nvSpPr>
        <xdr:cNvPr id="406" name="公債費負担の状況該当値テキスト"/>
        <xdr:cNvSpPr txBox="1"/>
      </xdr:nvSpPr>
      <xdr:spPr>
        <a:xfrm>
          <a:off x="17106900" y="662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23585</xdr:rowOff>
    </xdr:from>
    <xdr:to>
      <xdr:col>23</xdr:col>
      <xdr:colOff>457200</xdr:colOff>
      <xdr:row>39</xdr:row>
      <xdr:rowOff>125185</xdr:rowOff>
    </xdr:to>
    <xdr:sp macro="" textlink="">
      <xdr:nvSpPr>
        <xdr:cNvPr id="407" name="円/楕円 406"/>
        <xdr:cNvSpPr/>
      </xdr:nvSpPr>
      <xdr:spPr>
        <a:xfrm>
          <a:off x="16129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109962</xdr:rowOff>
    </xdr:from>
    <xdr:ext cx="736600" cy="259045"/>
    <xdr:sp macro="" textlink="">
      <xdr:nvSpPr>
        <xdr:cNvPr id="408" name="テキスト ボックス 407"/>
        <xdr:cNvSpPr txBox="1"/>
      </xdr:nvSpPr>
      <xdr:spPr>
        <a:xfrm>
          <a:off x="15798800" y="679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75293</xdr:rowOff>
    </xdr:from>
    <xdr:to>
      <xdr:col>22</xdr:col>
      <xdr:colOff>254000</xdr:colOff>
      <xdr:row>40</xdr:row>
      <xdr:rowOff>5443</xdr:rowOff>
    </xdr:to>
    <xdr:sp macro="" textlink="">
      <xdr:nvSpPr>
        <xdr:cNvPr id="409" name="円/楕円 408"/>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161670</xdr:rowOff>
    </xdr:from>
    <xdr:ext cx="762000" cy="259045"/>
    <xdr:sp macro="" textlink="">
      <xdr:nvSpPr>
        <xdr:cNvPr id="410" name="テキスト ボックス 409"/>
        <xdr:cNvSpPr txBox="1"/>
      </xdr:nvSpPr>
      <xdr:spPr>
        <a:xfrm>
          <a:off x="14909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113212</xdr:rowOff>
    </xdr:from>
    <xdr:to>
      <xdr:col>21</xdr:col>
      <xdr:colOff>50800</xdr:colOff>
      <xdr:row>40</xdr:row>
      <xdr:rowOff>43362</xdr:rowOff>
    </xdr:to>
    <xdr:sp macro="" textlink="">
      <xdr:nvSpPr>
        <xdr:cNvPr id="411" name="円/楕円 410"/>
        <xdr:cNvSpPr/>
      </xdr:nvSpPr>
      <xdr:spPr>
        <a:xfrm>
          <a:off x="14351000" y="67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28139</xdr:rowOff>
    </xdr:from>
    <xdr:ext cx="762000" cy="259045"/>
    <xdr:sp macro="" textlink="">
      <xdr:nvSpPr>
        <xdr:cNvPr id="412" name="テキスト ボックス 411"/>
        <xdr:cNvSpPr txBox="1"/>
      </xdr:nvSpPr>
      <xdr:spPr>
        <a:xfrm>
          <a:off x="14020800" y="688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133894</xdr:rowOff>
    </xdr:from>
    <xdr:to>
      <xdr:col>19</xdr:col>
      <xdr:colOff>533400</xdr:colOff>
      <xdr:row>40</xdr:row>
      <xdr:rowOff>64044</xdr:rowOff>
    </xdr:to>
    <xdr:sp macro="" textlink="">
      <xdr:nvSpPr>
        <xdr:cNvPr id="413" name="円/楕円 412"/>
        <xdr:cNvSpPr/>
      </xdr:nvSpPr>
      <xdr:spPr>
        <a:xfrm>
          <a:off x="13462000" y="68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48821</xdr:rowOff>
    </xdr:from>
    <xdr:ext cx="762000" cy="259045"/>
    <xdr:sp macro="" textlink="">
      <xdr:nvSpPr>
        <xdr:cNvPr id="414" name="テキスト ボックス 413"/>
        <xdr:cNvSpPr txBox="1"/>
      </xdr:nvSpPr>
      <xdr:spPr>
        <a:xfrm>
          <a:off x="13131800" y="690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以前から上水道や道路整備等のインフラ整備を積極的に行っていることや、合併後の環境整備のための合併特例債の発行等により地方債現在高が高い傾向となっていたが、繰上償還や臨時財政対策債を除いた新規発行額に上限を設け公債費の負担軽減を図った結果、平成２５年度は類似団体平均値を下回った。</a:t>
          </a:r>
        </a:p>
        <a:p>
          <a:r>
            <a:rPr kumimoji="1" lang="ja-JP" altLang="en-US" sz="1100">
              <a:latin typeface="ＭＳ Ｐゴシック"/>
            </a:rPr>
            <a:t>　比率については低下傾向にあるが、今後も引き続き、起債発行額を「中期財政計画」に定められた発行額以内に抑制するとともに、繰上償還を実施しながら負担比率の改善に努める。</a:t>
          </a: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93027</xdr:rowOff>
    </xdr:from>
    <xdr:to>
      <xdr:col>24</xdr:col>
      <xdr:colOff>558800</xdr:colOff>
      <xdr:row>14</xdr:row>
      <xdr:rowOff>149934</xdr:rowOff>
    </xdr:to>
    <xdr:cxnSp macro="">
      <xdr:nvCxnSpPr>
        <xdr:cNvPr id="448" name="直線コネクタ 447"/>
        <xdr:cNvCxnSpPr/>
      </xdr:nvCxnSpPr>
      <xdr:spPr>
        <a:xfrm flipV="1">
          <a:off x="16179800" y="2493327"/>
          <a:ext cx="8382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77804</xdr:rowOff>
    </xdr:from>
    <xdr:ext cx="762000" cy="259045"/>
    <xdr:sp macro="" textlink="">
      <xdr:nvSpPr>
        <xdr:cNvPr id="449" name="将来負担の状況平均値テキスト"/>
        <xdr:cNvSpPr txBox="1"/>
      </xdr:nvSpPr>
      <xdr:spPr>
        <a:xfrm>
          <a:off x="17106900" y="2478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149934</xdr:rowOff>
    </xdr:from>
    <xdr:to>
      <xdr:col>23</xdr:col>
      <xdr:colOff>406400</xdr:colOff>
      <xdr:row>15</xdr:row>
      <xdr:rowOff>44439</xdr:rowOff>
    </xdr:to>
    <xdr:cxnSp macro="">
      <xdr:nvCxnSpPr>
        <xdr:cNvPr id="451" name="直線コネクタ 450"/>
        <xdr:cNvCxnSpPr/>
      </xdr:nvCxnSpPr>
      <xdr:spPr>
        <a:xfrm flipV="1">
          <a:off x="15290800" y="2550234"/>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44439</xdr:rowOff>
    </xdr:from>
    <xdr:to>
      <xdr:col>22</xdr:col>
      <xdr:colOff>203200</xdr:colOff>
      <xdr:row>15</xdr:row>
      <xdr:rowOff>64548</xdr:rowOff>
    </xdr:to>
    <xdr:cxnSp macro="">
      <xdr:nvCxnSpPr>
        <xdr:cNvPr id="454" name="直線コネクタ 453"/>
        <xdr:cNvCxnSpPr/>
      </xdr:nvCxnSpPr>
      <xdr:spPr>
        <a:xfrm flipV="1">
          <a:off x="14401800" y="261618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64548</xdr:rowOff>
    </xdr:from>
    <xdr:to>
      <xdr:col>21</xdr:col>
      <xdr:colOff>0</xdr:colOff>
      <xdr:row>15</xdr:row>
      <xdr:rowOff>114416</xdr:rowOff>
    </xdr:to>
    <xdr:cxnSp macro="">
      <xdr:nvCxnSpPr>
        <xdr:cNvPr id="457" name="直線コネクタ 456"/>
        <xdr:cNvCxnSpPr/>
      </xdr:nvCxnSpPr>
      <xdr:spPr>
        <a:xfrm flipV="1">
          <a:off x="13512800" y="2636298"/>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42227</xdr:rowOff>
    </xdr:from>
    <xdr:to>
      <xdr:col>24</xdr:col>
      <xdr:colOff>609600</xdr:colOff>
      <xdr:row>14</xdr:row>
      <xdr:rowOff>143827</xdr:rowOff>
    </xdr:to>
    <xdr:sp macro="" textlink="">
      <xdr:nvSpPr>
        <xdr:cNvPr id="467" name="円/楕円 466"/>
        <xdr:cNvSpPr/>
      </xdr:nvSpPr>
      <xdr:spPr>
        <a:xfrm>
          <a:off x="169672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134954</xdr:rowOff>
    </xdr:from>
    <xdr:ext cx="762000" cy="259045"/>
    <xdr:sp macro="" textlink="">
      <xdr:nvSpPr>
        <xdr:cNvPr id="468" name="将来負担の状況該当値テキスト"/>
        <xdr:cNvSpPr txBox="1"/>
      </xdr:nvSpPr>
      <xdr:spPr>
        <a:xfrm>
          <a:off x="17106900" y="236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99134</xdr:rowOff>
    </xdr:from>
    <xdr:to>
      <xdr:col>23</xdr:col>
      <xdr:colOff>457200</xdr:colOff>
      <xdr:row>15</xdr:row>
      <xdr:rowOff>29284</xdr:rowOff>
    </xdr:to>
    <xdr:sp macro="" textlink="">
      <xdr:nvSpPr>
        <xdr:cNvPr id="469" name="円/楕円 468"/>
        <xdr:cNvSpPr/>
      </xdr:nvSpPr>
      <xdr:spPr>
        <a:xfrm>
          <a:off x="16129000" y="24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14061</xdr:rowOff>
    </xdr:from>
    <xdr:ext cx="736600" cy="259045"/>
    <xdr:sp macro="" textlink="">
      <xdr:nvSpPr>
        <xdr:cNvPr id="470" name="テキスト ボックス 469"/>
        <xdr:cNvSpPr txBox="1"/>
      </xdr:nvSpPr>
      <xdr:spPr>
        <a:xfrm>
          <a:off x="15798800" y="258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165089</xdr:rowOff>
    </xdr:from>
    <xdr:to>
      <xdr:col>22</xdr:col>
      <xdr:colOff>254000</xdr:colOff>
      <xdr:row>15</xdr:row>
      <xdr:rowOff>95239</xdr:rowOff>
    </xdr:to>
    <xdr:sp macro="" textlink="">
      <xdr:nvSpPr>
        <xdr:cNvPr id="471" name="円/楕円 470"/>
        <xdr:cNvSpPr/>
      </xdr:nvSpPr>
      <xdr:spPr>
        <a:xfrm>
          <a:off x="15240000" y="256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80016</xdr:rowOff>
    </xdr:from>
    <xdr:ext cx="762000" cy="259045"/>
    <xdr:sp macro="" textlink="">
      <xdr:nvSpPr>
        <xdr:cNvPr id="472" name="テキスト ボックス 471"/>
        <xdr:cNvSpPr txBox="1"/>
      </xdr:nvSpPr>
      <xdr:spPr>
        <a:xfrm>
          <a:off x="14909800" y="265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13748</xdr:rowOff>
    </xdr:from>
    <xdr:to>
      <xdr:col>21</xdr:col>
      <xdr:colOff>50800</xdr:colOff>
      <xdr:row>15</xdr:row>
      <xdr:rowOff>115348</xdr:rowOff>
    </xdr:to>
    <xdr:sp macro="" textlink="">
      <xdr:nvSpPr>
        <xdr:cNvPr id="473" name="円/楕円 472"/>
        <xdr:cNvSpPr/>
      </xdr:nvSpPr>
      <xdr:spPr>
        <a:xfrm>
          <a:off x="14351000" y="2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100125</xdr:rowOff>
    </xdr:from>
    <xdr:ext cx="762000" cy="259045"/>
    <xdr:sp macro="" textlink="">
      <xdr:nvSpPr>
        <xdr:cNvPr id="474" name="テキスト ボックス 473"/>
        <xdr:cNvSpPr txBox="1"/>
      </xdr:nvSpPr>
      <xdr:spPr>
        <a:xfrm>
          <a:off x="14020800" y="26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63616</xdr:rowOff>
    </xdr:from>
    <xdr:to>
      <xdr:col>19</xdr:col>
      <xdr:colOff>533400</xdr:colOff>
      <xdr:row>15</xdr:row>
      <xdr:rowOff>165216</xdr:rowOff>
    </xdr:to>
    <xdr:sp macro="" textlink="">
      <xdr:nvSpPr>
        <xdr:cNvPr id="475" name="円/楕円 474"/>
        <xdr:cNvSpPr/>
      </xdr:nvSpPr>
      <xdr:spPr>
        <a:xfrm>
          <a:off x="13462000" y="26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149993</xdr:rowOff>
    </xdr:from>
    <xdr:ext cx="762000" cy="259045"/>
    <xdr:sp macro="" textlink="">
      <xdr:nvSpPr>
        <xdr:cNvPr id="476" name="テキスト ボックス 475"/>
        <xdr:cNvSpPr txBox="1"/>
      </xdr:nvSpPr>
      <xdr:spPr>
        <a:xfrm>
          <a:off x="13131800" y="27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45,092
44,695
1,030.79
29,947,184
28,843,690
822,622
20,453,318
40,838,987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61.0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早期勧奨退職の奨励と職員補充の抑制など、人件費の削減（対前年比１億２千８百万円の減）を実施したことにより、類似団体平均を下回っており、今後もさらに経費節減を図る。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xdr:rowOff>
    </xdr:from>
    <xdr:to>
      <xdr:col>7</xdr:col>
      <xdr:colOff>15875</xdr:colOff>
      <xdr:row>36</xdr:row>
      <xdr:rowOff>21844</xdr:rowOff>
    </xdr:to>
    <xdr:cxnSp macro="">
      <xdr:nvCxnSpPr>
        <xdr:cNvPr id="63" name="直線コネクタ 62"/>
        <xdr:cNvCxnSpPr/>
      </xdr:nvCxnSpPr>
      <xdr:spPr>
        <a:xfrm>
          <a:off x="3987800" y="6180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xdr:rowOff>
    </xdr:from>
    <xdr:to>
      <xdr:col>5</xdr:col>
      <xdr:colOff>549275</xdr:colOff>
      <xdr:row>36</xdr:row>
      <xdr:rowOff>58420</xdr:rowOff>
    </xdr:to>
    <xdr:cxnSp macro="">
      <xdr:nvCxnSpPr>
        <xdr:cNvPr id="66" name="直線コネクタ 65"/>
        <xdr:cNvCxnSpPr/>
      </xdr:nvCxnSpPr>
      <xdr:spPr>
        <a:xfrm flipV="1">
          <a:off x="3098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58420</xdr:rowOff>
    </xdr:to>
    <xdr:cxnSp macro="">
      <xdr:nvCxnSpPr>
        <xdr:cNvPr id="69" name="直線コネクタ 68"/>
        <xdr:cNvCxnSpPr/>
      </xdr:nvCxnSpPr>
      <xdr:spPr>
        <a:xfrm>
          <a:off x="2209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140716</xdr:rowOff>
    </xdr:to>
    <xdr:cxnSp macro="">
      <xdr:nvCxnSpPr>
        <xdr:cNvPr id="72" name="直線コネクタ 71"/>
        <xdr:cNvCxnSpPr/>
      </xdr:nvCxnSpPr>
      <xdr:spPr>
        <a:xfrm flipV="1">
          <a:off x="1320800" y="6221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2" name="円/楕円 81"/>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3"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128778</xdr:rowOff>
    </xdr:from>
    <xdr:to>
      <xdr:col>5</xdr:col>
      <xdr:colOff>600075</xdr:colOff>
      <xdr:row>36</xdr:row>
      <xdr:rowOff>58928</xdr:rowOff>
    </xdr:to>
    <xdr:sp macro="" textlink="">
      <xdr:nvSpPr>
        <xdr:cNvPr id="84" name="円/楕円 83"/>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69105</xdr:rowOff>
    </xdr:from>
    <xdr:ext cx="736600" cy="259045"/>
    <xdr:sp macro="" textlink="">
      <xdr:nvSpPr>
        <xdr:cNvPr id="85" name="テキスト ボックス 84"/>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6" name="円/楕円 85"/>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7" name="テキスト ボックス 86"/>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8" name="円/楕円 87"/>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89" name="テキスト ボックス 88"/>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0" name="円/楕円 89"/>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1" name="テキスト ボックス 90"/>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１７年度以降減少傾向で推移しており、類似団体平均にかなり近づいてきているが、今後も引き続き公の施設等の見直しを実施していくとともに、経常事務経費の削減を継続的に進めながら経費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110671</xdr:rowOff>
    </xdr:to>
    <xdr:cxnSp macro="">
      <xdr:nvCxnSpPr>
        <xdr:cNvPr id="126" name="直線コネクタ 125"/>
        <xdr:cNvCxnSpPr/>
      </xdr:nvCxnSpPr>
      <xdr:spPr>
        <a:xfrm>
          <a:off x="15671800" y="2766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88900</xdr:rowOff>
    </xdr:to>
    <xdr:cxnSp macro="">
      <xdr:nvCxnSpPr>
        <xdr:cNvPr id="129" name="直線コネクタ 128"/>
        <xdr:cNvCxnSpPr/>
      </xdr:nvCxnSpPr>
      <xdr:spPr>
        <a:xfrm flipV="1">
          <a:off x="14782800" y="2766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16</xdr:row>
      <xdr:rowOff>88900</xdr:rowOff>
    </xdr:to>
    <xdr:cxnSp macro="">
      <xdr:nvCxnSpPr>
        <xdr:cNvPr id="132" name="直線コネクタ 131"/>
        <xdr:cNvCxnSpPr/>
      </xdr:nvCxnSpPr>
      <xdr:spPr>
        <a:xfrm>
          <a:off x="13893800" y="2766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56243</xdr:rowOff>
    </xdr:to>
    <xdr:cxnSp macro="">
      <xdr:nvCxnSpPr>
        <xdr:cNvPr id="135" name="直線コネクタ 134"/>
        <xdr:cNvCxnSpPr/>
      </xdr:nvCxnSpPr>
      <xdr:spPr>
        <a:xfrm flipV="1">
          <a:off x="13004800" y="2766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5" name="円/楕円 144"/>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6"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144236</xdr:rowOff>
    </xdr:from>
    <xdr:to>
      <xdr:col>22</xdr:col>
      <xdr:colOff>615950</xdr:colOff>
      <xdr:row>16</xdr:row>
      <xdr:rowOff>74386</xdr:rowOff>
    </xdr:to>
    <xdr:sp macro="" textlink="">
      <xdr:nvSpPr>
        <xdr:cNvPr id="147" name="円/楕円 146"/>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84563</xdr:rowOff>
    </xdr:from>
    <xdr:ext cx="736600" cy="259045"/>
    <xdr:sp macro="" textlink="">
      <xdr:nvSpPr>
        <xdr:cNvPr id="148" name="テキスト ボックス 147"/>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0" name="テキスト ボックス 149"/>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1" name="円/楕円 150"/>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52" name="テキスト ボックス 151"/>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3" name="円/楕円 152"/>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4" name="テキスト ボックス 15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費節減のこれまでの取組は扶助費においても例外ではなく、単独事業の見直しや事業精査を行い、類似団体内平均値を大きく下回っている。平成２２年度からは自立支援給付事業や乳幼児医療費助成事業によって上昇したが、その後はほぼ横ばいで推移している。しかし、今後も事業の点検評価を実施しながら、新たに取り組む必要がある事業、規模を縮減する事業等を見極め、必要最小限の経費としていく。</a:t>
          </a: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101600</xdr:rowOff>
    </xdr:to>
    <xdr:cxnSp macro="">
      <xdr:nvCxnSpPr>
        <xdr:cNvPr id="187" name="直線コネクタ 186"/>
        <xdr:cNvCxnSpPr/>
      </xdr:nvCxnSpPr>
      <xdr:spPr>
        <a:xfrm>
          <a:off x="3987800" y="930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38100</xdr:rowOff>
    </xdr:from>
    <xdr:to>
      <xdr:col>5</xdr:col>
      <xdr:colOff>549275</xdr:colOff>
      <xdr:row>54</xdr:row>
      <xdr:rowOff>50800</xdr:rowOff>
    </xdr:to>
    <xdr:cxnSp macro="">
      <xdr:nvCxnSpPr>
        <xdr:cNvPr id="190" name="直線コネクタ 189"/>
        <xdr:cNvCxnSpPr/>
      </xdr:nvCxnSpPr>
      <xdr:spPr>
        <a:xfrm>
          <a:off x="3098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50800</xdr:rowOff>
    </xdr:to>
    <xdr:cxnSp macro="">
      <xdr:nvCxnSpPr>
        <xdr:cNvPr id="193" name="直線コネクタ 192"/>
        <xdr:cNvCxnSpPr/>
      </xdr:nvCxnSpPr>
      <xdr:spPr>
        <a:xfrm flipV="1">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50800</xdr:rowOff>
    </xdr:to>
    <xdr:cxnSp macro="">
      <xdr:nvCxnSpPr>
        <xdr:cNvPr id="196" name="直線コネクタ 195"/>
        <xdr:cNvCxnSpPr/>
      </xdr:nvCxnSpPr>
      <xdr:spPr>
        <a:xfrm>
          <a:off x="1320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6" name="円/楕円 205"/>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7"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8" name="円/楕円 207"/>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9" name="テキスト ボックス 208"/>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158750</xdr:rowOff>
    </xdr:from>
    <xdr:to>
      <xdr:col>4</xdr:col>
      <xdr:colOff>396875</xdr:colOff>
      <xdr:row>54</xdr:row>
      <xdr:rowOff>88900</xdr:rowOff>
    </xdr:to>
    <xdr:sp macro="" textlink="">
      <xdr:nvSpPr>
        <xdr:cNvPr id="210" name="円/楕円 209"/>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99077</xdr:rowOff>
    </xdr:from>
    <xdr:ext cx="762000" cy="259045"/>
    <xdr:sp macro="" textlink="">
      <xdr:nvSpPr>
        <xdr:cNvPr id="211" name="テキスト ボックス 210"/>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2" name="円/楕円 211"/>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3" name="テキスト ボックス 212"/>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4" name="円/楕円 213"/>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5" name="テキスト ボックス 214"/>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維持補修費については昨年度より６百万円増加し、繰出金についても３千９百万円の増となり前年比で</a:t>
          </a:r>
          <a:r>
            <a:rPr kumimoji="1" lang="en-US" altLang="ja-JP" sz="1100">
              <a:latin typeface="ＭＳ Ｐゴシック"/>
            </a:rPr>
            <a:t>1</a:t>
          </a:r>
          <a:r>
            <a:rPr kumimoji="1" lang="ja-JP" altLang="en-US" sz="1100">
              <a:latin typeface="ＭＳ Ｐゴシック"/>
            </a:rPr>
            <a:t>．</a:t>
          </a:r>
          <a:r>
            <a:rPr kumimoji="1" lang="en-US" altLang="ja-JP" sz="1100">
              <a:latin typeface="ＭＳ Ｐゴシック"/>
            </a:rPr>
            <a:t>0</a:t>
          </a:r>
          <a:r>
            <a:rPr kumimoji="1" lang="ja-JP" altLang="en-US" sz="1100">
              <a:latin typeface="ＭＳ Ｐゴシック"/>
            </a:rPr>
            <a:t>％上昇した。</a:t>
          </a:r>
        </a:p>
        <a:p>
          <a:r>
            <a:rPr kumimoji="1" lang="ja-JP" altLang="en-US" sz="1100">
              <a:latin typeface="ＭＳ Ｐゴシック"/>
            </a:rPr>
            <a:t>　高い水準が続いているため、施設経費の節減や事務事業の効率化などで無駄を省き、徹底した経費節減に取り組むことにより、繰出金の削減を図る。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54610</xdr:rowOff>
    </xdr:to>
    <xdr:cxnSp macro="">
      <xdr:nvCxnSpPr>
        <xdr:cNvPr id="248" name="直線コネクタ 247"/>
        <xdr:cNvCxnSpPr/>
      </xdr:nvCxnSpPr>
      <xdr:spPr>
        <a:xfrm>
          <a:off x="15671800" y="9751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149860</xdr:rowOff>
    </xdr:to>
    <xdr:cxnSp macro="">
      <xdr:nvCxnSpPr>
        <xdr:cNvPr id="251" name="直線コネクタ 250"/>
        <xdr:cNvCxnSpPr/>
      </xdr:nvCxnSpPr>
      <xdr:spPr>
        <a:xfrm>
          <a:off x="14782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39370</xdr:rowOff>
    </xdr:to>
    <xdr:cxnSp macro="">
      <xdr:nvCxnSpPr>
        <xdr:cNvPr id="254" name="直線コネクタ 253"/>
        <xdr:cNvCxnSpPr/>
      </xdr:nvCxnSpPr>
      <xdr:spPr>
        <a:xfrm flipV="1">
          <a:off x="13893800" y="9728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92710</xdr:rowOff>
    </xdr:to>
    <xdr:cxnSp macro="">
      <xdr:nvCxnSpPr>
        <xdr:cNvPr id="257" name="直線コネクタ 256"/>
        <xdr:cNvCxnSpPr/>
      </xdr:nvCxnSpPr>
      <xdr:spPr>
        <a:xfrm flipV="1">
          <a:off x="13004800" y="981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7" name="円/楕円 266"/>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8"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9" name="円/楕円 268"/>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0" name="テキスト ボックス 26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1" name="円/楕円 270"/>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2" name="テキスト ボックス 271"/>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3" name="円/楕円 272"/>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4" name="テキスト ボックス 273"/>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5" name="円/楕円 274"/>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6" name="テキスト ボックス 275"/>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合併後、イベント補助金など市単独補助事業の見直しや廃止を実施した結果、類似団体内平均値を下回っている。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127000</xdr:rowOff>
    </xdr:to>
    <xdr:cxnSp macro="">
      <xdr:nvCxnSpPr>
        <xdr:cNvPr id="306" name="直線コネクタ 305"/>
        <xdr:cNvCxnSpPr/>
      </xdr:nvCxnSpPr>
      <xdr:spPr>
        <a:xfrm flipV="1">
          <a:off x="15671800" y="59380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127000</xdr:rowOff>
    </xdr:to>
    <xdr:cxnSp macro="">
      <xdr:nvCxnSpPr>
        <xdr:cNvPr id="309" name="直線コネクタ 308"/>
        <xdr:cNvCxnSpPr/>
      </xdr:nvCxnSpPr>
      <xdr:spPr>
        <a:xfrm>
          <a:off x="14782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122428</xdr:rowOff>
    </xdr:to>
    <xdr:cxnSp macro="">
      <xdr:nvCxnSpPr>
        <xdr:cNvPr id="312" name="直線コネクタ 311"/>
        <xdr:cNvCxnSpPr/>
      </xdr:nvCxnSpPr>
      <xdr:spPr>
        <a:xfrm>
          <a:off x="13893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117856</xdr:rowOff>
    </xdr:to>
    <xdr:cxnSp macro="">
      <xdr:nvCxnSpPr>
        <xdr:cNvPr id="315" name="直線コネクタ 314"/>
        <xdr:cNvCxnSpPr/>
      </xdr:nvCxnSpPr>
      <xdr:spPr>
        <a:xfrm flipV="1">
          <a:off x="13004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25" name="円/楕円 324"/>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74439</xdr:rowOff>
    </xdr:from>
    <xdr:ext cx="762000" cy="259045"/>
    <xdr:sp macro="" textlink="">
      <xdr:nvSpPr>
        <xdr:cNvPr id="326" name="補助費等該当値テキスト"/>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27" name="円/楕円 326"/>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28" name="テキスト ボックス 327"/>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29" name="円/楕円 328"/>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30" name="テキスト ボックス 329"/>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57912</xdr:rowOff>
    </xdr:from>
    <xdr:to>
      <xdr:col>20</xdr:col>
      <xdr:colOff>209550</xdr:colOff>
      <xdr:row>34</xdr:row>
      <xdr:rowOff>159512</xdr:rowOff>
    </xdr:to>
    <xdr:sp macro="" textlink="">
      <xdr:nvSpPr>
        <xdr:cNvPr id="331" name="円/楕円 330"/>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169689</xdr:rowOff>
    </xdr:from>
    <xdr:ext cx="762000" cy="259045"/>
    <xdr:sp macro="" textlink="">
      <xdr:nvSpPr>
        <xdr:cNvPr id="332" name="テキスト ボックス 331"/>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3" name="円/楕円 332"/>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4" name="テキスト ボックス 333"/>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合併以前の償還分に加え、合併時の投資財源として発行した合併特例債の償還などにより類似団体内平均値を大きく上回っている。高い水準で推移しているが、平成１９年度から平成２５年度は「公債費負担適正化計画」に基づき、繰上償還を実施しながら普通会計の臨時財政対策債を除いた新規発行額に上限を設け公債費の負担軽減を図った。今後は、「中期財政計画」による繰上償還や新規発行額により健全な財政運営を行いながら公債費負担の軽減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159386</xdr:rowOff>
    </xdr:from>
    <xdr:to>
      <xdr:col>7</xdr:col>
      <xdr:colOff>15875</xdr:colOff>
      <xdr:row>75</xdr:row>
      <xdr:rowOff>170814</xdr:rowOff>
    </xdr:to>
    <xdr:cxnSp macro="">
      <xdr:nvCxnSpPr>
        <xdr:cNvPr id="366" name="直線コネクタ 365"/>
        <xdr:cNvCxnSpPr/>
      </xdr:nvCxnSpPr>
      <xdr:spPr>
        <a:xfrm>
          <a:off x="3987800" y="130181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159386</xdr:rowOff>
    </xdr:from>
    <xdr:to>
      <xdr:col>5</xdr:col>
      <xdr:colOff>549275</xdr:colOff>
      <xdr:row>76</xdr:row>
      <xdr:rowOff>27939</xdr:rowOff>
    </xdr:to>
    <xdr:cxnSp macro="">
      <xdr:nvCxnSpPr>
        <xdr:cNvPr id="369" name="直線コネクタ 368"/>
        <xdr:cNvCxnSpPr/>
      </xdr:nvCxnSpPr>
      <xdr:spPr>
        <a:xfrm flipV="1">
          <a:off x="3098800" y="130181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26036</xdr:rowOff>
    </xdr:from>
    <xdr:to>
      <xdr:col>4</xdr:col>
      <xdr:colOff>346075</xdr:colOff>
      <xdr:row>76</xdr:row>
      <xdr:rowOff>27939</xdr:rowOff>
    </xdr:to>
    <xdr:cxnSp macro="">
      <xdr:nvCxnSpPr>
        <xdr:cNvPr id="372" name="直線コネクタ 371"/>
        <xdr:cNvCxnSpPr/>
      </xdr:nvCxnSpPr>
      <xdr:spPr>
        <a:xfrm>
          <a:off x="2209800" y="130562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26036</xdr:rowOff>
    </xdr:from>
    <xdr:to>
      <xdr:col>3</xdr:col>
      <xdr:colOff>142875</xdr:colOff>
      <xdr:row>76</xdr:row>
      <xdr:rowOff>41275</xdr:rowOff>
    </xdr:to>
    <xdr:cxnSp macro="">
      <xdr:nvCxnSpPr>
        <xdr:cNvPr id="375" name="直線コネクタ 374"/>
        <xdr:cNvCxnSpPr/>
      </xdr:nvCxnSpPr>
      <xdr:spPr>
        <a:xfrm flipV="1">
          <a:off x="1320800" y="130562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120015</xdr:rowOff>
    </xdr:from>
    <xdr:to>
      <xdr:col>7</xdr:col>
      <xdr:colOff>66675</xdr:colOff>
      <xdr:row>76</xdr:row>
      <xdr:rowOff>50164</xdr:rowOff>
    </xdr:to>
    <xdr:sp macro="" textlink="">
      <xdr:nvSpPr>
        <xdr:cNvPr id="385" name="円/楕円 384"/>
        <xdr:cNvSpPr/>
      </xdr:nvSpPr>
      <xdr:spPr>
        <a:xfrm>
          <a:off x="47752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92091</xdr:rowOff>
    </xdr:from>
    <xdr:ext cx="762000" cy="259045"/>
    <xdr:sp macro="" textlink="">
      <xdr:nvSpPr>
        <xdr:cNvPr id="386" name="公債費該当値テキスト"/>
        <xdr:cNvSpPr txBox="1"/>
      </xdr:nvSpPr>
      <xdr:spPr>
        <a:xfrm>
          <a:off x="49149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108585</xdr:rowOff>
    </xdr:from>
    <xdr:to>
      <xdr:col>5</xdr:col>
      <xdr:colOff>600075</xdr:colOff>
      <xdr:row>76</xdr:row>
      <xdr:rowOff>38736</xdr:rowOff>
    </xdr:to>
    <xdr:sp macro="" textlink="">
      <xdr:nvSpPr>
        <xdr:cNvPr id="387" name="円/楕円 386"/>
        <xdr:cNvSpPr/>
      </xdr:nvSpPr>
      <xdr:spPr>
        <a:xfrm>
          <a:off x="3937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23513</xdr:rowOff>
    </xdr:from>
    <xdr:ext cx="736600" cy="259045"/>
    <xdr:sp macro="" textlink="">
      <xdr:nvSpPr>
        <xdr:cNvPr id="388" name="テキスト ボックス 387"/>
        <xdr:cNvSpPr txBox="1"/>
      </xdr:nvSpPr>
      <xdr:spPr>
        <a:xfrm>
          <a:off x="3606800" y="1305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9" name="円/楕円 388"/>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63516</xdr:rowOff>
    </xdr:from>
    <xdr:ext cx="762000" cy="259045"/>
    <xdr:sp macro="" textlink="">
      <xdr:nvSpPr>
        <xdr:cNvPr id="390" name="テキスト ボックス 389"/>
        <xdr:cNvSpPr txBox="1"/>
      </xdr:nvSpPr>
      <xdr:spPr>
        <a:xfrm>
          <a:off x="2717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146686</xdr:rowOff>
    </xdr:from>
    <xdr:to>
      <xdr:col>3</xdr:col>
      <xdr:colOff>193675</xdr:colOff>
      <xdr:row>76</xdr:row>
      <xdr:rowOff>76836</xdr:rowOff>
    </xdr:to>
    <xdr:sp macro="" textlink="">
      <xdr:nvSpPr>
        <xdr:cNvPr id="391" name="円/楕円 390"/>
        <xdr:cNvSpPr/>
      </xdr:nvSpPr>
      <xdr:spPr>
        <a:xfrm>
          <a:off x="2159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61613</xdr:rowOff>
    </xdr:from>
    <xdr:ext cx="762000" cy="259045"/>
    <xdr:sp macro="" textlink="">
      <xdr:nvSpPr>
        <xdr:cNvPr id="392" name="テキスト ボックス 391"/>
        <xdr:cNvSpPr txBox="1"/>
      </xdr:nvSpPr>
      <xdr:spPr>
        <a:xfrm>
          <a:off x="1828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161925</xdr:rowOff>
    </xdr:from>
    <xdr:to>
      <xdr:col>1</xdr:col>
      <xdr:colOff>676275</xdr:colOff>
      <xdr:row>76</xdr:row>
      <xdr:rowOff>92075</xdr:rowOff>
    </xdr:to>
    <xdr:sp macro="" textlink="">
      <xdr:nvSpPr>
        <xdr:cNvPr id="393" name="円/楕円 392"/>
        <xdr:cNvSpPr/>
      </xdr:nvSpPr>
      <xdr:spPr>
        <a:xfrm>
          <a:off x="1270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76852</xdr:rowOff>
    </xdr:from>
    <xdr:ext cx="762000" cy="259045"/>
    <xdr:sp macro="" textlink="">
      <xdr:nvSpPr>
        <xdr:cNvPr id="394" name="テキスト ボックス 393"/>
        <xdr:cNvSpPr txBox="1"/>
      </xdr:nvSpPr>
      <xdr:spPr>
        <a:xfrm>
          <a:off x="939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扶助費、補助費等、人件費が類似団体内平均値を大きく下回っていることから、公債費以外の合計においては類似団体内平均値を大きく下回っている。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xdr:rowOff>
    </xdr:from>
    <xdr:to>
      <xdr:col>24</xdr:col>
      <xdr:colOff>31750</xdr:colOff>
      <xdr:row>74</xdr:row>
      <xdr:rowOff>92710</xdr:rowOff>
    </xdr:to>
    <xdr:cxnSp macro="">
      <xdr:nvCxnSpPr>
        <xdr:cNvPr id="427" name="直線コネクタ 426"/>
        <xdr:cNvCxnSpPr/>
      </xdr:nvCxnSpPr>
      <xdr:spPr>
        <a:xfrm>
          <a:off x="15671800" y="127000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58420</xdr:rowOff>
    </xdr:to>
    <xdr:cxnSp macro="">
      <xdr:nvCxnSpPr>
        <xdr:cNvPr id="430" name="直線コネクタ 429"/>
        <xdr:cNvCxnSpPr/>
      </xdr:nvCxnSpPr>
      <xdr:spPr>
        <a:xfrm flipV="1">
          <a:off x="14782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62230</xdr:rowOff>
    </xdr:to>
    <xdr:cxnSp macro="">
      <xdr:nvCxnSpPr>
        <xdr:cNvPr id="433" name="直線コネクタ 432"/>
        <xdr:cNvCxnSpPr/>
      </xdr:nvCxnSpPr>
      <xdr:spPr>
        <a:xfrm flipV="1">
          <a:off x="13893800" y="12745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62230</xdr:rowOff>
    </xdr:from>
    <xdr:to>
      <xdr:col>20</xdr:col>
      <xdr:colOff>158750</xdr:colOff>
      <xdr:row>74</xdr:row>
      <xdr:rowOff>161290</xdr:rowOff>
    </xdr:to>
    <xdr:cxnSp macro="">
      <xdr:nvCxnSpPr>
        <xdr:cNvPr id="436" name="直線コネクタ 435"/>
        <xdr:cNvCxnSpPr/>
      </xdr:nvCxnSpPr>
      <xdr:spPr>
        <a:xfrm flipV="1">
          <a:off x="13004800" y="127495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41910</xdr:rowOff>
    </xdr:from>
    <xdr:to>
      <xdr:col>24</xdr:col>
      <xdr:colOff>82550</xdr:colOff>
      <xdr:row>74</xdr:row>
      <xdr:rowOff>143510</xdr:rowOff>
    </xdr:to>
    <xdr:sp macro="" textlink="">
      <xdr:nvSpPr>
        <xdr:cNvPr id="446" name="円/楕円 445"/>
        <xdr:cNvSpPr/>
      </xdr:nvSpPr>
      <xdr:spPr>
        <a:xfrm>
          <a:off x="16459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58437</xdr:rowOff>
    </xdr:from>
    <xdr:ext cx="762000" cy="259045"/>
    <xdr:sp macro="" textlink="">
      <xdr:nvSpPr>
        <xdr:cNvPr id="447" name="公債費以外該当値テキスト"/>
        <xdr:cNvSpPr txBox="1"/>
      </xdr:nvSpPr>
      <xdr:spPr>
        <a:xfrm>
          <a:off x="165989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133350</xdr:rowOff>
    </xdr:from>
    <xdr:to>
      <xdr:col>22</xdr:col>
      <xdr:colOff>615950</xdr:colOff>
      <xdr:row>74</xdr:row>
      <xdr:rowOff>63500</xdr:rowOff>
    </xdr:to>
    <xdr:sp macro="" textlink="">
      <xdr:nvSpPr>
        <xdr:cNvPr id="448" name="円/楕円 447"/>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73677</xdr:rowOff>
    </xdr:from>
    <xdr:ext cx="736600" cy="259045"/>
    <xdr:sp macro="" textlink="">
      <xdr:nvSpPr>
        <xdr:cNvPr id="449" name="テキスト ボックス 448"/>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50" name="円/楕円 449"/>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51" name="テキスト ボックス 450"/>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xdr:rowOff>
    </xdr:from>
    <xdr:to>
      <xdr:col>20</xdr:col>
      <xdr:colOff>209550</xdr:colOff>
      <xdr:row>74</xdr:row>
      <xdr:rowOff>113030</xdr:rowOff>
    </xdr:to>
    <xdr:sp macro="" textlink="">
      <xdr:nvSpPr>
        <xdr:cNvPr id="452" name="円/楕円 451"/>
        <xdr:cNvSpPr/>
      </xdr:nvSpPr>
      <xdr:spPr>
        <a:xfrm>
          <a:off x="13843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123207</xdr:rowOff>
    </xdr:from>
    <xdr:ext cx="762000" cy="259045"/>
    <xdr:sp macro="" textlink="">
      <xdr:nvSpPr>
        <xdr:cNvPr id="453" name="テキスト ボックス 452"/>
        <xdr:cNvSpPr txBox="1"/>
      </xdr:nvSpPr>
      <xdr:spPr>
        <a:xfrm>
          <a:off x="13512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54" name="円/楕円 453"/>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55" name="テキスト ボックス 454"/>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岐阜県郡上市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163271</xdr:rowOff>
    </xdr:from>
    <xdr:to>
      <xdr:col>4</xdr:col>
      <xdr:colOff>1117600</xdr:colOff>
      <xdr:row>17</xdr:row>
      <xdr:rowOff>29426</xdr:rowOff>
    </xdr:to>
    <xdr:cxnSp macro="">
      <xdr:nvCxnSpPr>
        <xdr:cNvPr id="50" name="直線コネクタ 49"/>
        <xdr:cNvCxnSpPr/>
      </xdr:nvCxnSpPr>
      <xdr:spPr bwMode="auto">
        <a:xfrm>
          <a:off x="5003800" y="2954096"/>
          <a:ext cx="6477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163271</xdr:rowOff>
    </xdr:from>
    <xdr:to>
      <xdr:col>4</xdr:col>
      <xdr:colOff>469900</xdr:colOff>
      <xdr:row>17</xdr:row>
      <xdr:rowOff>26949</xdr:rowOff>
    </xdr:to>
    <xdr:cxnSp macro="">
      <xdr:nvCxnSpPr>
        <xdr:cNvPr id="53" name="直線コネクタ 52"/>
        <xdr:cNvCxnSpPr/>
      </xdr:nvCxnSpPr>
      <xdr:spPr bwMode="auto">
        <a:xfrm flipV="1">
          <a:off x="4305300" y="2954096"/>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26949</xdr:rowOff>
    </xdr:from>
    <xdr:to>
      <xdr:col>3</xdr:col>
      <xdr:colOff>904875</xdr:colOff>
      <xdr:row>17</xdr:row>
      <xdr:rowOff>38494</xdr:rowOff>
    </xdr:to>
    <xdr:cxnSp macro="">
      <xdr:nvCxnSpPr>
        <xdr:cNvPr id="56" name="直線コネクタ 55"/>
        <xdr:cNvCxnSpPr/>
      </xdr:nvCxnSpPr>
      <xdr:spPr bwMode="auto">
        <a:xfrm flipV="1">
          <a:off x="3606800" y="2989224"/>
          <a:ext cx="698500" cy="1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17145</xdr:rowOff>
    </xdr:from>
    <xdr:to>
      <xdr:col>3</xdr:col>
      <xdr:colOff>206375</xdr:colOff>
      <xdr:row>17</xdr:row>
      <xdr:rowOff>38494</xdr:rowOff>
    </xdr:to>
    <xdr:cxnSp macro="">
      <xdr:nvCxnSpPr>
        <xdr:cNvPr id="59" name="直線コネクタ 58"/>
        <xdr:cNvCxnSpPr/>
      </xdr:nvCxnSpPr>
      <xdr:spPr bwMode="auto">
        <a:xfrm>
          <a:off x="2908300" y="2979420"/>
          <a:ext cx="698500" cy="2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150076</xdr:rowOff>
    </xdr:from>
    <xdr:to>
      <xdr:col>5</xdr:col>
      <xdr:colOff>34925</xdr:colOff>
      <xdr:row>17</xdr:row>
      <xdr:rowOff>80226</xdr:rowOff>
    </xdr:to>
    <xdr:sp macro="" textlink="">
      <xdr:nvSpPr>
        <xdr:cNvPr id="69" name="円/楕円 68"/>
        <xdr:cNvSpPr/>
      </xdr:nvSpPr>
      <xdr:spPr bwMode="auto">
        <a:xfrm>
          <a:off x="5600700" y="294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166603</xdr:rowOff>
    </xdr:from>
    <xdr:ext cx="762000" cy="259045"/>
    <xdr:sp macro="" textlink="">
      <xdr:nvSpPr>
        <xdr:cNvPr id="70" name="人口1人当たり決算額の推移該当値テキスト130"/>
        <xdr:cNvSpPr txBox="1"/>
      </xdr:nvSpPr>
      <xdr:spPr>
        <a:xfrm>
          <a:off x="5740400" y="278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112471</xdr:rowOff>
    </xdr:from>
    <xdr:to>
      <xdr:col>4</xdr:col>
      <xdr:colOff>520700</xdr:colOff>
      <xdr:row>17</xdr:row>
      <xdr:rowOff>42621</xdr:rowOff>
    </xdr:to>
    <xdr:sp macro="" textlink="">
      <xdr:nvSpPr>
        <xdr:cNvPr id="71" name="円/楕円 70"/>
        <xdr:cNvSpPr/>
      </xdr:nvSpPr>
      <xdr:spPr bwMode="auto">
        <a:xfrm>
          <a:off x="4953000" y="290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52798</xdr:rowOff>
    </xdr:from>
    <xdr:ext cx="736600" cy="259045"/>
    <xdr:sp macro="" textlink="">
      <xdr:nvSpPr>
        <xdr:cNvPr id="72" name="テキスト ボックス 71"/>
        <xdr:cNvSpPr txBox="1"/>
      </xdr:nvSpPr>
      <xdr:spPr>
        <a:xfrm>
          <a:off x="4622800" y="267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107,394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147599</xdr:rowOff>
    </xdr:from>
    <xdr:to>
      <xdr:col>3</xdr:col>
      <xdr:colOff>955675</xdr:colOff>
      <xdr:row>17</xdr:row>
      <xdr:rowOff>77749</xdr:rowOff>
    </xdr:to>
    <xdr:sp macro="" textlink="">
      <xdr:nvSpPr>
        <xdr:cNvPr id="73" name="円/楕円 72"/>
        <xdr:cNvSpPr/>
      </xdr:nvSpPr>
      <xdr:spPr bwMode="auto">
        <a:xfrm>
          <a:off x="4254500" y="293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87926</xdr:rowOff>
    </xdr:from>
    <xdr:ext cx="762000" cy="259045"/>
    <xdr:sp macro="" textlink="">
      <xdr:nvSpPr>
        <xdr:cNvPr id="74" name="テキスト ボックス 73"/>
        <xdr:cNvSpPr txBox="1"/>
      </xdr:nvSpPr>
      <xdr:spPr>
        <a:xfrm>
          <a:off x="3924300" y="27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159144</xdr:rowOff>
    </xdr:from>
    <xdr:to>
      <xdr:col>3</xdr:col>
      <xdr:colOff>257175</xdr:colOff>
      <xdr:row>17</xdr:row>
      <xdr:rowOff>89294</xdr:rowOff>
    </xdr:to>
    <xdr:sp macro="" textlink="">
      <xdr:nvSpPr>
        <xdr:cNvPr id="75" name="円/楕円 74"/>
        <xdr:cNvSpPr/>
      </xdr:nvSpPr>
      <xdr:spPr bwMode="auto">
        <a:xfrm>
          <a:off x="3556000" y="294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99471</xdr:rowOff>
    </xdr:from>
    <xdr:ext cx="762000" cy="259045"/>
    <xdr:sp macro="" textlink="">
      <xdr:nvSpPr>
        <xdr:cNvPr id="76" name="テキスト ボックス 75"/>
        <xdr:cNvSpPr txBox="1"/>
      </xdr:nvSpPr>
      <xdr:spPr>
        <a:xfrm>
          <a:off x="3225800" y="271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137795</xdr:rowOff>
    </xdr:from>
    <xdr:to>
      <xdr:col>2</xdr:col>
      <xdr:colOff>692150</xdr:colOff>
      <xdr:row>17</xdr:row>
      <xdr:rowOff>67945</xdr:rowOff>
    </xdr:to>
    <xdr:sp macro="" textlink="">
      <xdr:nvSpPr>
        <xdr:cNvPr id="77" name="円/楕円 76"/>
        <xdr:cNvSpPr/>
      </xdr:nvSpPr>
      <xdr:spPr bwMode="auto">
        <a:xfrm>
          <a:off x="2857500" y="292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78122</xdr:rowOff>
    </xdr:from>
    <xdr:ext cx="762000" cy="259045"/>
    <xdr:sp macro="" textlink="">
      <xdr:nvSpPr>
        <xdr:cNvPr id="78" name="テキスト ボックス 77"/>
        <xdr:cNvSpPr txBox="1"/>
      </xdr:nvSpPr>
      <xdr:spPr>
        <a:xfrm>
          <a:off x="2527300" y="26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212279</xdr:rowOff>
    </xdr:from>
    <xdr:to>
      <xdr:col>4</xdr:col>
      <xdr:colOff>1117600</xdr:colOff>
      <xdr:row>37</xdr:row>
      <xdr:rowOff>228898</xdr:rowOff>
    </xdr:to>
    <xdr:cxnSp macro="">
      <xdr:nvCxnSpPr>
        <xdr:cNvPr id="112" name="直線コネクタ 111"/>
        <xdr:cNvCxnSpPr/>
      </xdr:nvCxnSpPr>
      <xdr:spPr bwMode="auto">
        <a:xfrm>
          <a:off x="5003800" y="7336979"/>
          <a:ext cx="647700" cy="1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199261</xdr:rowOff>
    </xdr:from>
    <xdr:to>
      <xdr:col>4</xdr:col>
      <xdr:colOff>469900</xdr:colOff>
      <xdr:row>37</xdr:row>
      <xdr:rowOff>212279</xdr:rowOff>
    </xdr:to>
    <xdr:cxnSp macro="">
      <xdr:nvCxnSpPr>
        <xdr:cNvPr id="115" name="直線コネクタ 114"/>
        <xdr:cNvCxnSpPr/>
      </xdr:nvCxnSpPr>
      <xdr:spPr bwMode="auto">
        <a:xfrm>
          <a:off x="4305300" y="7323961"/>
          <a:ext cx="698500" cy="1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173257</xdr:rowOff>
    </xdr:from>
    <xdr:to>
      <xdr:col>3</xdr:col>
      <xdr:colOff>904875</xdr:colOff>
      <xdr:row>37</xdr:row>
      <xdr:rowOff>199261</xdr:rowOff>
    </xdr:to>
    <xdr:cxnSp macro="">
      <xdr:nvCxnSpPr>
        <xdr:cNvPr id="118" name="直線コネクタ 117"/>
        <xdr:cNvCxnSpPr/>
      </xdr:nvCxnSpPr>
      <xdr:spPr bwMode="auto">
        <a:xfrm>
          <a:off x="3606800" y="7297957"/>
          <a:ext cx="698500" cy="26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173257</xdr:rowOff>
    </xdr:from>
    <xdr:to>
      <xdr:col>3</xdr:col>
      <xdr:colOff>206375</xdr:colOff>
      <xdr:row>37</xdr:row>
      <xdr:rowOff>175166</xdr:rowOff>
    </xdr:to>
    <xdr:cxnSp macro="">
      <xdr:nvCxnSpPr>
        <xdr:cNvPr id="121" name="直線コネクタ 120"/>
        <xdr:cNvCxnSpPr/>
      </xdr:nvCxnSpPr>
      <xdr:spPr bwMode="auto">
        <a:xfrm flipV="1">
          <a:off x="2908300" y="7297957"/>
          <a:ext cx="698500" cy="1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178098</xdr:rowOff>
    </xdr:from>
    <xdr:to>
      <xdr:col>5</xdr:col>
      <xdr:colOff>34925</xdr:colOff>
      <xdr:row>37</xdr:row>
      <xdr:rowOff>279698</xdr:rowOff>
    </xdr:to>
    <xdr:sp macro="" textlink="">
      <xdr:nvSpPr>
        <xdr:cNvPr id="131" name="円/楕円 130"/>
        <xdr:cNvSpPr/>
      </xdr:nvSpPr>
      <xdr:spPr bwMode="auto">
        <a:xfrm>
          <a:off x="56007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23175</xdr:rowOff>
    </xdr:from>
    <xdr:ext cx="762000" cy="259045"/>
    <xdr:sp macro="" textlink="">
      <xdr:nvSpPr>
        <xdr:cNvPr id="132" name="人口1人当たり決算額の推移該当値テキスト445"/>
        <xdr:cNvSpPr txBox="1"/>
      </xdr:nvSpPr>
      <xdr:spPr>
        <a:xfrm>
          <a:off x="5740400" y="7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161479</xdr:rowOff>
    </xdr:from>
    <xdr:to>
      <xdr:col>4</xdr:col>
      <xdr:colOff>520700</xdr:colOff>
      <xdr:row>37</xdr:row>
      <xdr:rowOff>263079</xdr:rowOff>
    </xdr:to>
    <xdr:sp macro="" textlink="">
      <xdr:nvSpPr>
        <xdr:cNvPr id="133" name="円/楕円 132"/>
        <xdr:cNvSpPr/>
      </xdr:nvSpPr>
      <xdr:spPr bwMode="auto">
        <a:xfrm>
          <a:off x="4953000" y="728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101806</xdr:rowOff>
    </xdr:from>
    <xdr:ext cx="736600" cy="259045"/>
    <xdr:sp macro="" textlink="">
      <xdr:nvSpPr>
        <xdr:cNvPr id="134" name="テキスト ボックス 133"/>
        <xdr:cNvSpPr txBox="1"/>
      </xdr:nvSpPr>
      <xdr:spPr>
        <a:xfrm>
          <a:off x="4622800" y="7055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148461</xdr:rowOff>
    </xdr:from>
    <xdr:to>
      <xdr:col>3</xdr:col>
      <xdr:colOff>955675</xdr:colOff>
      <xdr:row>37</xdr:row>
      <xdr:rowOff>250061</xdr:rowOff>
    </xdr:to>
    <xdr:sp macro="" textlink="">
      <xdr:nvSpPr>
        <xdr:cNvPr id="135" name="円/楕円 134"/>
        <xdr:cNvSpPr/>
      </xdr:nvSpPr>
      <xdr:spPr bwMode="auto">
        <a:xfrm>
          <a:off x="4254500" y="727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88788</xdr:rowOff>
    </xdr:from>
    <xdr:ext cx="762000" cy="259045"/>
    <xdr:sp macro="" textlink="">
      <xdr:nvSpPr>
        <xdr:cNvPr id="136" name="テキスト ボックス 135"/>
        <xdr:cNvSpPr txBox="1"/>
      </xdr:nvSpPr>
      <xdr:spPr>
        <a:xfrm>
          <a:off x="3924300" y="70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122457</xdr:rowOff>
    </xdr:from>
    <xdr:to>
      <xdr:col>3</xdr:col>
      <xdr:colOff>257175</xdr:colOff>
      <xdr:row>37</xdr:row>
      <xdr:rowOff>224057</xdr:rowOff>
    </xdr:to>
    <xdr:sp macro="" textlink="">
      <xdr:nvSpPr>
        <xdr:cNvPr id="137" name="円/楕円 136"/>
        <xdr:cNvSpPr/>
      </xdr:nvSpPr>
      <xdr:spPr bwMode="auto">
        <a:xfrm>
          <a:off x="3556000" y="724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62784</xdr:rowOff>
    </xdr:from>
    <xdr:ext cx="762000" cy="259045"/>
    <xdr:sp macro="" textlink="">
      <xdr:nvSpPr>
        <xdr:cNvPr id="138" name="テキスト ボックス 137"/>
        <xdr:cNvSpPr txBox="1"/>
      </xdr:nvSpPr>
      <xdr:spPr>
        <a:xfrm>
          <a:off x="3225800" y="70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67,859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124366</xdr:rowOff>
    </xdr:from>
    <xdr:to>
      <xdr:col>2</xdr:col>
      <xdr:colOff>692150</xdr:colOff>
      <xdr:row>37</xdr:row>
      <xdr:rowOff>225966</xdr:rowOff>
    </xdr:to>
    <xdr:sp macro="" textlink="">
      <xdr:nvSpPr>
        <xdr:cNvPr id="139" name="円/楕円 138"/>
        <xdr:cNvSpPr/>
      </xdr:nvSpPr>
      <xdr:spPr bwMode="auto">
        <a:xfrm>
          <a:off x="2857500" y="724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64693</xdr:rowOff>
    </xdr:from>
    <xdr:ext cx="762000" cy="259045"/>
    <xdr:sp macro="" textlink="">
      <xdr:nvSpPr>
        <xdr:cNvPr id="140" name="テキスト ボックス 139"/>
        <xdr:cNvSpPr txBox="1"/>
      </xdr:nvSpPr>
      <xdr:spPr>
        <a:xfrm>
          <a:off x="2527300" y="701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合併算定替による普通交付税の段階的縮減が始まる平成２６年度以降に財源が不足することを防ぐことを目的として積み立てを進めているため、標準財政規模比は年々上昇する傾向である。</a:t>
          </a:r>
        </a:p>
        <a:p>
          <a:r>
            <a:rPr kumimoji="1" lang="ja-JP" altLang="en-US" sz="1100">
              <a:latin typeface="ＭＳ ゴシック" pitchFamily="49" charset="-128"/>
              <a:ea typeface="ＭＳ ゴシック" pitchFamily="49" charset="-128"/>
            </a:rPr>
            <a:t>　実質収支額については、毎年７～８億円となるよう調整しているが、標準財政規模の増減により比率は若干の増減がある。</a:t>
          </a:r>
        </a:p>
        <a:p>
          <a:r>
            <a:rPr kumimoji="1" lang="ja-JP" altLang="en-US" sz="1100">
              <a:latin typeface="ＭＳ ゴシック" pitchFamily="49" charset="-128"/>
              <a:ea typeface="ＭＳ ゴシック" pitchFamily="49" charset="-128"/>
            </a:rPr>
            <a:t>　実質単年度収支の比率については実質収支額を毎年調整していること、財政調整基金等への積み立てを行っていることなどから基本的には黒字で推移している。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一般会計だけでなく、特別会計や企業会計においても経費の削減を進めており、赤字となっている事業はない。</a:t>
          </a:r>
        </a:p>
        <a:p>
          <a:r>
            <a:rPr kumimoji="1" lang="ja-JP" altLang="en-US" sz="1100">
              <a:latin typeface="ＭＳ ゴシック" pitchFamily="49" charset="-128"/>
              <a:ea typeface="ＭＳ ゴシック" pitchFamily="49" charset="-128"/>
            </a:rPr>
            <a:t>　水道事業については整備がほぼ完了している一方、下水道事業や簡易水道事業は整備が進んでいない地区があり、黒字額の標準財政規模比は大きな差がある。</a:t>
          </a:r>
        </a:p>
        <a:p>
          <a:r>
            <a:rPr kumimoji="1" lang="ja-JP" altLang="en-US" sz="1100">
              <a:latin typeface="ＭＳ ゴシック" pitchFamily="49" charset="-128"/>
              <a:ea typeface="ＭＳ ゴシック" pitchFamily="49" charset="-128"/>
            </a:rPr>
            <a:t>　病院事業については予算規模が他の特別会計と比べて大きい面もあるが、公立病院改革プランにより経営改善を進めていることもあり黒字額の標準財政規模比は会計別で見ると大きくなっている。</a:t>
          </a:r>
        </a:p>
        <a:p>
          <a:r>
            <a:rPr kumimoji="1" lang="ja-JP" altLang="en-US" sz="1100">
              <a:latin typeface="ＭＳ ゴシック" pitchFamily="49" charset="-128"/>
              <a:ea typeface="ＭＳ ゴシック" pitchFamily="49" charset="-128"/>
            </a:rPr>
            <a:t>　国民健康保険については療養給付費の給付見込が立てづらく、多額の繰越額が発生することが多い。一方、介護保険については主な支出である介護サービス給付費の見込が立てやすく、繰越額が少ないことから黒字額の標準財政規模比に大きな差が出る場合がある。</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１９年度以降、繰上償還を行うことで公債費負担の軽減を進めているが、平成２１年度から平成２２年度の比較においては合併直後に借入を行った合併特例債などの元利償還が始まったことから、元利償還金等は僅かながら増加傾向となっている。平成２３年度以降は、地方債の新規発行額に上限を設けた平成１９年度以降借入分の元金償還が始まったことなどの要因により、減少に転じている。</a:t>
          </a:r>
        </a:p>
        <a:p>
          <a:r>
            <a:rPr kumimoji="1" lang="ja-JP" altLang="en-US" sz="1100">
              <a:latin typeface="ＭＳ ゴシック" pitchFamily="49" charset="-128"/>
              <a:ea typeface="ＭＳ ゴシック" pitchFamily="49" charset="-128"/>
            </a:rPr>
            <a:t>　算入公債費等については、新規発行する際に交付税参入率の高い借入を優先している。</a:t>
          </a:r>
        </a:p>
        <a:p>
          <a:r>
            <a:rPr kumimoji="1" lang="ja-JP" altLang="en-US" sz="1100">
              <a:latin typeface="ＭＳ ゴシック" pitchFamily="49" charset="-128"/>
              <a:ea typeface="ＭＳ ゴシック" pitchFamily="49" charset="-128"/>
            </a:rPr>
            <a:t>　以上の要因により、実質公債費比率の分子については平成２１年度がピークとなり、今後は減少傾向になると思われる。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公営企業も含めた地方債の新規発行の抑制や繰上償還の実施により、地方債の現在高や公営企業債等繰入見込額が減少しているため、将来負担額についても平成２１年度から２５年度の比較において減少している。</a:t>
          </a:r>
        </a:p>
        <a:p>
          <a:r>
            <a:rPr kumimoji="1" lang="ja-JP" altLang="en-US" sz="1100">
              <a:latin typeface="ＭＳ ゴシック" pitchFamily="49" charset="-128"/>
              <a:ea typeface="ＭＳ ゴシック" pitchFamily="49" charset="-128"/>
            </a:rPr>
            <a:t>　これにより基準財政需要額算入見込額も減少しているが充当可能基金への積み立てを増やすことで充当可能財源等の減少が抑えられ、将来負担比率の分子は減少傾向となっている。</a:t>
          </a:r>
        </a:p>
        <a:p>
          <a:r>
            <a:rPr kumimoji="1" lang="ja-JP" altLang="en-US" sz="1100">
              <a:latin typeface="ＭＳ ゴシック" pitchFamily="49" charset="-128"/>
              <a:ea typeface="ＭＳ ゴシック" pitchFamily="49" charset="-128"/>
            </a:rPr>
            <a:t>　平成２６年度以降も地方債現在高が減少するよう取り組むため、この傾向は当面続くと見られる。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29947184</v>
      </c>
      <c r="BO4" s="349"/>
      <c r="BP4" s="349"/>
      <c r="BQ4" s="349"/>
      <c r="BR4" s="349"/>
      <c r="BS4" s="349"/>
      <c r="BT4" s="349"/>
      <c r="BU4" s="350"/>
      <c r="BV4" s="348">
        <v>31289311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28843690</v>
      </c>
      <c r="BO5" s="386"/>
      <c r="BP5" s="386"/>
      <c r="BQ5" s="386"/>
      <c r="BR5" s="386"/>
      <c r="BS5" s="386"/>
      <c r="BT5" s="386"/>
      <c r="BU5" s="387"/>
      <c r="BV5" s="385">
        <v>30227851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84.4</v>
      </c>
      <c r="CU5" s="383"/>
      <c r="CV5" s="383"/>
      <c r="CW5" s="383"/>
      <c r="CX5" s="383"/>
      <c r="CY5" s="383"/>
      <c r="CZ5" s="383"/>
      <c r="DA5" s="384"/>
      <c r="DB5" s="382">
        <v>81.7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1103494</v>
      </c>
      <c r="BO6" s="386"/>
      <c r="BP6" s="386"/>
      <c r="BQ6" s="386"/>
      <c r="BR6" s="386"/>
      <c r="BS6" s="386"/>
      <c r="BT6" s="386"/>
      <c r="BU6" s="387"/>
      <c r="BV6" s="385">
        <v>1061460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89.4</v>
      </c>
      <c r="CU6" s="423"/>
      <c r="CV6" s="423"/>
      <c r="CW6" s="423"/>
      <c r="CX6" s="423"/>
      <c r="CY6" s="423"/>
      <c r="CZ6" s="423"/>
      <c r="DA6" s="424"/>
      <c r="DB6" s="422">
        <v>86.1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280872</v>
      </c>
      <c r="BO7" s="386"/>
      <c r="BP7" s="386"/>
      <c r="BQ7" s="386"/>
      <c r="BR7" s="386"/>
      <c r="BS7" s="386"/>
      <c r="BT7" s="386"/>
      <c r="BU7" s="387"/>
      <c r="BV7" s="385">
        <v>216412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20453318</v>
      </c>
      <c r="CU7" s="386"/>
      <c r="CV7" s="386"/>
      <c r="CW7" s="386"/>
      <c r="CX7" s="386"/>
      <c r="CY7" s="386"/>
      <c r="CZ7" s="386"/>
      <c r="DA7" s="387"/>
      <c r="DB7" s="385">
        <v>20191615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822622</v>
      </c>
      <c r="BO8" s="386"/>
      <c r="BP8" s="386"/>
      <c r="BQ8" s="386"/>
      <c r="BR8" s="386"/>
      <c r="BS8" s="386"/>
      <c r="BT8" s="386"/>
      <c r="BU8" s="387"/>
      <c r="BV8" s="385">
        <v>845048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44491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-22426</v>
      </c>
      <c r="BO9" s="386"/>
      <c r="BP9" s="386"/>
      <c r="BQ9" s="386"/>
      <c r="BR9" s="386"/>
      <c r="BS9" s="386"/>
      <c r="BT9" s="386"/>
      <c r="BU9" s="387"/>
      <c r="BV9" s="385">
        <v>80264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27.2</v>
      </c>
      <c r="CU9" s="383"/>
      <c r="CV9" s="383"/>
      <c r="CW9" s="383"/>
      <c r="CX9" s="383"/>
      <c r="CY9" s="383"/>
      <c r="CZ9" s="383"/>
      <c r="DA9" s="384"/>
      <c r="DB9" s="382">
        <v>28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47495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6701</v>
      </c>
      <c r="BO10" s="386"/>
      <c r="BP10" s="386"/>
      <c r="BQ10" s="386"/>
      <c r="BR10" s="386"/>
      <c r="BS10" s="386"/>
      <c r="BT10" s="386"/>
      <c r="BU10" s="387"/>
      <c r="BV10" s="385">
        <v>499824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790700</v>
      </c>
      <c r="BO11" s="386"/>
      <c r="BP11" s="386"/>
      <c r="BQ11" s="386"/>
      <c r="BR11" s="386"/>
      <c r="BS11" s="386"/>
      <c r="BT11" s="386"/>
      <c r="BU11" s="387"/>
      <c r="BV11" s="385">
        <v>1031740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45092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150425</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44695</v>
      </c>
      <c r="S13" s="467"/>
      <c r="T13" s="467"/>
      <c r="U13" s="467"/>
      <c r="V13" s="468"/>
      <c r="W13" s="401" t="s">
        <v>123</v>
      </c>
      <c r="X13" s="402"/>
      <c r="Y13" s="402"/>
      <c r="Z13" s="402"/>
      <c r="AA13" s="402"/>
      <c r="AB13" s="392"/>
      <c r="AC13" s="436">
        <v>1440</v>
      </c>
      <c r="AD13" s="437"/>
      <c r="AE13" s="437"/>
      <c r="AF13" s="437"/>
      <c r="AG13" s="476"/>
      <c r="AH13" s="436">
        <v>1383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774975</v>
      </c>
      <c r="BO13" s="386"/>
      <c r="BP13" s="386"/>
      <c r="BQ13" s="386"/>
      <c r="BR13" s="386"/>
      <c r="BS13" s="386"/>
      <c r="BT13" s="386"/>
      <c r="BU13" s="387"/>
      <c r="BV13" s="385">
        <v>1461403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16.8</v>
      </c>
      <c r="CU13" s="383"/>
      <c r="CV13" s="383"/>
      <c r="CW13" s="383"/>
      <c r="CX13" s="383"/>
      <c r="CY13" s="383"/>
      <c r="CZ13" s="383"/>
      <c r="DA13" s="384"/>
      <c r="DB13" s="382">
        <v>18.5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45407</v>
      </c>
      <c r="S14" s="467"/>
      <c r="T14" s="467"/>
      <c r="U14" s="467"/>
      <c r="V14" s="468"/>
      <c r="W14" s="375"/>
      <c r="X14" s="376"/>
      <c r="Y14" s="376"/>
      <c r="Z14" s="376"/>
      <c r="AA14" s="376"/>
      <c r="AB14" s="365"/>
      <c r="AC14" s="469">
        <v>6.8</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61</v>
      </c>
      <c r="CU14" s="481"/>
      <c r="CV14" s="481"/>
      <c r="CW14" s="481"/>
      <c r="CX14" s="481"/>
      <c r="CY14" s="481"/>
      <c r="CZ14" s="481"/>
      <c r="DA14" s="482"/>
      <c r="DB14" s="480">
        <v>89.3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45019</v>
      </c>
      <c r="S15" s="467"/>
      <c r="T15" s="467"/>
      <c r="U15" s="467"/>
      <c r="V15" s="468"/>
      <c r="W15" s="401" t="s">
        <v>130</v>
      </c>
      <c r="X15" s="402"/>
      <c r="Y15" s="402"/>
      <c r="Z15" s="402"/>
      <c r="AA15" s="402"/>
      <c r="AB15" s="392"/>
      <c r="AC15" s="436">
        <v>7267</v>
      </c>
      <c r="AD15" s="437"/>
      <c r="AE15" s="437"/>
      <c r="AF15" s="437"/>
      <c r="AG15" s="476"/>
      <c r="AH15" s="436">
        <v>8603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5172876</v>
      </c>
      <c r="BO15" s="349"/>
      <c r="BP15" s="349"/>
      <c r="BQ15" s="349"/>
      <c r="BR15" s="349"/>
      <c r="BS15" s="349"/>
      <c r="BT15" s="349"/>
      <c r="BU15" s="350"/>
      <c r="BV15" s="348">
        <v>4555964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34.1</v>
      </c>
      <c r="AD16" s="470"/>
      <c r="AE16" s="470"/>
      <c r="AF16" s="470"/>
      <c r="AG16" s="471"/>
      <c r="AH16" s="469">
        <v>37.1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14169045</v>
      </c>
      <c r="BO16" s="386"/>
      <c r="BP16" s="386"/>
      <c r="BQ16" s="386"/>
      <c r="BR16" s="386"/>
      <c r="BS16" s="386"/>
      <c r="BT16" s="386"/>
      <c r="BU16" s="387"/>
      <c r="BV16" s="385">
        <v>14196258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12621</v>
      </c>
      <c r="AD17" s="437"/>
      <c r="AE17" s="437"/>
      <c r="AF17" s="437"/>
      <c r="AG17" s="476"/>
      <c r="AH17" s="436">
        <v>13116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6667900</v>
      </c>
      <c r="BO17" s="386"/>
      <c r="BP17" s="386"/>
      <c r="BQ17" s="386"/>
      <c r="BR17" s="386"/>
      <c r="BS17" s="386"/>
      <c r="BT17" s="386"/>
      <c r="BU17" s="387"/>
      <c r="BV17" s="385">
        <v>5837091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1030.79</v>
      </c>
      <c r="M18" s="498"/>
      <c r="N18" s="498"/>
      <c r="O18" s="498"/>
      <c r="P18" s="498"/>
      <c r="Q18" s="498"/>
      <c r="R18" s="499"/>
      <c r="S18" s="499"/>
      <c r="T18" s="499"/>
      <c r="U18" s="499"/>
      <c r="V18" s="500"/>
      <c r="W18" s="403"/>
      <c r="X18" s="404"/>
      <c r="Y18" s="404"/>
      <c r="Z18" s="404"/>
      <c r="AA18" s="404"/>
      <c r="AB18" s="395"/>
      <c r="AC18" s="501">
        <v>59.2</v>
      </c>
      <c r="AD18" s="502"/>
      <c r="AE18" s="502"/>
      <c r="AF18" s="502"/>
      <c r="AG18" s="503"/>
      <c r="AH18" s="501">
        <v>56.6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16645940</v>
      </c>
      <c r="BO18" s="386"/>
      <c r="BP18" s="386"/>
      <c r="BQ18" s="386"/>
      <c r="BR18" s="386"/>
      <c r="BS18" s="386"/>
      <c r="BT18" s="386"/>
      <c r="BU18" s="387"/>
      <c r="BV18" s="385">
        <v>16931319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22644424</v>
      </c>
      <c r="BO19" s="386"/>
      <c r="BP19" s="386"/>
      <c r="BQ19" s="386"/>
      <c r="BR19" s="386"/>
      <c r="BS19" s="386"/>
      <c r="BT19" s="386"/>
      <c r="BU19" s="387"/>
      <c r="BV19" s="385">
        <v>23497484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14622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40838987</v>
      </c>
      <c r="BO23" s="386"/>
      <c r="BP23" s="386"/>
      <c r="BQ23" s="386"/>
      <c r="BR23" s="386"/>
      <c r="BS23" s="386"/>
      <c r="BT23" s="386"/>
      <c r="BU23" s="387"/>
      <c r="BV23" s="385">
        <v>43679697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7488</v>
      </c>
      <c r="R24" s="437"/>
      <c r="S24" s="437"/>
      <c r="T24" s="437"/>
      <c r="U24" s="437"/>
      <c r="V24" s="476"/>
      <c r="W24" s="531"/>
      <c r="X24" s="519"/>
      <c r="Y24" s="520"/>
      <c r="Z24" s="435" t="s">
        <v>153</v>
      </c>
      <c r="AA24" s="415"/>
      <c r="AB24" s="415"/>
      <c r="AC24" s="415"/>
      <c r="AD24" s="415"/>
      <c r="AE24" s="415"/>
      <c r="AF24" s="415"/>
      <c r="AG24" s="416"/>
      <c r="AH24" s="436">
        <v>516</v>
      </c>
      <c r="AI24" s="437"/>
      <c r="AJ24" s="437"/>
      <c r="AK24" s="437"/>
      <c r="AL24" s="476"/>
      <c r="AM24" s="436">
        <v>1613016</v>
      </c>
      <c r="AN24" s="437"/>
      <c r="AO24" s="437"/>
      <c r="AP24" s="437"/>
      <c r="AQ24" s="437"/>
      <c r="AR24" s="476"/>
      <c r="AS24" s="436">
        <v>3126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13534243</v>
      </c>
      <c r="BO24" s="386"/>
      <c r="BP24" s="386"/>
      <c r="BQ24" s="386"/>
      <c r="BR24" s="386"/>
      <c r="BS24" s="386"/>
      <c r="BT24" s="386"/>
      <c r="BU24" s="387"/>
      <c r="BV24" s="385">
        <v>15195421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6337</v>
      </c>
      <c r="R25" s="437"/>
      <c r="S25" s="437"/>
      <c r="T25" s="437"/>
      <c r="U25" s="437"/>
      <c r="V25" s="476"/>
      <c r="W25" s="531"/>
      <c r="X25" s="519"/>
      <c r="Y25" s="520"/>
      <c r="Z25" s="435" t="s">
        <v>156</v>
      </c>
      <c r="AA25" s="415"/>
      <c r="AB25" s="415"/>
      <c r="AC25" s="415"/>
      <c r="AD25" s="415"/>
      <c r="AE25" s="415"/>
      <c r="AF25" s="415"/>
      <c r="AG25" s="416"/>
      <c r="AH25" s="436">
        <v>82</v>
      </c>
      <c r="AI25" s="437"/>
      <c r="AJ25" s="437"/>
      <c r="AK25" s="437"/>
      <c r="AL25" s="476"/>
      <c r="AM25" s="436">
        <v>250346</v>
      </c>
      <c r="AN25" s="437"/>
      <c r="AO25" s="437"/>
      <c r="AP25" s="437"/>
      <c r="AQ25" s="437"/>
      <c r="AR25" s="476"/>
      <c r="AS25" s="436">
        <v>3053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52712</v>
      </c>
      <c r="BO25" s="349"/>
      <c r="BP25" s="349"/>
      <c r="BQ25" s="349"/>
      <c r="BR25" s="349"/>
      <c r="BS25" s="349"/>
      <c r="BT25" s="349"/>
      <c r="BU25" s="350"/>
      <c r="BV25" s="348">
        <v>176267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5406</v>
      </c>
      <c r="R26" s="437"/>
      <c r="S26" s="437"/>
      <c r="T26" s="437"/>
      <c r="U26" s="437"/>
      <c r="V26" s="476"/>
      <c r="W26" s="531"/>
      <c r="X26" s="519"/>
      <c r="Y26" s="520"/>
      <c r="Z26" s="435" t="s">
        <v>159</v>
      </c>
      <c r="AA26" s="539"/>
      <c r="AB26" s="539"/>
      <c r="AC26" s="539"/>
      <c r="AD26" s="539"/>
      <c r="AE26" s="539"/>
      <c r="AF26" s="539"/>
      <c r="AG26" s="540"/>
      <c r="AH26" s="436">
        <v>23</v>
      </c>
      <c r="AI26" s="437"/>
      <c r="AJ26" s="437"/>
      <c r="AK26" s="437"/>
      <c r="AL26" s="476"/>
      <c r="AM26" s="436">
        <v>61387</v>
      </c>
      <c r="AN26" s="437"/>
      <c r="AO26" s="437"/>
      <c r="AP26" s="437"/>
      <c r="AQ26" s="437"/>
      <c r="AR26" s="476"/>
      <c r="AS26" s="436">
        <v>2669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3900</v>
      </c>
      <c r="R27" s="437"/>
      <c r="S27" s="437"/>
      <c r="T27" s="437"/>
      <c r="U27" s="437"/>
      <c r="V27" s="476"/>
      <c r="W27" s="531"/>
      <c r="X27" s="519"/>
      <c r="Y27" s="520"/>
      <c r="Z27" s="435" t="s">
        <v>162</v>
      </c>
      <c r="AA27" s="415"/>
      <c r="AB27" s="415"/>
      <c r="AC27" s="415"/>
      <c r="AD27" s="415"/>
      <c r="AE27" s="415"/>
      <c r="AF27" s="415"/>
      <c r="AG27" s="416"/>
      <c r="AH27" s="436">
        <v>11</v>
      </c>
      <c r="AI27" s="437"/>
      <c r="AJ27" s="437"/>
      <c r="AK27" s="437"/>
      <c r="AL27" s="476"/>
      <c r="AM27" s="436">
        <v>30855</v>
      </c>
      <c r="AN27" s="437"/>
      <c r="AO27" s="437"/>
      <c r="AP27" s="437"/>
      <c r="AQ27" s="437"/>
      <c r="AR27" s="476"/>
      <c r="AS27" s="436">
        <v>2805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1050885</v>
      </c>
      <c r="BO27" s="553"/>
      <c r="BP27" s="553"/>
      <c r="BQ27" s="553"/>
      <c r="BR27" s="553"/>
      <c r="BS27" s="553"/>
      <c r="BT27" s="553"/>
      <c r="BU27" s="554"/>
      <c r="BV27" s="552">
        <v>1050540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4290555</v>
      </c>
      <c r="BO28" s="349"/>
      <c r="BP28" s="349"/>
      <c r="BQ28" s="349"/>
      <c r="BR28" s="349"/>
      <c r="BS28" s="349"/>
      <c r="BT28" s="349"/>
      <c r="BU28" s="350"/>
      <c r="BV28" s="348">
        <v>4283854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3100</v>
      </c>
      <c r="R29" s="437"/>
      <c r="S29" s="437"/>
      <c r="T29" s="437"/>
      <c r="U29" s="437"/>
      <c r="V29" s="476"/>
      <c r="W29" s="531"/>
      <c r="X29" s="519"/>
      <c r="Y29" s="520"/>
      <c r="Z29" s="435" t="s">
        <v>169</v>
      </c>
      <c r="AA29" s="415"/>
      <c r="AB29" s="415"/>
      <c r="AC29" s="415"/>
      <c r="AD29" s="415"/>
      <c r="AE29" s="415"/>
      <c r="AF29" s="415"/>
      <c r="AG29" s="416"/>
      <c r="AH29" s="436">
        <v>527</v>
      </c>
      <c r="AI29" s="437"/>
      <c r="AJ29" s="437"/>
      <c r="AK29" s="437"/>
      <c r="AL29" s="476"/>
      <c r="AM29" s="436">
        <v>1643871</v>
      </c>
      <c r="AN29" s="437"/>
      <c r="AO29" s="437"/>
      <c r="AP29" s="437"/>
      <c r="AQ29" s="437"/>
      <c r="AR29" s="476"/>
      <c r="AS29" s="436">
        <v>3119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989067</v>
      </c>
      <c r="BO29" s="386"/>
      <c r="BP29" s="386"/>
      <c r="BQ29" s="386"/>
      <c r="BR29" s="386"/>
      <c r="BS29" s="386"/>
      <c r="BT29" s="386"/>
      <c r="BU29" s="387"/>
      <c r="BV29" s="385">
        <v>986752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92.3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4396304</v>
      </c>
      <c r="BO30" s="553"/>
      <c r="BP30" s="553"/>
      <c r="BQ30" s="553"/>
      <c r="BR30" s="553"/>
      <c r="BS30" s="553"/>
      <c r="BT30" s="553"/>
      <c r="BU30" s="554"/>
      <c r="BV30" s="552">
        <v>4352435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IF('各会計、関係団体の財政状況及び健全化判断比率'!B34="","",'各会計、関係団体の財政状況及び健全化判断比率'!B34)</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IF('各会計、関係団体の財政状況及び健全化判断比率'!B36="","",'各会計、関係団体の財政状況及び健全化判断比率'!B36)</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岐阜県市町村職員退職手当組合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㈱郡上八幡産業振興公社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青少年育英奨学資金貸付特別会計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国民健康保険特別会計（直営診療施設勘定）</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IF('各会計、関係団体の財政状況及び健全化判断比率'!B35="","",'各会計、関係団体の財政状況及び健全化判断比率'!B35)</f>
        <v>病院事業等会計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IF('各会計、関係団体の財政状況及び健全化判断比率'!B37="","",'各会計、関係団体の財政状況及び健全化判断比率'!B37)</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岐阜県市町村会館組合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郡上大和総合開発㈱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鉄道経営対策事業基金特別会計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IF('各会計、関係団体の財政状況及び健全化判断比率'!B38="","",'各会計、関係団体の財政状況及び健全化判断比率'!B38)</f>
        <v>ケーブルテレビ事業特別会計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岐阜県後期高齢者医療広域連合(一般会計）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㈲阿弥陀ケ滝観光</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15</v>
      </c>
      <c r="BF37" s="564"/>
      <c r="BG37" s="565" t="str">
        <f>IF('各会計、関係団体の財政状況及び健全化判断比率'!B39="","",'各会計、関係団体の財政状況及び健全化判断比率'!B39)</f>
        <v>宅地開発特別会計</v>
      </c>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岐阜県後期高齢者医療広域連合(特別会計）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㈱伊野原の郷</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介護サービス事業特別会計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中濃地域農業共済事務組合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㈱ハイウエイたかす</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9</v>
      </c>
      <c r="V39" s="564"/>
      <c r="W39" s="565" t="str">
        <f>IF('各会計、関係団体の財政状況及び健全化判断比率'!B33="","",'各会計、関係団体の財政状況及び健全化判断比率'!B33)</f>
        <v>駐車場事業特別会計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㈱イーグル</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27</v>
      </c>
      <c r="CP40" s="564"/>
      <c r="CQ40" s="565" t="str">
        <f>IF('各会計、関係団体の財政状況及び健全化判断比率'!BS13="","",'各会計、関係団体の財政状況及び健全化判断比率'!BS13)</f>
        <v>㈱ネーブルみなみ</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28</v>
      </c>
      <c r="CP41" s="564"/>
      <c r="CQ41" s="565" t="str">
        <f>IF('各会計、関係団体の財政状況及び健全化判断比率'!BS14="","",'各会計、関係団体の財政状況及び健全化判断比率'!BS14)</f>
        <v>㈱ジェイエムみなみ</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29</v>
      </c>
      <c r="CP42" s="564"/>
      <c r="CQ42" s="565" t="str">
        <f>IF('各会計、関係団体の財政状況及び健全化判断比率'!BS15="","",'各会計、関係団体の財政状況及び健全化判断比率'!BS15)</f>
        <v>めいほう高原開発㈱</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30</v>
      </c>
      <c r="CP43" s="564"/>
      <c r="CQ43" s="565" t="str">
        <f>IF('各会計、関係団体の財政状況及び健全化判断比率'!BS16="","",'各会計、関係団体の財政状況及び健全化判断比率'!BS16)</f>
        <v>㈱郡上ネット</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67" t="s">
        <v>23</v>
      </c>
      <c r="C41" s="1168"/>
      <c r="D41" s="81"/>
      <c r="E41" s="1173" t="s">
        <v>24</v>
      </c>
      <c r="F41" s="1173"/>
      <c r="G41" s="1173"/>
      <c r="H41" s="1174"/>
      <c r="I41" s="82">
        <v>48747</v>
      </c>
      <c r="J41" s="83">
        <v>47172</v>
      </c>
      <c r="K41" s="83">
        <v>46292</v>
      </c>
      <c r="L41" s="83">
        <v>43680</v>
      </c>
      <c r="M41" s="84">
        <v>40839</v>
      </c>
    </row>
    <row r="42" spans="2:13" ht="27.75" customHeight="1" x14ac:dyDescent="0.15">
      <c r="B42" s="1169"/>
      <c r="C42" s="1170"/>
      <c r="D42" s="85"/>
      <c r="E42" s="1175" t="s">
        <v>25</v>
      </c>
      <c r="F42" s="1175"/>
      <c r="G42" s="1175"/>
      <c r="H42" s="1176"/>
      <c r="I42" s="86">
        <v>143</v>
      </c>
      <c r="J42" s="87">
        <v>95</v>
      </c>
      <c r="K42" s="87">
        <v>77</v>
      </c>
      <c r="L42" s="87">
        <v>10</v>
      </c>
      <c r="M42" s="88">
        <v>29</v>
      </c>
    </row>
    <row r="43" spans="2:13" ht="27.75" customHeight="1" x14ac:dyDescent="0.15">
      <c r="B43" s="1169"/>
      <c r="C43" s="1170"/>
      <c r="D43" s="85"/>
      <c r="E43" s="1175" t="s">
        <v>26</v>
      </c>
      <c r="F43" s="1175"/>
      <c r="G43" s="1175"/>
      <c r="H43" s="1176"/>
      <c r="I43" s="86">
        <v>30402</v>
      </c>
      <c r="J43" s="87">
        <v>29360</v>
      </c>
      <c r="K43" s="87">
        <v>28734</v>
      </c>
      <c r="L43" s="87">
        <v>26062</v>
      </c>
      <c r="M43" s="88">
        <v>23859</v>
      </c>
    </row>
    <row r="44" spans="2:13" ht="27.75" customHeight="1" x14ac:dyDescent="0.15">
      <c r="B44" s="1169"/>
      <c r="C44" s="1170"/>
      <c r="D44" s="85"/>
      <c r="E44" s="1175" t="s">
        <v>27</v>
      </c>
      <c r="F44" s="1175"/>
      <c r="G44" s="1175"/>
      <c r="H44" s="1176"/>
      <c r="I44" s="86" t="s">
        <v>483</v>
      </c>
      <c r="J44" s="87" t="s">
        <v>483</v>
      </c>
      <c r="K44" s="87" t="s">
        <v>483</v>
      </c>
      <c r="L44" s="87" t="s">
        <v>483</v>
      </c>
      <c r="M44" s="88" t="s">
        <v>483</v>
      </c>
    </row>
    <row r="45" spans="2:13" ht="27.75" customHeight="1" x14ac:dyDescent="0.15">
      <c r="B45" s="1169"/>
      <c r="C45" s="1170"/>
      <c r="D45" s="85"/>
      <c r="E45" s="1175" t="s">
        <v>28</v>
      </c>
      <c r="F45" s="1175"/>
      <c r="G45" s="1175"/>
      <c r="H45" s="1176"/>
      <c r="I45" s="86">
        <v>2174</v>
      </c>
      <c r="J45" s="87">
        <v>2078</v>
      </c>
      <c r="K45" s="87">
        <v>1761</v>
      </c>
      <c r="L45" s="87">
        <v>1572</v>
      </c>
      <c r="M45" s="88">
        <v>1424</v>
      </c>
    </row>
    <row r="46" spans="2:13" ht="27.75" customHeight="1" x14ac:dyDescent="0.15">
      <c r="B46" s="1169"/>
      <c r="C46" s="1170"/>
      <c r="D46" s="85"/>
      <c r="E46" s="1175" t="s">
        <v>29</v>
      </c>
      <c r="F46" s="1175"/>
      <c r="G46" s="1175"/>
      <c r="H46" s="1176"/>
      <c r="I46" s="86">
        <v>0</v>
      </c>
      <c r="J46" s="87" t="s">
        <v>483</v>
      </c>
      <c r="K46" s="87" t="s">
        <v>483</v>
      </c>
      <c r="L46" s="87" t="s">
        <v>483</v>
      </c>
      <c r="M46" s="88" t="s">
        <v>483</v>
      </c>
    </row>
    <row r="47" spans="2:13" ht="27.75" customHeight="1" x14ac:dyDescent="0.15">
      <c r="B47" s="1169"/>
      <c r="C47" s="1170"/>
      <c r="D47" s="85"/>
      <c r="E47" s="1175" t="s">
        <v>30</v>
      </c>
      <c r="F47" s="1175"/>
      <c r="G47" s="1175"/>
      <c r="H47" s="1176"/>
      <c r="I47" s="86" t="s">
        <v>483</v>
      </c>
      <c r="J47" s="87" t="s">
        <v>483</v>
      </c>
      <c r="K47" s="87" t="s">
        <v>483</v>
      </c>
      <c r="L47" s="87" t="s">
        <v>483</v>
      </c>
      <c r="M47" s="88" t="s">
        <v>483</v>
      </c>
    </row>
    <row r="48" spans="2:13" ht="27.75" customHeight="1" x14ac:dyDescent="0.15">
      <c r="B48" s="1171"/>
      <c r="C48" s="1172"/>
      <c r="D48" s="85"/>
      <c r="E48" s="1175" t="s">
        <v>31</v>
      </c>
      <c r="F48" s="1175"/>
      <c r="G48" s="1175"/>
      <c r="H48" s="1176"/>
      <c r="I48" s="86" t="s">
        <v>483</v>
      </c>
      <c r="J48" s="87" t="s">
        <v>483</v>
      </c>
      <c r="K48" s="87" t="s">
        <v>483</v>
      </c>
      <c r="L48" s="87" t="s">
        <v>483</v>
      </c>
      <c r="M48" s="88" t="s">
        <v>483</v>
      </c>
    </row>
    <row r="49" spans="2:13" ht="27.75" customHeight="1" x14ac:dyDescent="0.15">
      <c r="B49" s="1177" t="s">
        <v>32</v>
      </c>
      <c r="C49" s="1178"/>
      <c r="D49" s="89"/>
      <c r="E49" s="1175" t="s">
        <v>33</v>
      </c>
      <c r="F49" s="1175"/>
      <c r="G49" s="1175"/>
      <c r="H49" s="1176"/>
      <c r="I49" s="86">
        <v>8714</v>
      </c>
      <c r="J49" s="87">
        <v>9324</v>
      </c>
      <c r="K49" s="87">
        <v>9498</v>
      </c>
      <c r="L49" s="87">
        <v>9941</v>
      </c>
      <c r="M49" s="88">
        <v>10090</v>
      </c>
    </row>
    <row r="50" spans="2:13" ht="27.75" customHeight="1" x14ac:dyDescent="0.15">
      <c r="B50" s="1169"/>
      <c r="C50" s="1170"/>
      <c r="D50" s="85"/>
      <c r="E50" s="1175" t="s">
        <v>34</v>
      </c>
      <c r="F50" s="1175"/>
      <c r="G50" s="1175"/>
      <c r="H50" s="1176"/>
      <c r="I50" s="86">
        <v>933</v>
      </c>
      <c r="J50" s="87">
        <v>841</v>
      </c>
      <c r="K50" s="87">
        <v>780</v>
      </c>
      <c r="L50" s="87">
        <v>706</v>
      </c>
      <c r="M50" s="88">
        <v>630</v>
      </c>
    </row>
    <row r="51" spans="2:13" ht="27.75" customHeight="1" x14ac:dyDescent="0.15">
      <c r="B51" s="1171"/>
      <c r="C51" s="1172"/>
      <c r="D51" s="85"/>
      <c r="E51" s="1175" t="s">
        <v>35</v>
      </c>
      <c r="F51" s="1175"/>
      <c r="G51" s="1175"/>
      <c r="H51" s="1176"/>
      <c r="I51" s="86">
        <v>48741</v>
      </c>
      <c r="J51" s="87">
        <v>48150</v>
      </c>
      <c r="K51" s="87">
        <v>48057</v>
      </c>
      <c r="L51" s="87">
        <v>46826</v>
      </c>
      <c r="M51" s="88">
        <v>45866</v>
      </c>
    </row>
    <row r="52" spans="2:13" ht="27.75" customHeight="1" thickBot="1" x14ac:dyDescent="0.2">
      <c r="B52" s="1179" t="s">
        <v>36</v>
      </c>
      <c r="C52" s="1180"/>
      <c r="D52" s="90"/>
      <c r="E52" s="1181" t="s">
        <v>37</v>
      </c>
      <c r="F52" s="1181"/>
      <c r="G52" s="1181"/>
      <c r="H52" s="1182"/>
      <c r="I52" s="91">
        <v>23079</v>
      </c>
      <c r="J52" s="92">
        <v>20389</v>
      </c>
      <c r="K52" s="92">
        <v>18529</v>
      </c>
      <c r="L52" s="92">
        <v>13850</v>
      </c>
      <c r="M52" s="93">
        <v>9566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126056</v>
      </c>
      <c r="E3" s="116"/>
      <c r="F3" s="117">
        <v>76282</v>
      </c>
      <c r="G3" s="118"/>
      <c r="H3" s="119"/>
    </row>
    <row r="4" spans="1:8" x14ac:dyDescent="0.15">
      <c r="A4" s="120"/>
      <c r="B4" s="121"/>
      <c r="C4" s="122"/>
      <c r="D4" s="123">
        <v>76090</v>
      </c>
      <c r="E4" s="124"/>
      <c r="F4" s="125">
        <v>41092</v>
      </c>
      <c r="G4" s="126"/>
      <c r="H4" s="127"/>
    </row>
    <row r="5" spans="1:8" x14ac:dyDescent="0.15">
      <c r="A5" s="108" t="s">
        <v>516</v>
      </c>
      <c r="B5" s="113"/>
      <c r="C5" s="114"/>
      <c r="D5" s="115">
        <v>119558</v>
      </c>
      <c r="E5" s="116"/>
      <c r="F5" s="117">
        <v>78670</v>
      </c>
      <c r="G5" s="118"/>
      <c r="H5" s="119"/>
    </row>
    <row r="6" spans="1:8" x14ac:dyDescent="0.15">
      <c r="A6" s="120"/>
      <c r="B6" s="121"/>
      <c r="C6" s="122"/>
      <c r="D6" s="123">
        <v>61446</v>
      </c>
      <c r="E6" s="124"/>
      <c r="F6" s="125">
        <v>38094</v>
      </c>
      <c r="G6" s="126"/>
      <c r="H6" s="127"/>
    </row>
    <row r="7" spans="1:8" x14ac:dyDescent="0.15">
      <c r="A7" s="108" t="s">
        <v>517</v>
      </c>
      <c r="B7" s="113"/>
      <c r="C7" s="114"/>
      <c r="D7" s="115">
        <v>134740</v>
      </c>
      <c r="E7" s="116"/>
      <c r="F7" s="117">
        <v>67201</v>
      </c>
      <c r="G7" s="118"/>
      <c r="H7" s="119"/>
    </row>
    <row r="8" spans="1:8" x14ac:dyDescent="0.15">
      <c r="A8" s="120"/>
      <c r="B8" s="121"/>
      <c r="C8" s="122"/>
      <c r="D8" s="123">
        <v>85104</v>
      </c>
      <c r="E8" s="124"/>
      <c r="F8" s="125">
        <v>35210</v>
      </c>
      <c r="G8" s="126"/>
      <c r="H8" s="127"/>
    </row>
    <row r="9" spans="1:8" x14ac:dyDescent="0.15">
      <c r="A9" s="108" t="s">
        <v>518</v>
      </c>
      <c r="B9" s="113"/>
      <c r="C9" s="114"/>
      <c r="D9" s="115">
        <v>109236</v>
      </c>
      <c r="E9" s="116"/>
      <c r="F9" s="117">
        <v>75709</v>
      </c>
      <c r="G9" s="118"/>
      <c r="H9" s="119"/>
    </row>
    <row r="10" spans="1:8" x14ac:dyDescent="0.15">
      <c r="A10" s="120"/>
      <c r="B10" s="121"/>
      <c r="C10" s="122"/>
      <c r="D10" s="123">
        <v>51175</v>
      </c>
      <c r="E10" s="124"/>
      <c r="F10" s="125">
        <v>35212</v>
      </c>
      <c r="G10" s="126"/>
      <c r="H10" s="127"/>
    </row>
    <row r="11" spans="1:8" x14ac:dyDescent="0.15">
      <c r="A11" s="108" t="s">
        <v>519</v>
      </c>
      <c r="B11" s="113"/>
      <c r="C11" s="114"/>
      <c r="D11" s="115">
        <v>104682</v>
      </c>
      <c r="E11" s="116"/>
      <c r="F11" s="117">
        <v>90961</v>
      </c>
      <c r="G11" s="118"/>
      <c r="H11" s="119"/>
    </row>
    <row r="12" spans="1:8" x14ac:dyDescent="0.15">
      <c r="A12" s="120"/>
      <c r="B12" s="121"/>
      <c r="C12" s="128"/>
      <c r="D12" s="123">
        <v>62717</v>
      </c>
      <c r="E12" s="124"/>
      <c r="F12" s="125">
        <v>37720</v>
      </c>
      <c r="G12" s="126"/>
      <c r="H12" s="127"/>
    </row>
    <row r="13" spans="1:8" x14ac:dyDescent="0.15">
      <c r="A13" s="108"/>
      <c r="B13" s="113"/>
      <c r="C13" s="129"/>
      <c r="D13" s="130">
        <v>118854</v>
      </c>
      <c r="E13" s="131"/>
      <c r="F13" s="132">
        <v>77765</v>
      </c>
      <c r="G13" s="133"/>
      <c r="H13" s="119"/>
    </row>
    <row r="14" spans="1:8" x14ac:dyDescent="0.15">
      <c r="A14" s="120"/>
      <c r="B14" s="121"/>
      <c r="C14" s="122"/>
      <c r="D14" s="123">
        <v>67306</v>
      </c>
      <c r="E14" s="124"/>
      <c r="F14" s="125">
        <v>37466</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3.97</v>
      </c>
      <c r="C19" s="134">
        <f>ROUND(VALUE(SUBSTITUTE(実質収支比率等に係る経年分析!G$48,"▲","-")),2)</f>
        <v>4.3899999999999997</v>
      </c>
      <c r="D19" s="134">
        <f>ROUND(VALUE(SUBSTITUTE(実質収支比率等に係る経年分析!H$48,"▲","-")),2)</f>
        <v>3.86</v>
      </c>
      <c r="E19" s="134">
        <f>ROUND(VALUE(SUBSTITUTE(実質収支比率等に係る経年分析!I$48,"▲","-")),2)</f>
        <v>4.1900000000000004</v>
      </c>
      <c r="F19" s="134">
        <f>ROUND(VALUE(SUBSTITUTE(実質収支比率等に係る経年分析!J$48,"▲","-")),2)</f>
        <v>4.0199999999999996</v>
      </c>
    </row>
    <row r="20" spans="1:11" x14ac:dyDescent="0.15">
      <c r="A20" s="134" t="s">
        <v>42</v>
      </c>
      <c r="B20" s="134">
        <f>ROUND(VALUE(SUBSTITUTE(実質収支比率等に係る経年分析!F$47,"▲","-")),2)</f>
        <v>18.600000000000001</v>
      </c>
      <c r="C20" s="134">
        <f>ROUND(VALUE(SUBSTITUTE(実質収支比率等に係る経年分析!G$47,"▲","-")),2)</f>
        <v>19.28</v>
      </c>
      <c r="D20" s="134">
        <f>ROUND(VALUE(SUBSTITUTE(実質収支比率等に係る経年分析!H$47,"▲","-")),2)</f>
        <v>19.88</v>
      </c>
      <c r="E20" s="134">
        <f>ROUND(VALUE(SUBSTITUTE(実質収支比率等に係る経年分析!I$47,"▲","-")),2)</f>
        <v>21.22</v>
      </c>
      <c r="F20" s="134">
        <f>ROUND(VALUE(SUBSTITUTE(実質収支比率等に係る経年分析!J$47,"▲","-")),2)</f>
        <v>20.98</v>
      </c>
    </row>
    <row r="21" spans="1:11" x14ac:dyDescent="0.15">
      <c r="A21" s="134" t="s">
        <v>43</v>
      </c>
      <c r="B21" s="134">
        <f>IF(ISNUMBER(VALUE(SUBSTITUTE(実質収支比率等に係る経年分析!F$49,"▲","-"))),ROUND(VALUE(SUBSTITUTE(実質収支比率等に係る経年分析!F$49,"▲","-")),2),NA())</f>
        <v>-0.11</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7.24</v>
      </c>
      <c r="F21" s="134">
        <f>IF(ISNUMBER(VALUE(SUBSTITUTE(実質収支比率等に係る経年分析!J$49,"▲","-"))),ROUND(VALUE(SUBSTITUTE(実質収支比率等に係る経年分析!J$49,"▲","-")),2),NA())</f>
        <v>3.79</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宅地開発特別会計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4.3499999999999996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5.76</v>
      </c>
    </row>
    <row r="36" spans="1:16" x14ac:dyDescent="0.15">
      <c r="A36" s="135" t="str">
        <f>IF(連結実質赤字比率に係る赤字・黒字の構成分析!C$34="",NA(),連結実質赤字比率に係る赤字・黒字の構成分析!C$34)</f>
        <v>病院事業等会計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2.5099999999999998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5.85</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4974</v>
      </c>
      <c r="E42" s="136"/>
      <c r="F42" s="136"/>
      <c r="G42" s="136">
        <f>'実質公債費比率（分子）の構造'!L$52</f>
        <v>4993</v>
      </c>
      <c r="H42" s="136"/>
      <c r="I42" s="136"/>
      <c r="J42" s="136">
        <f>'実質公債費比率（分子）の構造'!M$52</f>
        <v>4718</v>
      </c>
      <c r="K42" s="136"/>
      <c r="L42" s="136"/>
      <c r="M42" s="136">
        <f>'実質公債費比率（分子）の構造'!N$52</f>
        <v>4780</v>
      </c>
      <c r="N42" s="136"/>
      <c r="O42" s="136"/>
      <c r="P42" s="136">
        <f>'実質公債費比率（分子）の構造'!O$52</f>
        <v>4866</v>
      </c>
    </row>
    <row r="43" spans="1:16" x14ac:dyDescent="0.15">
      <c r="A43" s="136" t="s">
        <v>51</v>
      </c>
      <c r="B43" s="136">
        <f>'実質公債費比率（分子）の構造'!K$51</f>
        <v>9</v>
      </c>
      <c r="C43" s="136"/>
      <c r="D43" s="136"/>
      <c r="E43" s="136">
        <f>'実質公債費比率（分子）の構造'!L$51</f>
        <v>5</v>
      </c>
      <c r="F43" s="136"/>
      <c r="G43" s="136"/>
      <c r="H43" s="136">
        <f>'実質公債費比率（分子）の構造'!M$51</f>
        <v>6</v>
      </c>
      <c r="I43" s="136"/>
      <c r="J43" s="136"/>
      <c r="K43" s="136">
        <f>'実質公債費比率（分子）の構造'!N$51</f>
        <v>3</v>
      </c>
      <c r="L43" s="136"/>
      <c r="M43" s="136"/>
      <c r="N43" s="136">
        <f>'実質公債費比率（分子）の構造'!O$51</f>
        <v>2</v>
      </c>
      <c r="O43" s="136"/>
      <c r="P43" s="136"/>
    </row>
    <row r="44" spans="1:16" x14ac:dyDescent="0.15">
      <c r="A44" s="136" t="s">
        <v>52</v>
      </c>
      <c r="B44" s="136">
        <f>'実質公債費比率（分子）の構造'!K$50</f>
        <v>23</v>
      </c>
      <c r="C44" s="136"/>
      <c r="D44" s="136"/>
      <c r="E44" s="136">
        <f>'実質公債費比率（分子）の構造'!L$50</f>
        <v>22</v>
      </c>
      <c r="F44" s="136"/>
      <c r="G44" s="136"/>
      <c r="H44" s="136">
        <f>'実質公債費比率（分子）の構造'!M$50</f>
        <v>18</v>
      </c>
      <c r="I44" s="136"/>
      <c r="J44" s="136"/>
      <c r="K44" s="136">
        <f>'実質公債費比率（分子）の構造'!N$50</f>
        <v>62</v>
      </c>
      <c r="L44" s="136"/>
      <c r="M44" s="136"/>
      <c r="N44" s="136">
        <f>'実質公債費比率（分子）の構造'!O$50</f>
        <v>2</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2227</v>
      </c>
      <c r="C46" s="136"/>
      <c r="D46" s="136"/>
      <c r="E46" s="136">
        <f>'実質公債費比率（分子）の構造'!L$48</f>
        <v>2132</v>
      </c>
      <c r="F46" s="136"/>
      <c r="G46" s="136"/>
      <c r="H46" s="136">
        <f>'実質公債費比率（分子）の構造'!M$48</f>
        <v>1660</v>
      </c>
      <c r="I46" s="136"/>
      <c r="J46" s="136"/>
      <c r="K46" s="136">
        <f>'実質公債費比率（分子）の構造'!N$48</f>
        <v>1702</v>
      </c>
      <c r="L46" s="136"/>
      <c r="M46" s="136"/>
      <c r="N46" s="136">
        <f>'実質公債費比率（分子）の構造'!O$48</f>
        <v>1798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5862</v>
      </c>
      <c r="C49" s="136"/>
      <c r="D49" s="136"/>
      <c r="E49" s="136">
        <f>'実質公債費比率（分子）の構造'!L$45</f>
        <v>5966</v>
      </c>
      <c r="F49" s="136"/>
      <c r="G49" s="136"/>
      <c r="H49" s="136">
        <f>'実質公債費比率（分子）の構造'!M$45</f>
        <v>5815</v>
      </c>
      <c r="I49" s="136"/>
      <c r="J49" s="136"/>
      <c r="K49" s="136">
        <f>'実質公債費比率（分子）の構造'!N$45</f>
        <v>5631</v>
      </c>
      <c r="L49" s="136"/>
      <c r="M49" s="136"/>
      <c r="N49" s="136">
        <f>'実質公債費比率（分子）の構造'!O$45</f>
        <v>5465</v>
      </c>
      <c r="O49" s="136"/>
      <c r="P49" s="136"/>
    </row>
    <row r="50" spans="1:16" x14ac:dyDescent="0.15">
      <c r="A50" s="136" t="s">
        <v>58</v>
      </c>
      <c r="B50" s="136" t="e">
        <f>NA()</f>
        <v>#N/A</v>
      </c>
      <c r="C50" s="136">
        <f>IF(ISNUMBER('実質公債費比率（分子）の構造'!K$53),'実質公債費比率（分子）の構造'!K$53,NA())</f>
        <v>3147</v>
      </c>
      <c r="D50" s="136" t="e">
        <f>NA()</f>
        <v>#N/A</v>
      </c>
      <c r="E50" s="136" t="e">
        <f>NA()</f>
        <v>#N/A</v>
      </c>
      <c r="F50" s="136">
        <f>IF(ISNUMBER('実質公債費比率（分子）の構造'!L$53),'実質公債費比率（分子）の構造'!L$53,NA())</f>
        <v>3132</v>
      </c>
      <c r="G50" s="136" t="e">
        <f>NA()</f>
        <v>#N/A</v>
      </c>
      <c r="H50" s="136" t="e">
        <f>NA()</f>
        <v>#N/A</v>
      </c>
      <c r="I50" s="136">
        <f>IF(ISNUMBER('実質公債費比率（分子）の構造'!M$53),'実質公債費比率（分子）の構造'!M$53,NA())</f>
        <v>2781</v>
      </c>
      <c r="J50" s="136" t="e">
        <f>NA()</f>
        <v>#N/A</v>
      </c>
      <c r="K50" s="136" t="e">
        <f>NA()</f>
        <v>#N/A</v>
      </c>
      <c r="L50" s="136">
        <f>IF(ISNUMBER('実質公債費比率（分子）の構造'!N$53),'実質公債費比率（分子）の構造'!N$53,NA())</f>
        <v>2618</v>
      </c>
      <c r="M50" s="136" t="e">
        <f>NA()</f>
        <v>#N/A</v>
      </c>
      <c r="N50" s="136" t="e">
        <f>NA()</f>
        <v>#N/A</v>
      </c>
      <c r="O50" s="136">
        <f>IF(ISNUMBER('実質公債費比率（分子）の構造'!O$53),'実質公債費比率（分子）の構造'!O$53,NA())</f>
        <v>2401</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48741</v>
      </c>
      <c r="E56" s="135"/>
      <c r="F56" s="135"/>
      <c r="G56" s="135">
        <f>'将来負担比率（分子）の構造'!J$51</f>
        <v>48150</v>
      </c>
      <c r="H56" s="135"/>
      <c r="I56" s="135"/>
      <c r="J56" s="135">
        <f>'将来負担比率（分子）の構造'!K$51</f>
        <v>48057</v>
      </c>
      <c r="K56" s="135"/>
      <c r="L56" s="135"/>
      <c r="M56" s="135">
        <f>'将来負担比率（分子）の構造'!L$51</f>
        <v>46826</v>
      </c>
      <c r="N56" s="135"/>
      <c r="O56" s="135"/>
      <c r="P56" s="135">
        <f>'将来負担比率（分子）の構造'!M$51</f>
        <v>45866</v>
      </c>
    </row>
    <row r="57" spans="1:16" x14ac:dyDescent="0.15">
      <c r="A57" s="135" t="s">
        <v>34</v>
      </c>
      <c r="B57" s="135"/>
      <c r="C57" s="135"/>
      <c r="D57" s="135">
        <f>'将来負担比率（分子）の構造'!I$50</f>
        <v>933</v>
      </c>
      <c r="E57" s="135"/>
      <c r="F57" s="135"/>
      <c r="G57" s="135">
        <f>'将来負担比率（分子）の構造'!J$50</f>
        <v>841</v>
      </c>
      <c r="H57" s="135"/>
      <c r="I57" s="135"/>
      <c r="J57" s="135">
        <f>'将来負担比率（分子）の構造'!K$50</f>
        <v>780</v>
      </c>
      <c r="K57" s="135"/>
      <c r="L57" s="135"/>
      <c r="M57" s="135">
        <f>'将来負担比率（分子）の構造'!L$50</f>
        <v>706</v>
      </c>
      <c r="N57" s="135"/>
      <c r="O57" s="135"/>
      <c r="P57" s="135">
        <f>'将来負担比率（分子）の構造'!M$50</f>
        <v>630</v>
      </c>
    </row>
    <row r="58" spans="1:16" x14ac:dyDescent="0.15">
      <c r="A58" s="135" t="s">
        <v>33</v>
      </c>
      <c r="B58" s="135"/>
      <c r="C58" s="135"/>
      <c r="D58" s="135">
        <f>'将来負担比率（分子）の構造'!I$49</f>
        <v>8714</v>
      </c>
      <c r="E58" s="135"/>
      <c r="F58" s="135"/>
      <c r="G58" s="135">
        <f>'将来負担比率（分子）の構造'!J$49</f>
        <v>9324</v>
      </c>
      <c r="H58" s="135"/>
      <c r="I58" s="135"/>
      <c r="J58" s="135">
        <f>'将来負担比率（分子）の構造'!K$49</f>
        <v>9498</v>
      </c>
      <c r="K58" s="135"/>
      <c r="L58" s="135"/>
      <c r="M58" s="135">
        <f>'将来負担比率（分子）の構造'!L$49</f>
        <v>9941</v>
      </c>
      <c r="N58" s="135"/>
      <c r="O58" s="135"/>
      <c r="P58" s="135">
        <f>'将来負担比率（分子）の構造'!M$49</f>
        <v>10090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2174</v>
      </c>
      <c r="C62" s="135"/>
      <c r="D62" s="135"/>
      <c r="E62" s="135">
        <f>'将来負担比率（分子）の構造'!J$45</f>
        <v>2078</v>
      </c>
      <c r="F62" s="135"/>
      <c r="G62" s="135"/>
      <c r="H62" s="135">
        <f>'将来負担比率（分子）の構造'!K$45</f>
        <v>1761</v>
      </c>
      <c r="I62" s="135"/>
      <c r="J62" s="135"/>
      <c r="K62" s="135">
        <f>'将来負担比率（分子）の構造'!L$45</f>
        <v>1572</v>
      </c>
      <c r="L62" s="135"/>
      <c r="M62" s="135"/>
      <c r="N62" s="135">
        <f>'将来負担比率（分子）の構造'!M$45</f>
        <v>1424</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30402</v>
      </c>
      <c r="C64" s="135"/>
      <c r="D64" s="135"/>
      <c r="E64" s="135">
        <f>'将来負担比率（分子）の構造'!J$43</f>
        <v>29360</v>
      </c>
      <c r="F64" s="135"/>
      <c r="G64" s="135"/>
      <c r="H64" s="135">
        <f>'将来負担比率（分子）の構造'!K$43</f>
        <v>28734</v>
      </c>
      <c r="I64" s="135"/>
      <c r="J64" s="135"/>
      <c r="K64" s="135">
        <f>'将来負担比率（分子）の構造'!L$43</f>
        <v>26062</v>
      </c>
      <c r="L64" s="135"/>
      <c r="M64" s="135"/>
      <c r="N64" s="135">
        <f>'将来負担比率（分子）の構造'!M$43</f>
        <v>23859</v>
      </c>
      <c r="O64" s="135"/>
      <c r="P64" s="135"/>
    </row>
    <row r="65" spans="1:16" x14ac:dyDescent="0.15">
      <c r="A65" s="135" t="s">
        <v>25</v>
      </c>
      <c r="B65" s="135">
        <f>'将来負担比率（分子）の構造'!I$42</f>
        <v>143</v>
      </c>
      <c r="C65" s="135"/>
      <c r="D65" s="135"/>
      <c r="E65" s="135">
        <f>'将来負担比率（分子）の構造'!J$42</f>
        <v>95</v>
      </c>
      <c r="F65" s="135"/>
      <c r="G65" s="135"/>
      <c r="H65" s="135">
        <f>'将来負担比率（分子）の構造'!K$42</f>
        <v>77</v>
      </c>
      <c r="I65" s="135"/>
      <c r="J65" s="135"/>
      <c r="K65" s="135">
        <f>'将来負担比率（分子）の構造'!L$42</f>
        <v>10</v>
      </c>
      <c r="L65" s="135"/>
      <c r="M65" s="135"/>
      <c r="N65" s="135">
        <f>'将来負担比率（分子）の構造'!M$42</f>
        <v>29</v>
      </c>
      <c r="O65" s="135"/>
      <c r="P65" s="135"/>
    </row>
    <row r="66" spans="1:16" x14ac:dyDescent="0.15">
      <c r="A66" s="135" t="s">
        <v>24</v>
      </c>
      <c r="B66" s="135">
        <f>'将来負担比率（分子）の構造'!I$41</f>
        <v>48747</v>
      </c>
      <c r="C66" s="135"/>
      <c r="D66" s="135"/>
      <c r="E66" s="135">
        <f>'将来負担比率（分子）の構造'!J$41</f>
        <v>47172</v>
      </c>
      <c r="F66" s="135"/>
      <c r="G66" s="135"/>
      <c r="H66" s="135">
        <f>'将来負担比率（分子）の構造'!K$41</f>
        <v>46292</v>
      </c>
      <c r="I66" s="135"/>
      <c r="J66" s="135"/>
      <c r="K66" s="135">
        <f>'将来負担比率（分子）の構造'!L$41</f>
        <v>43680</v>
      </c>
      <c r="L66" s="135"/>
      <c r="M66" s="135"/>
      <c r="N66" s="135">
        <f>'将来負担比率（分子）の構造'!M$41</f>
        <v>40839</v>
      </c>
      <c r="O66" s="135"/>
      <c r="P66" s="135"/>
    </row>
    <row r="67" spans="1:16" x14ac:dyDescent="0.15">
      <c r="A67" s="135" t="s">
        <v>62</v>
      </c>
      <c r="B67" s="135" t="e">
        <f>NA()</f>
        <v>#N/A</v>
      </c>
      <c r="C67" s="135">
        <f>IF(ISNUMBER('将来負担比率（分子）の構造'!I$52), IF('将来負担比率（分子）の構造'!I$52 &lt; 0, 0, '将来負担比率（分子）の構造'!I$52), NA())</f>
        <v>23079</v>
      </c>
      <c r="D67" s="135" t="e">
        <f>NA()</f>
        <v>#N/A</v>
      </c>
      <c r="E67" s="135" t="e">
        <f>NA()</f>
        <v>#N/A</v>
      </c>
      <c r="F67" s="135">
        <f>IF(ISNUMBER('将来負担比率（分子）の構造'!J$52), IF('将来負担比率（分子）の構造'!J$52 &lt; 0, 0, '将来負担比率（分子）の構造'!J$52), NA())</f>
        <v>20389</v>
      </c>
      <c r="G67" s="135" t="e">
        <f>NA()</f>
        <v>#N/A</v>
      </c>
      <c r="H67" s="135" t="e">
        <f>NA()</f>
        <v>#N/A</v>
      </c>
      <c r="I67" s="135">
        <f>IF(ISNUMBER('将来負担比率（分子）の構造'!K$52), IF('将来負担比率（分子）の構造'!K$52 &lt; 0, 0, '将来負担比率（分子）の構造'!K$52), NA())</f>
        <v>18529</v>
      </c>
      <c r="J67" s="135" t="e">
        <f>NA()</f>
        <v>#N/A</v>
      </c>
      <c r="K67" s="135" t="e">
        <f>NA()</f>
        <v>#N/A</v>
      </c>
      <c r="L67" s="135">
        <f>IF(ISNUMBER('将来負担比率（分子）の構造'!L$52), IF('将来負担比率（分子）の構造'!L$52 &lt; 0, 0, '将来負担比率（分子）の構造'!L$52), NA())</f>
        <v>13850</v>
      </c>
      <c r="M67" s="135" t="e">
        <f>NA()</f>
        <v>#N/A</v>
      </c>
      <c r="N67" s="135" t="e">
        <f>NA()</f>
        <v>#N/A</v>
      </c>
      <c r="O67" s="135">
        <f>IF(ISNUMBER('将来負担比率（分子）の構造'!M$52), IF('将来負担比率（分子）の構造'!M$52 &lt; 0, 0, '将来負担比率（分子）の構造'!M$52), NA())</f>
        <v>9566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5043908</v>
      </c>
      <c r="S5" s="581"/>
      <c r="T5" s="581"/>
      <c r="U5" s="581"/>
      <c r="V5" s="581"/>
      <c r="W5" s="581"/>
      <c r="X5" s="581"/>
      <c r="Y5" s="582"/>
      <c r="Z5" s="583">
        <v>16.8</v>
      </c>
      <c r="AA5" s="583"/>
      <c r="AB5" s="583"/>
      <c r="AC5" s="583"/>
      <c r="AD5" s="584">
        <v>5043908</v>
      </c>
      <c r="AE5" s="584"/>
      <c r="AF5" s="584"/>
      <c r="AG5" s="584"/>
      <c r="AH5" s="584"/>
      <c r="AI5" s="584"/>
      <c r="AJ5" s="584"/>
      <c r="AK5" s="584"/>
      <c r="AL5" s="585">
        <v>27.1</v>
      </c>
      <c r="AM5" s="586"/>
      <c r="AN5" s="586"/>
      <c r="AO5" s="587"/>
      <c r="AP5" s="577" t="s">
        <v>207</v>
      </c>
      <c r="AQ5" s="578"/>
      <c r="AR5" s="578"/>
      <c r="AS5" s="578"/>
      <c r="AT5" s="578"/>
      <c r="AU5" s="578"/>
      <c r="AV5" s="578"/>
      <c r="AW5" s="578"/>
      <c r="AX5" s="578"/>
      <c r="AY5" s="578"/>
      <c r="AZ5" s="578"/>
      <c r="BA5" s="578"/>
      <c r="BB5" s="578"/>
      <c r="BC5" s="578"/>
      <c r="BD5" s="578"/>
      <c r="BE5" s="578"/>
      <c r="BF5" s="579"/>
      <c r="BG5" s="591">
        <v>5003469</v>
      </c>
      <c r="BH5" s="592"/>
      <c r="BI5" s="592"/>
      <c r="BJ5" s="592"/>
      <c r="BK5" s="592"/>
      <c r="BL5" s="592"/>
      <c r="BM5" s="592"/>
      <c r="BN5" s="593"/>
      <c r="BO5" s="594">
        <v>99.2</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277283</v>
      </c>
      <c r="S6" s="592"/>
      <c r="T6" s="592"/>
      <c r="U6" s="592"/>
      <c r="V6" s="592"/>
      <c r="W6" s="592"/>
      <c r="X6" s="592"/>
      <c r="Y6" s="593"/>
      <c r="Z6" s="594">
        <v>0.9</v>
      </c>
      <c r="AA6" s="594"/>
      <c r="AB6" s="594"/>
      <c r="AC6" s="594"/>
      <c r="AD6" s="595">
        <v>277283</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5003469</v>
      </c>
      <c r="BH6" s="592"/>
      <c r="BI6" s="592"/>
      <c r="BJ6" s="592"/>
      <c r="BK6" s="592"/>
      <c r="BL6" s="592"/>
      <c r="BM6" s="592"/>
      <c r="BN6" s="593"/>
      <c r="BO6" s="594">
        <v>99.2</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169870</v>
      </c>
      <c r="CS6" s="592"/>
      <c r="CT6" s="592"/>
      <c r="CU6" s="592"/>
      <c r="CV6" s="592"/>
      <c r="CW6" s="592"/>
      <c r="CX6" s="592"/>
      <c r="CY6" s="593"/>
      <c r="CZ6" s="594">
        <v>0.6</v>
      </c>
      <c r="DA6" s="594"/>
      <c r="DB6" s="594"/>
      <c r="DC6" s="594"/>
      <c r="DD6" s="600" t="s">
        <v>208</v>
      </c>
      <c r="DE6" s="592"/>
      <c r="DF6" s="592"/>
      <c r="DG6" s="592"/>
      <c r="DH6" s="592"/>
      <c r="DI6" s="592"/>
      <c r="DJ6" s="592"/>
      <c r="DK6" s="592"/>
      <c r="DL6" s="592"/>
      <c r="DM6" s="592"/>
      <c r="DN6" s="592"/>
      <c r="DO6" s="592"/>
      <c r="DP6" s="593"/>
      <c r="DQ6" s="600">
        <v>169870</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12545</v>
      </c>
      <c r="S7" s="592"/>
      <c r="T7" s="592"/>
      <c r="U7" s="592"/>
      <c r="V7" s="592"/>
      <c r="W7" s="592"/>
      <c r="X7" s="592"/>
      <c r="Y7" s="593"/>
      <c r="Z7" s="594">
        <v>0</v>
      </c>
      <c r="AA7" s="594"/>
      <c r="AB7" s="594"/>
      <c r="AC7" s="594"/>
      <c r="AD7" s="595">
        <v>12545</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1941431</v>
      </c>
      <c r="BH7" s="592"/>
      <c r="BI7" s="592"/>
      <c r="BJ7" s="592"/>
      <c r="BK7" s="592"/>
      <c r="BL7" s="592"/>
      <c r="BM7" s="592"/>
      <c r="BN7" s="593"/>
      <c r="BO7" s="594">
        <v>38.5</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3940595</v>
      </c>
      <c r="CS7" s="592"/>
      <c r="CT7" s="592"/>
      <c r="CU7" s="592"/>
      <c r="CV7" s="592"/>
      <c r="CW7" s="592"/>
      <c r="CX7" s="592"/>
      <c r="CY7" s="593"/>
      <c r="CZ7" s="594">
        <v>13.7</v>
      </c>
      <c r="DA7" s="594"/>
      <c r="DB7" s="594"/>
      <c r="DC7" s="594"/>
      <c r="DD7" s="600">
        <v>397140</v>
      </c>
      <c r="DE7" s="592"/>
      <c r="DF7" s="592"/>
      <c r="DG7" s="592"/>
      <c r="DH7" s="592"/>
      <c r="DI7" s="592"/>
      <c r="DJ7" s="592"/>
      <c r="DK7" s="592"/>
      <c r="DL7" s="592"/>
      <c r="DM7" s="592"/>
      <c r="DN7" s="592"/>
      <c r="DO7" s="592"/>
      <c r="DP7" s="593"/>
      <c r="DQ7" s="600">
        <v>3522619</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17079</v>
      </c>
      <c r="S8" s="592"/>
      <c r="T8" s="592"/>
      <c r="U8" s="592"/>
      <c r="V8" s="592"/>
      <c r="W8" s="592"/>
      <c r="X8" s="592"/>
      <c r="Y8" s="593"/>
      <c r="Z8" s="594">
        <v>0.1</v>
      </c>
      <c r="AA8" s="594"/>
      <c r="AB8" s="594"/>
      <c r="AC8" s="594"/>
      <c r="AD8" s="595">
        <v>17079</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69793</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5843000</v>
      </c>
      <c r="CS8" s="592"/>
      <c r="CT8" s="592"/>
      <c r="CU8" s="592"/>
      <c r="CV8" s="592"/>
      <c r="CW8" s="592"/>
      <c r="CX8" s="592"/>
      <c r="CY8" s="593"/>
      <c r="CZ8" s="594">
        <v>20.3</v>
      </c>
      <c r="DA8" s="594"/>
      <c r="DB8" s="594"/>
      <c r="DC8" s="594"/>
      <c r="DD8" s="600">
        <v>11906</v>
      </c>
      <c r="DE8" s="592"/>
      <c r="DF8" s="592"/>
      <c r="DG8" s="592"/>
      <c r="DH8" s="592"/>
      <c r="DI8" s="592"/>
      <c r="DJ8" s="592"/>
      <c r="DK8" s="592"/>
      <c r="DL8" s="592"/>
      <c r="DM8" s="592"/>
      <c r="DN8" s="592"/>
      <c r="DO8" s="592"/>
      <c r="DP8" s="593"/>
      <c r="DQ8" s="600">
        <v>3450083</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27379</v>
      </c>
      <c r="S9" s="592"/>
      <c r="T9" s="592"/>
      <c r="U9" s="592"/>
      <c r="V9" s="592"/>
      <c r="W9" s="592"/>
      <c r="X9" s="592"/>
      <c r="Y9" s="593"/>
      <c r="Z9" s="594">
        <v>0.1</v>
      </c>
      <c r="AA9" s="594"/>
      <c r="AB9" s="594"/>
      <c r="AC9" s="594"/>
      <c r="AD9" s="595">
        <v>27379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1532896</v>
      </c>
      <c r="BH9" s="592"/>
      <c r="BI9" s="592"/>
      <c r="BJ9" s="592"/>
      <c r="BK9" s="592"/>
      <c r="BL9" s="592"/>
      <c r="BM9" s="592"/>
      <c r="BN9" s="593"/>
      <c r="BO9" s="594">
        <v>30.4</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2625674</v>
      </c>
      <c r="CS9" s="592"/>
      <c r="CT9" s="592"/>
      <c r="CU9" s="592"/>
      <c r="CV9" s="592"/>
      <c r="CW9" s="592"/>
      <c r="CX9" s="592"/>
      <c r="CY9" s="593"/>
      <c r="CZ9" s="594">
        <v>9.1</v>
      </c>
      <c r="DA9" s="594"/>
      <c r="DB9" s="594"/>
      <c r="DC9" s="594"/>
      <c r="DD9" s="600">
        <v>255260</v>
      </c>
      <c r="DE9" s="592"/>
      <c r="DF9" s="592"/>
      <c r="DG9" s="592"/>
      <c r="DH9" s="592"/>
      <c r="DI9" s="592"/>
      <c r="DJ9" s="592"/>
      <c r="DK9" s="592"/>
      <c r="DL9" s="592"/>
      <c r="DM9" s="592"/>
      <c r="DN9" s="592"/>
      <c r="DO9" s="592"/>
      <c r="DP9" s="593"/>
      <c r="DQ9" s="600">
        <v>2368089</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426146</v>
      </c>
      <c r="S10" s="592"/>
      <c r="T10" s="592"/>
      <c r="U10" s="592"/>
      <c r="V10" s="592"/>
      <c r="W10" s="592"/>
      <c r="X10" s="592"/>
      <c r="Y10" s="593"/>
      <c r="Z10" s="594">
        <v>1.4</v>
      </c>
      <c r="AA10" s="594"/>
      <c r="AB10" s="594"/>
      <c r="AC10" s="594"/>
      <c r="AD10" s="595">
        <v>426146</v>
      </c>
      <c r="AE10" s="595"/>
      <c r="AF10" s="595"/>
      <c r="AG10" s="595"/>
      <c r="AH10" s="595"/>
      <c r="AI10" s="595"/>
      <c r="AJ10" s="595"/>
      <c r="AK10" s="595"/>
      <c r="AL10" s="596">
        <v>2.2999999999999998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123933</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21647</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10</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24214</v>
      </c>
      <c r="S11" s="592"/>
      <c r="T11" s="592"/>
      <c r="U11" s="592"/>
      <c r="V11" s="592"/>
      <c r="W11" s="592"/>
      <c r="X11" s="592"/>
      <c r="Y11" s="593"/>
      <c r="Z11" s="594">
        <v>0.1</v>
      </c>
      <c r="AA11" s="594"/>
      <c r="AB11" s="594"/>
      <c r="AC11" s="594"/>
      <c r="AD11" s="595">
        <v>24214</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214809</v>
      </c>
      <c r="BH11" s="592"/>
      <c r="BI11" s="592"/>
      <c r="BJ11" s="592"/>
      <c r="BK11" s="592"/>
      <c r="BL11" s="592"/>
      <c r="BM11" s="592"/>
      <c r="BN11" s="593"/>
      <c r="BO11" s="594">
        <v>4.3</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1789138</v>
      </c>
      <c r="CS11" s="592"/>
      <c r="CT11" s="592"/>
      <c r="CU11" s="592"/>
      <c r="CV11" s="592"/>
      <c r="CW11" s="592"/>
      <c r="CX11" s="592"/>
      <c r="CY11" s="593"/>
      <c r="CZ11" s="594">
        <v>6.2</v>
      </c>
      <c r="DA11" s="594"/>
      <c r="DB11" s="594"/>
      <c r="DC11" s="594"/>
      <c r="DD11" s="600">
        <v>607947</v>
      </c>
      <c r="DE11" s="592"/>
      <c r="DF11" s="592"/>
      <c r="DG11" s="592"/>
      <c r="DH11" s="592"/>
      <c r="DI11" s="592"/>
      <c r="DJ11" s="592"/>
      <c r="DK11" s="592"/>
      <c r="DL11" s="592"/>
      <c r="DM11" s="592"/>
      <c r="DN11" s="592"/>
      <c r="DO11" s="592"/>
      <c r="DP11" s="593"/>
      <c r="DQ11" s="600">
        <v>1074636</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2647091</v>
      </c>
      <c r="BH12" s="592"/>
      <c r="BI12" s="592"/>
      <c r="BJ12" s="592"/>
      <c r="BK12" s="592"/>
      <c r="BL12" s="592"/>
      <c r="BM12" s="592"/>
      <c r="BN12" s="593"/>
      <c r="BO12" s="594">
        <v>52.5</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520823</v>
      </c>
      <c r="CS12" s="592"/>
      <c r="CT12" s="592"/>
      <c r="CU12" s="592"/>
      <c r="CV12" s="592"/>
      <c r="CW12" s="592"/>
      <c r="CX12" s="592"/>
      <c r="CY12" s="593"/>
      <c r="CZ12" s="594">
        <v>1.8</v>
      </c>
      <c r="DA12" s="594"/>
      <c r="DB12" s="594"/>
      <c r="DC12" s="594"/>
      <c r="DD12" s="600">
        <v>34403</v>
      </c>
      <c r="DE12" s="592"/>
      <c r="DF12" s="592"/>
      <c r="DG12" s="592"/>
      <c r="DH12" s="592"/>
      <c r="DI12" s="592"/>
      <c r="DJ12" s="592"/>
      <c r="DK12" s="592"/>
      <c r="DL12" s="592"/>
      <c r="DM12" s="592"/>
      <c r="DN12" s="592"/>
      <c r="DO12" s="592"/>
      <c r="DP12" s="593"/>
      <c r="DQ12" s="600">
        <v>439248</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87698</v>
      </c>
      <c r="S13" s="592"/>
      <c r="T13" s="592"/>
      <c r="U13" s="592"/>
      <c r="V13" s="592"/>
      <c r="W13" s="592"/>
      <c r="X13" s="592"/>
      <c r="Y13" s="593"/>
      <c r="Z13" s="594">
        <v>0.3</v>
      </c>
      <c r="AA13" s="594"/>
      <c r="AB13" s="594"/>
      <c r="AC13" s="594"/>
      <c r="AD13" s="595">
        <v>87698</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2643918</v>
      </c>
      <c r="BH13" s="592"/>
      <c r="BI13" s="592"/>
      <c r="BJ13" s="592"/>
      <c r="BK13" s="592"/>
      <c r="BL13" s="592"/>
      <c r="BM13" s="592"/>
      <c r="BN13" s="593"/>
      <c r="BO13" s="594">
        <v>52.4</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3297354</v>
      </c>
      <c r="CS13" s="592"/>
      <c r="CT13" s="592"/>
      <c r="CU13" s="592"/>
      <c r="CV13" s="592"/>
      <c r="CW13" s="592"/>
      <c r="CX13" s="592"/>
      <c r="CY13" s="593"/>
      <c r="CZ13" s="594">
        <v>11.4</v>
      </c>
      <c r="DA13" s="594"/>
      <c r="DB13" s="594"/>
      <c r="DC13" s="594"/>
      <c r="DD13" s="600">
        <v>1959738</v>
      </c>
      <c r="DE13" s="592"/>
      <c r="DF13" s="592"/>
      <c r="DG13" s="592"/>
      <c r="DH13" s="592"/>
      <c r="DI13" s="592"/>
      <c r="DJ13" s="592"/>
      <c r="DK13" s="592"/>
      <c r="DL13" s="592"/>
      <c r="DM13" s="592"/>
      <c r="DN13" s="592"/>
      <c r="DO13" s="592"/>
      <c r="DP13" s="593"/>
      <c r="DQ13" s="600">
        <v>1766754</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109521</v>
      </c>
      <c r="BH14" s="592"/>
      <c r="BI14" s="592"/>
      <c r="BJ14" s="592"/>
      <c r="BK14" s="592"/>
      <c r="BL14" s="592"/>
      <c r="BM14" s="592"/>
      <c r="BN14" s="593"/>
      <c r="BO14" s="594">
        <v>2.2000000000000002</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1154896</v>
      </c>
      <c r="CS14" s="592"/>
      <c r="CT14" s="592"/>
      <c r="CU14" s="592"/>
      <c r="CV14" s="592"/>
      <c r="CW14" s="592"/>
      <c r="CX14" s="592"/>
      <c r="CY14" s="593"/>
      <c r="CZ14" s="594">
        <v>4</v>
      </c>
      <c r="DA14" s="594"/>
      <c r="DB14" s="594"/>
      <c r="DC14" s="594"/>
      <c r="DD14" s="600">
        <v>383990</v>
      </c>
      <c r="DE14" s="592"/>
      <c r="DF14" s="592"/>
      <c r="DG14" s="592"/>
      <c r="DH14" s="592"/>
      <c r="DI14" s="592"/>
      <c r="DJ14" s="592"/>
      <c r="DK14" s="592"/>
      <c r="DL14" s="592"/>
      <c r="DM14" s="592"/>
      <c r="DN14" s="592"/>
      <c r="DO14" s="592"/>
      <c r="DP14" s="593"/>
      <c r="DQ14" s="600">
        <v>859197</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15869</v>
      </c>
      <c r="S15" s="592"/>
      <c r="T15" s="592"/>
      <c r="U15" s="592"/>
      <c r="V15" s="592"/>
      <c r="W15" s="592"/>
      <c r="X15" s="592"/>
      <c r="Y15" s="593"/>
      <c r="Z15" s="594">
        <v>0.1</v>
      </c>
      <c r="AA15" s="594"/>
      <c r="AB15" s="594"/>
      <c r="AC15" s="594"/>
      <c r="AD15" s="595">
        <v>15869</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305426</v>
      </c>
      <c r="BH15" s="592"/>
      <c r="BI15" s="592"/>
      <c r="BJ15" s="592"/>
      <c r="BK15" s="592"/>
      <c r="BL15" s="592"/>
      <c r="BM15" s="592"/>
      <c r="BN15" s="593"/>
      <c r="BO15" s="594">
        <v>6.1</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2998251</v>
      </c>
      <c r="CS15" s="592"/>
      <c r="CT15" s="592"/>
      <c r="CU15" s="592"/>
      <c r="CV15" s="592"/>
      <c r="CW15" s="592"/>
      <c r="CX15" s="592"/>
      <c r="CY15" s="593"/>
      <c r="CZ15" s="594">
        <v>10.4</v>
      </c>
      <c r="DA15" s="594"/>
      <c r="DB15" s="594"/>
      <c r="DC15" s="594"/>
      <c r="DD15" s="600">
        <v>1069928</v>
      </c>
      <c r="DE15" s="592"/>
      <c r="DF15" s="592"/>
      <c r="DG15" s="592"/>
      <c r="DH15" s="592"/>
      <c r="DI15" s="592"/>
      <c r="DJ15" s="592"/>
      <c r="DK15" s="592"/>
      <c r="DL15" s="592"/>
      <c r="DM15" s="592"/>
      <c r="DN15" s="592"/>
      <c r="DO15" s="592"/>
      <c r="DP15" s="593"/>
      <c r="DQ15" s="600">
        <v>1805136</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13603095</v>
      </c>
      <c r="S16" s="592"/>
      <c r="T16" s="592"/>
      <c r="U16" s="592"/>
      <c r="V16" s="592"/>
      <c r="W16" s="592"/>
      <c r="X16" s="592"/>
      <c r="Y16" s="593"/>
      <c r="Z16" s="594">
        <v>45.4</v>
      </c>
      <c r="AA16" s="594"/>
      <c r="AB16" s="594"/>
      <c r="AC16" s="594"/>
      <c r="AD16" s="595">
        <v>12628011</v>
      </c>
      <c r="AE16" s="595"/>
      <c r="AF16" s="595"/>
      <c r="AG16" s="595"/>
      <c r="AH16" s="595"/>
      <c r="AI16" s="595"/>
      <c r="AJ16" s="595"/>
      <c r="AK16" s="595"/>
      <c r="AL16" s="596">
        <v>67.8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225207</v>
      </c>
      <c r="CS16" s="592"/>
      <c r="CT16" s="592"/>
      <c r="CU16" s="592"/>
      <c r="CV16" s="592"/>
      <c r="CW16" s="592"/>
      <c r="CX16" s="592"/>
      <c r="CY16" s="593"/>
      <c r="CZ16" s="594">
        <v>0.8</v>
      </c>
      <c r="DA16" s="594"/>
      <c r="DB16" s="594"/>
      <c r="DC16" s="594"/>
      <c r="DD16" s="600" t="s">
        <v>112</v>
      </c>
      <c r="DE16" s="592"/>
      <c r="DF16" s="592"/>
      <c r="DG16" s="592"/>
      <c r="DH16" s="592"/>
      <c r="DI16" s="592"/>
      <c r="DJ16" s="592"/>
      <c r="DK16" s="592"/>
      <c r="DL16" s="592"/>
      <c r="DM16" s="592"/>
      <c r="DN16" s="592"/>
      <c r="DO16" s="592"/>
      <c r="DP16" s="593"/>
      <c r="DQ16" s="600">
        <v>19764</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12628011</v>
      </c>
      <c r="S17" s="592"/>
      <c r="T17" s="592"/>
      <c r="U17" s="592"/>
      <c r="V17" s="592"/>
      <c r="W17" s="592"/>
      <c r="X17" s="592"/>
      <c r="Y17" s="593"/>
      <c r="Z17" s="594">
        <v>42.2</v>
      </c>
      <c r="AA17" s="594"/>
      <c r="AB17" s="594"/>
      <c r="AC17" s="594"/>
      <c r="AD17" s="595">
        <v>12628011</v>
      </c>
      <c r="AE17" s="595"/>
      <c r="AF17" s="595"/>
      <c r="AG17" s="595"/>
      <c r="AH17" s="595"/>
      <c r="AI17" s="595"/>
      <c r="AJ17" s="595"/>
      <c r="AK17" s="595"/>
      <c r="AL17" s="596">
        <v>67.8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6257235</v>
      </c>
      <c r="CS17" s="592"/>
      <c r="CT17" s="592"/>
      <c r="CU17" s="592"/>
      <c r="CV17" s="592"/>
      <c r="CW17" s="592"/>
      <c r="CX17" s="592"/>
      <c r="CY17" s="593"/>
      <c r="CZ17" s="594">
        <v>21.7</v>
      </c>
      <c r="DA17" s="594"/>
      <c r="DB17" s="594"/>
      <c r="DC17" s="594"/>
      <c r="DD17" s="600" t="s">
        <v>112</v>
      </c>
      <c r="DE17" s="592"/>
      <c r="DF17" s="592"/>
      <c r="DG17" s="592"/>
      <c r="DH17" s="592"/>
      <c r="DI17" s="592"/>
      <c r="DJ17" s="592"/>
      <c r="DK17" s="592"/>
      <c r="DL17" s="592"/>
      <c r="DM17" s="592"/>
      <c r="DN17" s="592"/>
      <c r="DO17" s="592"/>
      <c r="DP17" s="593"/>
      <c r="DQ17" s="600">
        <v>6167703</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975083</v>
      </c>
      <c r="S18" s="592"/>
      <c r="T18" s="592"/>
      <c r="U18" s="592"/>
      <c r="V18" s="592"/>
      <c r="W18" s="592"/>
      <c r="X18" s="592"/>
      <c r="Y18" s="593"/>
      <c r="Z18" s="594">
        <v>3.3</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40439</v>
      </c>
      <c r="BH19" s="592"/>
      <c r="BI19" s="592"/>
      <c r="BJ19" s="592"/>
      <c r="BK19" s="592"/>
      <c r="BL19" s="592"/>
      <c r="BM19" s="592"/>
      <c r="BN19" s="593"/>
      <c r="BO19" s="594">
        <v>0.8</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19535216</v>
      </c>
      <c r="S20" s="592"/>
      <c r="T20" s="592"/>
      <c r="U20" s="592"/>
      <c r="V20" s="592"/>
      <c r="W20" s="592"/>
      <c r="X20" s="592"/>
      <c r="Y20" s="593"/>
      <c r="Z20" s="594">
        <v>65.2</v>
      </c>
      <c r="AA20" s="594"/>
      <c r="AB20" s="594"/>
      <c r="AC20" s="594"/>
      <c r="AD20" s="595">
        <v>18560132</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40439</v>
      </c>
      <c r="BH20" s="592"/>
      <c r="BI20" s="592"/>
      <c r="BJ20" s="592"/>
      <c r="BK20" s="592"/>
      <c r="BL20" s="592"/>
      <c r="BM20" s="592"/>
      <c r="BN20" s="593"/>
      <c r="BO20" s="594">
        <v>0.8</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28843690</v>
      </c>
      <c r="CS20" s="592"/>
      <c r="CT20" s="592"/>
      <c r="CU20" s="592"/>
      <c r="CV20" s="592"/>
      <c r="CW20" s="592"/>
      <c r="CX20" s="592"/>
      <c r="CY20" s="593"/>
      <c r="CZ20" s="594">
        <v>100</v>
      </c>
      <c r="DA20" s="594"/>
      <c r="DB20" s="594"/>
      <c r="DC20" s="594"/>
      <c r="DD20" s="600">
        <v>4720312</v>
      </c>
      <c r="DE20" s="592"/>
      <c r="DF20" s="592"/>
      <c r="DG20" s="592"/>
      <c r="DH20" s="592"/>
      <c r="DI20" s="592"/>
      <c r="DJ20" s="592"/>
      <c r="DK20" s="592"/>
      <c r="DL20" s="592"/>
      <c r="DM20" s="592"/>
      <c r="DN20" s="592"/>
      <c r="DO20" s="592"/>
      <c r="DP20" s="593"/>
      <c r="DQ20" s="600">
        <v>21643109</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6658</v>
      </c>
      <c r="S21" s="592"/>
      <c r="T21" s="592"/>
      <c r="U21" s="592"/>
      <c r="V21" s="592"/>
      <c r="W21" s="592"/>
      <c r="X21" s="592"/>
      <c r="Y21" s="593"/>
      <c r="Z21" s="594">
        <v>0</v>
      </c>
      <c r="AA21" s="594"/>
      <c r="AB21" s="594"/>
      <c r="AC21" s="594"/>
      <c r="AD21" s="595">
        <v>6658</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40439</v>
      </c>
      <c r="BH21" s="592"/>
      <c r="BI21" s="592"/>
      <c r="BJ21" s="592"/>
      <c r="BK21" s="592"/>
      <c r="BL21" s="592"/>
      <c r="BM21" s="592"/>
      <c r="BN21" s="593"/>
      <c r="BO21" s="594">
        <v>0.8</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157931</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341432</v>
      </c>
      <c r="S23" s="592"/>
      <c r="T23" s="592"/>
      <c r="U23" s="592"/>
      <c r="V23" s="592"/>
      <c r="W23" s="592"/>
      <c r="X23" s="592"/>
      <c r="Y23" s="593"/>
      <c r="Z23" s="594">
        <v>1.1000000000000001</v>
      </c>
      <c r="AA23" s="594"/>
      <c r="AB23" s="594"/>
      <c r="AC23" s="594"/>
      <c r="AD23" s="595" t="s">
        <v>112</v>
      </c>
      <c r="AE23" s="595"/>
      <c r="AF23" s="595"/>
      <c r="AG23" s="595"/>
      <c r="AH23" s="595"/>
      <c r="AI23" s="595"/>
      <c r="AJ23" s="595"/>
      <c r="AK23" s="595"/>
      <c r="AL23" s="596" t="s">
        <v>112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202625</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13538919</v>
      </c>
      <c r="CS24" s="581"/>
      <c r="CT24" s="581"/>
      <c r="CU24" s="581"/>
      <c r="CV24" s="581"/>
      <c r="CW24" s="581"/>
      <c r="CX24" s="581"/>
      <c r="CY24" s="582"/>
      <c r="CZ24" s="618">
        <v>46.9</v>
      </c>
      <c r="DA24" s="619"/>
      <c r="DB24" s="619"/>
      <c r="DC24" s="620"/>
      <c r="DD24" s="617">
        <v>11225691</v>
      </c>
      <c r="DE24" s="581"/>
      <c r="DF24" s="581"/>
      <c r="DG24" s="581"/>
      <c r="DH24" s="581"/>
      <c r="DI24" s="581"/>
      <c r="DJ24" s="581"/>
      <c r="DK24" s="582"/>
      <c r="DL24" s="617">
        <v>10395142</v>
      </c>
      <c r="DM24" s="581"/>
      <c r="DN24" s="581"/>
      <c r="DO24" s="581"/>
      <c r="DP24" s="581"/>
      <c r="DQ24" s="581"/>
      <c r="DR24" s="581"/>
      <c r="DS24" s="581"/>
      <c r="DT24" s="581"/>
      <c r="DU24" s="581"/>
      <c r="DV24" s="582"/>
      <c r="DW24" s="585">
        <v>52.7</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2680095</v>
      </c>
      <c r="S25" s="592"/>
      <c r="T25" s="592"/>
      <c r="U25" s="592"/>
      <c r="V25" s="592"/>
      <c r="W25" s="592"/>
      <c r="X25" s="592"/>
      <c r="Y25" s="593"/>
      <c r="Z25" s="594">
        <v>8.9</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4315080</v>
      </c>
      <c r="CS25" s="623"/>
      <c r="CT25" s="623"/>
      <c r="CU25" s="623"/>
      <c r="CV25" s="623"/>
      <c r="CW25" s="623"/>
      <c r="CX25" s="623"/>
      <c r="CY25" s="624"/>
      <c r="CZ25" s="625">
        <v>15</v>
      </c>
      <c r="DA25" s="626"/>
      <c r="DB25" s="626"/>
      <c r="DC25" s="627"/>
      <c r="DD25" s="600">
        <v>4025374</v>
      </c>
      <c r="DE25" s="623"/>
      <c r="DF25" s="623"/>
      <c r="DG25" s="623"/>
      <c r="DH25" s="623"/>
      <c r="DI25" s="623"/>
      <c r="DJ25" s="623"/>
      <c r="DK25" s="624"/>
      <c r="DL25" s="600">
        <v>3990323</v>
      </c>
      <c r="DM25" s="623"/>
      <c r="DN25" s="623"/>
      <c r="DO25" s="623"/>
      <c r="DP25" s="623"/>
      <c r="DQ25" s="623"/>
      <c r="DR25" s="623"/>
      <c r="DS25" s="623"/>
      <c r="DT25" s="623"/>
      <c r="DU25" s="623"/>
      <c r="DV25" s="624"/>
      <c r="DW25" s="596">
        <v>20.2</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2985767</v>
      </c>
      <c r="CS26" s="592"/>
      <c r="CT26" s="592"/>
      <c r="CU26" s="592"/>
      <c r="CV26" s="592"/>
      <c r="CW26" s="592"/>
      <c r="CX26" s="592"/>
      <c r="CY26" s="593"/>
      <c r="CZ26" s="625">
        <v>10.4</v>
      </c>
      <c r="DA26" s="626"/>
      <c r="DB26" s="626"/>
      <c r="DC26" s="627"/>
      <c r="DD26" s="600">
        <v>2740123</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1384441</v>
      </c>
      <c r="S27" s="592"/>
      <c r="T27" s="592"/>
      <c r="U27" s="592"/>
      <c r="V27" s="592"/>
      <c r="W27" s="592"/>
      <c r="X27" s="592"/>
      <c r="Y27" s="593"/>
      <c r="Z27" s="594">
        <v>4.5999999999999996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5043908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2966604</v>
      </c>
      <c r="CS27" s="623"/>
      <c r="CT27" s="623"/>
      <c r="CU27" s="623"/>
      <c r="CV27" s="623"/>
      <c r="CW27" s="623"/>
      <c r="CX27" s="623"/>
      <c r="CY27" s="624"/>
      <c r="CZ27" s="625">
        <v>10.3</v>
      </c>
      <c r="DA27" s="626"/>
      <c r="DB27" s="626"/>
      <c r="DC27" s="627"/>
      <c r="DD27" s="600">
        <v>1032614</v>
      </c>
      <c r="DE27" s="623"/>
      <c r="DF27" s="623"/>
      <c r="DG27" s="623"/>
      <c r="DH27" s="623"/>
      <c r="DI27" s="623"/>
      <c r="DJ27" s="623"/>
      <c r="DK27" s="624"/>
      <c r="DL27" s="600">
        <v>1027816</v>
      </c>
      <c r="DM27" s="623"/>
      <c r="DN27" s="623"/>
      <c r="DO27" s="623"/>
      <c r="DP27" s="623"/>
      <c r="DQ27" s="623"/>
      <c r="DR27" s="623"/>
      <c r="DS27" s="623"/>
      <c r="DT27" s="623"/>
      <c r="DU27" s="623"/>
      <c r="DV27" s="624"/>
      <c r="DW27" s="596">
        <v>5.2</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147270</v>
      </c>
      <c r="S28" s="592"/>
      <c r="T28" s="592"/>
      <c r="U28" s="592"/>
      <c r="V28" s="592"/>
      <c r="W28" s="592"/>
      <c r="X28" s="592"/>
      <c r="Y28" s="593"/>
      <c r="Z28" s="594">
        <v>0.5</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6257235</v>
      </c>
      <c r="CS28" s="592"/>
      <c r="CT28" s="592"/>
      <c r="CU28" s="592"/>
      <c r="CV28" s="592"/>
      <c r="CW28" s="592"/>
      <c r="CX28" s="592"/>
      <c r="CY28" s="593"/>
      <c r="CZ28" s="625">
        <v>21.7</v>
      </c>
      <c r="DA28" s="626"/>
      <c r="DB28" s="626"/>
      <c r="DC28" s="627"/>
      <c r="DD28" s="600">
        <v>6167703</v>
      </c>
      <c r="DE28" s="592"/>
      <c r="DF28" s="592"/>
      <c r="DG28" s="592"/>
      <c r="DH28" s="592"/>
      <c r="DI28" s="592"/>
      <c r="DJ28" s="592"/>
      <c r="DK28" s="593"/>
      <c r="DL28" s="600">
        <v>5377003</v>
      </c>
      <c r="DM28" s="592"/>
      <c r="DN28" s="592"/>
      <c r="DO28" s="592"/>
      <c r="DP28" s="592"/>
      <c r="DQ28" s="592"/>
      <c r="DR28" s="592"/>
      <c r="DS28" s="592"/>
      <c r="DT28" s="592"/>
      <c r="DU28" s="592"/>
      <c r="DV28" s="593"/>
      <c r="DW28" s="596">
        <v>27.3</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10602</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6257235</v>
      </c>
      <c r="CS29" s="623"/>
      <c r="CT29" s="623"/>
      <c r="CU29" s="623"/>
      <c r="CV29" s="623"/>
      <c r="CW29" s="623"/>
      <c r="CX29" s="623"/>
      <c r="CY29" s="624"/>
      <c r="CZ29" s="625">
        <v>21.7</v>
      </c>
      <c r="DA29" s="626"/>
      <c r="DB29" s="626"/>
      <c r="DC29" s="627"/>
      <c r="DD29" s="600">
        <v>6167703</v>
      </c>
      <c r="DE29" s="623"/>
      <c r="DF29" s="623"/>
      <c r="DG29" s="623"/>
      <c r="DH29" s="623"/>
      <c r="DI29" s="623"/>
      <c r="DJ29" s="623"/>
      <c r="DK29" s="624"/>
      <c r="DL29" s="600">
        <v>5377003</v>
      </c>
      <c r="DM29" s="623"/>
      <c r="DN29" s="623"/>
      <c r="DO29" s="623"/>
      <c r="DP29" s="623"/>
      <c r="DQ29" s="623"/>
      <c r="DR29" s="623"/>
      <c r="DS29" s="623"/>
      <c r="DT29" s="623"/>
      <c r="DU29" s="623"/>
      <c r="DV29" s="624"/>
      <c r="DW29" s="596">
        <v>27.3</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1016535</v>
      </c>
      <c r="S30" s="592"/>
      <c r="T30" s="592"/>
      <c r="U30" s="592"/>
      <c r="V30" s="592"/>
      <c r="W30" s="592"/>
      <c r="X30" s="592"/>
      <c r="Y30" s="593"/>
      <c r="Z30" s="594">
        <v>3.4</v>
      </c>
      <c r="AA30" s="594"/>
      <c r="AB30" s="594"/>
      <c r="AC30" s="594"/>
      <c r="AD30" s="595">
        <v>50418</v>
      </c>
      <c r="AE30" s="595"/>
      <c r="AF30" s="595"/>
      <c r="AG30" s="595"/>
      <c r="AH30" s="595"/>
      <c r="AI30" s="595"/>
      <c r="AJ30" s="595"/>
      <c r="AK30" s="595"/>
      <c r="AL30" s="596">
        <v>0.3</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98.1</v>
      </c>
      <c r="BH30" s="650"/>
      <c r="BI30" s="650"/>
      <c r="BJ30" s="650"/>
      <c r="BK30" s="650"/>
      <c r="BL30" s="650"/>
      <c r="BM30" s="586">
        <v>91.7</v>
      </c>
      <c r="BN30" s="650"/>
      <c r="BO30" s="650"/>
      <c r="BP30" s="650"/>
      <c r="BQ30" s="651"/>
      <c r="BR30" s="649">
        <v>98.2</v>
      </c>
      <c r="BS30" s="650"/>
      <c r="BT30" s="650"/>
      <c r="BU30" s="650"/>
      <c r="BV30" s="650"/>
      <c r="BW30" s="650"/>
      <c r="BX30" s="586">
        <v>92.4</v>
      </c>
      <c r="BY30" s="650"/>
      <c r="BZ30" s="650"/>
      <c r="CA30" s="650"/>
      <c r="CB30" s="651"/>
      <c r="CD30" s="654"/>
      <c r="CE30" s="655"/>
      <c r="CF30" s="605" t="s">
        <v>291</v>
      </c>
      <c r="CG30" s="606"/>
      <c r="CH30" s="606"/>
      <c r="CI30" s="606"/>
      <c r="CJ30" s="606"/>
      <c r="CK30" s="606"/>
      <c r="CL30" s="606"/>
      <c r="CM30" s="606"/>
      <c r="CN30" s="606"/>
      <c r="CO30" s="606"/>
      <c r="CP30" s="606"/>
      <c r="CQ30" s="607"/>
      <c r="CR30" s="591">
        <v>5685310</v>
      </c>
      <c r="CS30" s="592"/>
      <c r="CT30" s="592"/>
      <c r="CU30" s="592"/>
      <c r="CV30" s="592"/>
      <c r="CW30" s="592"/>
      <c r="CX30" s="592"/>
      <c r="CY30" s="593"/>
      <c r="CZ30" s="625">
        <v>19.7</v>
      </c>
      <c r="DA30" s="626"/>
      <c r="DB30" s="626"/>
      <c r="DC30" s="627"/>
      <c r="DD30" s="600">
        <v>5609123</v>
      </c>
      <c r="DE30" s="592"/>
      <c r="DF30" s="592"/>
      <c r="DG30" s="592"/>
      <c r="DH30" s="592"/>
      <c r="DI30" s="592"/>
      <c r="DJ30" s="592"/>
      <c r="DK30" s="593"/>
      <c r="DL30" s="600">
        <v>4818423</v>
      </c>
      <c r="DM30" s="592"/>
      <c r="DN30" s="592"/>
      <c r="DO30" s="592"/>
      <c r="DP30" s="592"/>
      <c r="DQ30" s="592"/>
      <c r="DR30" s="592"/>
      <c r="DS30" s="592"/>
      <c r="DT30" s="592"/>
      <c r="DU30" s="592"/>
      <c r="DV30" s="593"/>
      <c r="DW30" s="596">
        <v>24.4</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1061460</v>
      </c>
      <c r="S31" s="592"/>
      <c r="T31" s="592"/>
      <c r="U31" s="592"/>
      <c r="V31" s="592"/>
      <c r="W31" s="592"/>
      <c r="X31" s="592"/>
      <c r="Y31" s="593"/>
      <c r="Z31" s="594">
        <v>3.5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98.6</v>
      </c>
      <c r="BH31" s="623"/>
      <c r="BI31" s="623"/>
      <c r="BJ31" s="623"/>
      <c r="BK31" s="623"/>
      <c r="BL31" s="623"/>
      <c r="BM31" s="597">
        <v>95.6</v>
      </c>
      <c r="BN31" s="647"/>
      <c r="BO31" s="647"/>
      <c r="BP31" s="647"/>
      <c r="BQ31" s="648"/>
      <c r="BR31" s="646">
        <v>98.9</v>
      </c>
      <c r="BS31" s="623"/>
      <c r="BT31" s="623"/>
      <c r="BU31" s="623"/>
      <c r="BV31" s="623"/>
      <c r="BW31" s="623"/>
      <c r="BX31" s="597">
        <v>96.2</v>
      </c>
      <c r="BY31" s="647"/>
      <c r="BZ31" s="647"/>
      <c r="CA31" s="647"/>
      <c r="CB31" s="648"/>
      <c r="CD31" s="654"/>
      <c r="CE31" s="655"/>
      <c r="CF31" s="605" t="s">
        <v>295</v>
      </c>
      <c r="CG31" s="606"/>
      <c r="CH31" s="606"/>
      <c r="CI31" s="606"/>
      <c r="CJ31" s="606"/>
      <c r="CK31" s="606"/>
      <c r="CL31" s="606"/>
      <c r="CM31" s="606"/>
      <c r="CN31" s="606"/>
      <c r="CO31" s="606"/>
      <c r="CP31" s="606"/>
      <c r="CQ31" s="607"/>
      <c r="CR31" s="591">
        <v>571925</v>
      </c>
      <c r="CS31" s="623"/>
      <c r="CT31" s="623"/>
      <c r="CU31" s="623"/>
      <c r="CV31" s="623"/>
      <c r="CW31" s="623"/>
      <c r="CX31" s="623"/>
      <c r="CY31" s="624"/>
      <c r="CZ31" s="625">
        <v>2</v>
      </c>
      <c r="DA31" s="626"/>
      <c r="DB31" s="626"/>
      <c r="DC31" s="627"/>
      <c r="DD31" s="600">
        <v>558580</v>
      </c>
      <c r="DE31" s="623"/>
      <c r="DF31" s="623"/>
      <c r="DG31" s="623"/>
      <c r="DH31" s="623"/>
      <c r="DI31" s="623"/>
      <c r="DJ31" s="623"/>
      <c r="DK31" s="624"/>
      <c r="DL31" s="600">
        <v>558580</v>
      </c>
      <c r="DM31" s="623"/>
      <c r="DN31" s="623"/>
      <c r="DO31" s="623"/>
      <c r="DP31" s="623"/>
      <c r="DQ31" s="623"/>
      <c r="DR31" s="623"/>
      <c r="DS31" s="623"/>
      <c r="DT31" s="623"/>
      <c r="DU31" s="623"/>
      <c r="DV31" s="624"/>
      <c r="DW31" s="596">
        <v>2.8</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558319</v>
      </c>
      <c r="S32" s="592"/>
      <c r="T32" s="592"/>
      <c r="U32" s="592"/>
      <c r="V32" s="592"/>
      <c r="W32" s="592"/>
      <c r="X32" s="592"/>
      <c r="Y32" s="593"/>
      <c r="Z32" s="594">
        <v>1.9</v>
      </c>
      <c r="AA32" s="594"/>
      <c r="AB32" s="594"/>
      <c r="AC32" s="594"/>
      <c r="AD32" s="595">
        <v>3397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97.4</v>
      </c>
      <c r="BH32" s="659"/>
      <c r="BI32" s="659"/>
      <c r="BJ32" s="659"/>
      <c r="BK32" s="659"/>
      <c r="BL32" s="659"/>
      <c r="BM32" s="660">
        <v>88</v>
      </c>
      <c r="BN32" s="659"/>
      <c r="BO32" s="659"/>
      <c r="BP32" s="659"/>
      <c r="BQ32" s="661"/>
      <c r="BR32" s="658">
        <v>97.3</v>
      </c>
      <c r="BS32" s="659"/>
      <c r="BT32" s="659"/>
      <c r="BU32" s="659"/>
      <c r="BV32" s="659"/>
      <c r="BW32" s="659"/>
      <c r="BX32" s="660">
        <v>88.3</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2844600</v>
      </c>
      <c r="S33" s="592"/>
      <c r="T33" s="592"/>
      <c r="U33" s="592"/>
      <c r="V33" s="592"/>
      <c r="W33" s="592"/>
      <c r="X33" s="592"/>
      <c r="Y33" s="593"/>
      <c r="Z33" s="594">
        <v>9.5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10359252</v>
      </c>
      <c r="CS33" s="623"/>
      <c r="CT33" s="623"/>
      <c r="CU33" s="623"/>
      <c r="CV33" s="623"/>
      <c r="CW33" s="623"/>
      <c r="CX33" s="623"/>
      <c r="CY33" s="624"/>
      <c r="CZ33" s="625">
        <v>35.9</v>
      </c>
      <c r="DA33" s="626"/>
      <c r="DB33" s="626"/>
      <c r="DC33" s="627"/>
      <c r="DD33" s="600">
        <v>8895685</v>
      </c>
      <c r="DE33" s="623"/>
      <c r="DF33" s="623"/>
      <c r="DG33" s="623"/>
      <c r="DH33" s="623"/>
      <c r="DI33" s="623"/>
      <c r="DJ33" s="623"/>
      <c r="DK33" s="624"/>
      <c r="DL33" s="600">
        <v>6250798</v>
      </c>
      <c r="DM33" s="623"/>
      <c r="DN33" s="623"/>
      <c r="DO33" s="623"/>
      <c r="DP33" s="623"/>
      <c r="DQ33" s="623"/>
      <c r="DR33" s="623"/>
      <c r="DS33" s="623"/>
      <c r="DT33" s="623"/>
      <c r="DU33" s="623"/>
      <c r="DV33" s="624"/>
      <c r="DW33" s="596">
        <v>31.7</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3417300</v>
      </c>
      <c r="CS34" s="592"/>
      <c r="CT34" s="592"/>
      <c r="CU34" s="592"/>
      <c r="CV34" s="592"/>
      <c r="CW34" s="592"/>
      <c r="CX34" s="592"/>
      <c r="CY34" s="593"/>
      <c r="CZ34" s="625">
        <v>11.8</v>
      </c>
      <c r="DA34" s="626"/>
      <c r="DB34" s="626"/>
      <c r="DC34" s="627"/>
      <c r="DD34" s="600">
        <v>2636054</v>
      </c>
      <c r="DE34" s="592"/>
      <c r="DF34" s="592"/>
      <c r="DG34" s="592"/>
      <c r="DH34" s="592"/>
      <c r="DI34" s="592"/>
      <c r="DJ34" s="592"/>
      <c r="DK34" s="593"/>
      <c r="DL34" s="600">
        <v>2433236</v>
      </c>
      <c r="DM34" s="592"/>
      <c r="DN34" s="592"/>
      <c r="DO34" s="592"/>
      <c r="DP34" s="592"/>
      <c r="DQ34" s="592"/>
      <c r="DR34" s="592"/>
      <c r="DS34" s="592"/>
      <c r="DT34" s="592"/>
      <c r="DU34" s="592"/>
      <c r="DV34" s="593"/>
      <c r="DW34" s="596">
        <v>12.3</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1097000</v>
      </c>
      <c r="S35" s="592"/>
      <c r="T35" s="592"/>
      <c r="U35" s="592"/>
      <c r="V35" s="592"/>
      <c r="W35" s="592"/>
      <c r="X35" s="592"/>
      <c r="Y35" s="593"/>
      <c r="Z35" s="594">
        <v>3.7</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4301430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190581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383452</v>
      </c>
      <c r="CS35" s="623"/>
      <c r="CT35" s="623"/>
      <c r="CU35" s="623"/>
      <c r="CV35" s="623"/>
      <c r="CW35" s="623"/>
      <c r="CX35" s="623"/>
      <c r="CY35" s="624"/>
      <c r="CZ35" s="625">
        <v>1.3</v>
      </c>
      <c r="DA35" s="626"/>
      <c r="DB35" s="626"/>
      <c r="DC35" s="627"/>
      <c r="DD35" s="600">
        <v>358475</v>
      </c>
      <c r="DE35" s="623"/>
      <c r="DF35" s="623"/>
      <c r="DG35" s="623"/>
      <c r="DH35" s="623"/>
      <c r="DI35" s="623"/>
      <c r="DJ35" s="623"/>
      <c r="DK35" s="624"/>
      <c r="DL35" s="600">
        <v>280019</v>
      </c>
      <c r="DM35" s="623"/>
      <c r="DN35" s="623"/>
      <c r="DO35" s="623"/>
      <c r="DP35" s="623"/>
      <c r="DQ35" s="623"/>
      <c r="DR35" s="623"/>
      <c r="DS35" s="623"/>
      <c r="DT35" s="623"/>
      <c r="DU35" s="623"/>
      <c r="DV35" s="624"/>
      <c r="DW35" s="596">
        <v>1.4</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29947184</v>
      </c>
      <c r="S36" s="664"/>
      <c r="T36" s="664"/>
      <c r="U36" s="664"/>
      <c r="V36" s="664"/>
      <c r="W36" s="664"/>
      <c r="X36" s="664"/>
      <c r="Y36" s="665"/>
      <c r="Z36" s="666">
        <v>100</v>
      </c>
      <c r="AA36" s="666"/>
      <c r="AB36" s="666"/>
      <c r="AC36" s="666"/>
      <c r="AD36" s="667">
        <v>18620605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1140031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149844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1667088</v>
      </c>
      <c r="CS36" s="592"/>
      <c r="CT36" s="592"/>
      <c r="CU36" s="592"/>
      <c r="CV36" s="592"/>
      <c r="CW36" s="592"/>
      <c r="CX36" s="592"/>
      <c r="CY36" s="593"/>
      <c r="CZ36" s="625">
        <v>5.8</v>
      </c>
      <c r="DA36" s="626"/>
      <c r="DB36" s="626"/>
      <c r="DC36" s="627"/>
      <c r="DD36" s="600">
        <v>1382940</v>
      </c>
      <c r="DE36" s="592"/>
      <c r="DF36" s="592"/>
      <c r="DG36" s="592"/>
      <c r="DH36" s="592"/>
      <c r="DI36" s="592"/>
      <c r="DJ36" s="592"/>
      <c r="DK36" s="593"/>
      <c r="DL36" s="600">
        <v>907265</v>
      </c>
      <c r="DM36" s="592"/>
      <c r="DN36" s="592"/>
      <c r="DO36" s="592"/>
      <c r="DP36" s="592"/>
      <c r="DQ36" s="592"/>
      <c r="DR36" s="592"/>
      <c r="DS36" s="592"/>
      <c r="DT36" s="592"/>
      <c r="DU36" s="592"/>
      <c r="DV36" s="593"/>
      <c r="DW36" s="596">
        <v>4.5999999999999996</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524257</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6673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2548</v>
      </c>
      <c r="CS37" s="623"/>
      <c r="CT37" s="623"/>
      <c r="CU37" s="623"/>
      <c r="CV37" s="623"/>
      <c r="CW37" s="623"/>
      <c r="CX37" s="623"/>
      <c r="CY37" s="624"/>
      <c r="CZ37" s="625">
        <v>0</v>
      </c>
      <c r="DA37" s="626"/>
      <c r="DB37" s="626"/>
      <c r="DC37" s="627"/>
      <c r="DD37" s="600">
        <v>2548</v>
      </c>
      <c r="DE37" s="623"/>
      <c r="DF37" s="623"/>
      <c r="DG37" s="623"/>
      <c r="DH37" s="623"/>
      <c r="DI37" s="623"/>
      <c r="DJ37" s="623"/>
      <c r="DK37" s="624"/>
      <c r="DL37" s="600">
        <v>2548</v>
      </c>
      <c r="DM37" s="623"/>
      <c r="DN37" s="623"/>
      <c r="DO37" s="623"/>
      <c r="DP37" s="623"/>
      <c r="DQ37" s="623"/>
      <c r="DR37" s="623"/>
      <c r="DS37" s="623"/>
      <c r="DT37" s="623"/>
      <c r="DU37" s="623"/>
      <c r="DV37" s="624"/>
      <c r="DW37" s="596">
        <v>0</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v>366335</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12457</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3619358</v>
      </c>
      <c r="CS38" s="592"/>
      <c r="CT38" s="592"/>
      <c r="CU38" s="592"/>
      <c r="CV38" s="592"/>
      <c r="CW38" s="592"/>
      <c r="CX38" s="592"/>
      <c r="CY38" s="593"/>
      <c r="CZ38" s="625">
        <v>12.5</v>
      </c>
      <c r="DA38" s="626"/>
      <c r="DB38" s="626"/>
      <c r="DC38" s="627"/>
      <c r="DD38" s="600">
        <v>3358032</v>
      </c>
      <c r="DE38" s="592"/>
      <c r="DF38" s="592"/>
      <c r="DG38" s="592"/>
      <c r="DH38" s="592"/>
      <c r="DI38" s="592"/>
      <c r="DJ38" s="592"/>
      <c r="DK38" s="593"/>
      <c r="DL38" s="600">
        <v>2630278</v>
      </c>
      <c r="DM38" s="592"/>
      <c r="DN38" s="592"/>
      <c r="DO38" s="592"/>
      <c r="DP38" s="592"/>
      <c r="DQ38" s="592"/>
      <c r="DR38" s="592"/>
      <c r="DS38" s="592"/>
      <c r="DT38" s="592"/>
      <c r="DU38" s="592"/>
      <c r="DV38" s="593"/>
      <c r="DW38" s="596">
        <v>13.3</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v>185843</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104</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984337</v>
      </c>
      <c r="CS39" s="623"/>
      <c r="CT39" s="623"/>
      <c r="CU39" s="623"/>
      <c r="CV39" s="623"/>
      <c r="CW39" s="623"/>
      <c r="CX39" s="623"/>
      <c r="CY39" s="624"/>
      <c r="CZ39" s="625">
        <v>3.4</v>
      </c>
      <c r="DA39" s="626"/>
      <c r="DB39" s="626"/>
      <c r="DC39" s="627"/>
      <c r="DD39" s="600">
        <v>965172</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524789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287717</v>
      </c>
      <c r="CS40" s="592"/>
      <c r="CT40" s="592"/>
      <c r="CU40" s="592"/>
      <c r="CV40" s="592"/>
      <c r="CW40" s="592"/>
      <c r="CX40" s="592"/>
      <c r="CY40" s="593"/>
      <c r="CZ40" s="625">
        <v>1</v>
      </c>
      <c r="DA40" s="626"/>
      <c r="DB40" s="626"/>
      <c r="DC40" s="627"/>
      <c r="DD40" s="600">
        <v>195012</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1560175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4945519</v>
      </c>
      <c r="CS42" s="592"/>
      <c r="CT42" s="592"/>
      <c r="CU42" s="592"/>
      <c r="CV42" s="592"/>
      <c r="CW42" s="592"/>
      <c r="CX42" s="592"/>
      <c r="CY42" s="593"/>
      <c r="CZ42" s="625">
        <v>17.100000000000001</v>
      </c>
      <c r="DA42" s="674"/>
      <c r="DB42" s="674"/>
      <c r="DC42" s="675"/>
      <c r="DD42" s="600">
        <v>1521733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67433</v>
      </c>
      <c r="CS43" s="623"/>
      <c r="CT43" s="623"/>
      <c r="CU43" s="623"/>
      <c r="CV43" s="623"/>
      <c r="CW43" s="623"/>
      <c r="CX43" s="623"/>
      <c r="CY43" s="624"/>
      <c r="CZ43" s="625">
        <v>0.2</v>
      </c>
      <c r="DA43" s="626"/>
      <c r="DB43" s="626"/>
      <c r="DC43" s="627"/>
      <c r="DD43" s="600">
        <v>63580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4720312</v>
      </c>
      <c r="CS44" s="592"/>
      <c r="CT44" s="592"/>
      <c r="CU44" s="592"/>
      <c r="CV44" s="592"/>
      <c r="CW44" s="592"/>
      <c r="CX44" s="592"/>
      <c r="CY44" s="593"/>
      <c r="CZ44" s="625">
        <v>16.399999999999999</v>
      </c>
      <c r="DA44" s="674"/>
      <c r="DB44" s="674"/>
      <c r="DC44" s="675"/>
      <c r="DD44" s="600">
        <v>1501969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1692121</v>
      </c>
      <c r="CS45" s="623"/>
      <c r="CT45" s="623"/>
      <c r="CU45" s="623"/>
      <c r="CV45" s="623"/>
      <c r="CW45" s="623"/>
      <c r="CX45" s="623"/>
      <c r="CY45" s="624"/>
      <c r="CZ45" s="625">
        <v>5.9</v>
      </c>
      <c r="DA45" s="626"/>
      <c r="DB45" s="626"/>
      <c r="DC45" s="627"/>
      <c r="DD45" s="600">
        <v>67831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2828049</v>
      </c>
      <c r="CS46" s="592"/>
      <c r="CT46" s="592"/>
      <c r="CU46" s="592"/>
      <c r="CV46" s="592"/>
      <c r="CW46" s="592"/>
      <c r="CX46" s="592"/>
      <c r="CY46" s="593"/>
      <c r="CZ46" s="625">
        <v>9.8000000000000007</v>
      </c>
      <c r="DA46" s="674"/>
      <c r="DB46" s="674"/>
      <c r="DC46" s="675"/>
      <c r="DD46" s="600">
        <v>1421856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225207</v>
      </c>
      <c r="CS47" s="623"/>
      <c r="CT47" s="623"/>
      <c r="CU47" s="623"/>
      <c r="CV47" s="623"/>
      <c r="CW47" s="623"/>
      <c r="CX47" s="623"/>
      <c r="CY47" s="624"/>
      <c r="CZ47" s="625">
        <v>0.8</v>
      </c>
      <c r="DA47" s="626"/>
      <c r="DB47" s="626"/>
      <c r="DC47" s="627"/>
      <c r="DD47" s="600">
        <v>19764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28843690</v>
      </c>
      <c r="CS49" s="659"/>
      <c r="CT49" s="659"/>
      <c r="CU49" s="659"/>
      <c r="CV49" s="659"/>
      <c r="CW49" s="659"/>
      <c r="CX49" s="659"/>
      <c r="CY49" s="686"/>
      <c r="CZ49" s="687">
        <v>100</v>
      </c>
      <c r="DA49" s="688"/>
      <c r="DB49" s="688"/>
      <c r="DC49" s="689"/>
      <c r="DD49" s="690">
        <v>21643109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29913</v>
      </c>
      <c r="R7" s="721"/>
      <c r="S7" s="721"/>
      <c r="T7" s="721"/>
      <c r="U7" s="721"/>
      <c r="V7" s="721">
        <v>28781</v>
      </c>
      <c r="W7" s="721"/>
      <c r="X7" s="721"/>
      <c r="Y7" s="721"/>
      <c r="Z7" s="721"/>
      <c r="AA7" s="721">
        <v>1131</v>
      </c>
      <c r="AB7" s="721"/>
      <c r="AC7" s="721"/>
      <c r="AD7" s="721"/>
      <c r="AE7" s="722"/>
      <c r="AF7" s="723">
        <v>851</v>
      </c>
      <c r="AG7" s="724"/>
      <c r="AH7" s="724"/>
      <c r="AI7" s="724"/>
      <c r="AJ7" s="725"/>
      <c r="AK7" s="760">
        <v>1017</v>
      </c>
      <c r="AL7" s="761"/>
      <c r="AM7" s="761"/>
      <c r="AN7" s="761"/>
      <c r="AO7" s="761"/>
      <c r="AP7" s="761">
        <v>40839</v>
      </c>
      <c r="AQ7" s="761"/>
      <c r="AR7" s="761"/>
      <c r="AS7" s="761"/>
      <c r="AT7" s="761"/>
      <c r="AU7" s="762" t="s">
        <v>567</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552</v>
      </c>
      <c r="BT7" s="765"/>
      <c r="BU7" s="765"/>
      <c r="BV7" s="765"/>
      <c r="BW7" s="765"/>
      <c r="BX7" s="765"/>
      <c r="BY7" s="765"/>
      <c r="BZ7" s="765"/>
      <c r="CA7" s="765"/>
      <c r="CB7" s="765"/>
      <c r="CC7" s="765"/>
      <c r="CD7" s="765"/>
      <c r="CE7" s="765"/>
      <c r="CF7" s="765"/>
      <c r="CG7" s="766"/>
      <c r="CH7" s="757">
        <v>14</v>
      </c>
      <c r="CI7" s="758"/>
      <c r="CJ7" s="758"/>
      <c r="CK7" s="758"/>
      <c r="CL7" s="759"/>
      <c r="CM7" s="757">
        <v>109</v>
      </c>
      <c r="CN7" s="758"/>
      <c r="CO7" s="758"/>
      <c r="CP7" s="758"/>
      <c r="CQ7" s="759"/>
      <c r="CR7" s="757">
        <v>20</v>
      </c>
      <c r="CS7" s="758"/>
      <c r="CT7" s="758"/>
      <c r="CU7" s="758"/>
      <c r="CV7" s="759"/>
      <c r="CW7" s="757" t="s">
        <v>539</v>
      </c>
      <c r="CX7" s="758"/>
      <c r="CY7" s="758"/>
      <c r="CZ7" s="758"/>
      <c r="DA7" s="759"/>
      <c r="DB7" s="757" t="s">
        <v>539</v>
      </c>
      <c r="DC7" s="758"/>
      <c r="DD7" s="758"/>
      <c r="DE7" s="758"/>
      <c r="DF7" s="759"/>
      <c r="DG7" s="757" t="s">
        <v>539</v>
      </c>
      <c r="DH7" s="758"/>
      <c r="DI7" s="758"/>
      <c r="DJ7" s="758"/>
      <c r="DK7" s="759"/>
      <c r="DL7" s="757" t="s">
        <v>539</v>
      </c>
      <c r="DM7" s="758"/>
      <c r="DN7" s="758"/>
      <c r="DO7" s="758"/>
      <c r="DP7" s="759"/>
      <c r="DQ7" s="757" t="s">
        <v>539</v>
      </c>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22</v>
      </c>
      <c r="R8" s="745"/>
      <c r="S8" s="745"/>
      <c r="T8" s="745"/>
      <c r="U8" s="745"/>
      <c r="V8" s="745">
        <v>51</v>
      </c>
      <c r="W8" s="745"/>
      <c r="X8" s="745"/>
      <c r="Y8" s="745"/>
      <c r="Z8" s="745"/>
      <c r="AA8" s="745">
        <v>-28</v>
      </c>
      <c r="AB8" s="745"/>
      <c r="AC8" s="745"/>
      <c r="AD8" s="745"/>
      <c r="AE8" s="746"/>
      <c r="AF8" s="747">
        <v>-28</v>
      </c>
      <c r="AG8" s="748"/>
      <c r="AH8" s="748"/>
      <c r="AI8" s="748"/>
      <c r="AJ8" s="749"/>
      <c r="AK8" s="750" t="s">
        <v>569</v>
      </c>
      <c r="AL8" s="751"/>
      <c r="AM8" s="751"/>
      <c r="AN8" s="751"/>
      <c r="AO8" s="751"/>
      <c r="AP8" s="751" t="s">
        <v>539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553</v>
      </c>
      <c r="BT8" s="755"/>
      <c r="BU8" s="755"/>
      <c r="BV8" s="755"/>
      <c r="BW8" s="755"/>
      <c r="BX8" s="755"/>
      <c r="BY8" s="755"/>
      <c r="BZ8" s="755"/>
      <c r="CA8" s="755"/>
      <c r="CB8" s="755"/>
      <c r="CC8" s="755"/>
      <c r="CD8" s="755"/>
      <c r="CE8" s="755"/>
      <c r="CF8" s="755"/>
      <c r="CG8" s="756"/>
      <c r="CH8" s="767">
        <v>3</v>
      </c>
      <c r="CI8" s="768"/>
      <c r="CJ8" s="768"/>
      <c r="CK8" s="768"/>
      <c r="CL8" s="769"/>
      <c r="CM8" s="767">
        <v>249</v>
      </c>
      <c r="CN8" s="768"/>
      <c r="CO8" s="768"/>
      <c r="CP8" s="768"/>
      <c r="CQ8" s="769"/>
      <c r="CR8" s="767">
        <v>293</v>
      </c>
      <c r="CS8" s="768"/>
      <c r="CT8" s="768"/>
      <c r="CU8" s="768"/>
      <c r="CV8" s="769"/>
      <c r="CW8" s="767" t="s">
        <v>539</v>
      </c>
      <c r="CX8" s="768"/>
      <c r="CY8" s="768"/>
      <c r="CZ8" s="768"/>
      <c r="DA8" s="769"/>
      <c r="DB8" s="767">
        <v>7</v>
      </c>
      <c r="DC8" s="768"/>
      <c r="DD8" s="768"/>
      <c r="DE8" s="768"/>
      <c r="DF8" s="769"/>
      <c r="DG8" s="767" t="s">
        <v>565</v>
      </c>
      <c r="DH8" s="768"/>
      <c r="DI8" s="768"/>
      <c r="DJ8" s="768"/>
      <c r="DK8" s="769"/>
      <c r="DL8" s="767" t="s">
        <v>539</v>
      </c>
      <c r="DM8" s="768"/>
      <c r="DN8" s="768"/>
      <c r="DO8" s="768"/>
      <c r="DP8" s="769"/>
      <c r="DQ8" s="767" t="s">
        <v>539</v>
      </c>
      <c r="DR8" s="768"/>
      <c r="DS8" s="768"/>
      <c r="DT8" s="768"/>
      <c r="DU8" s="769"/>
      <c r="DV8" s="770"/>
      <c r="DW8" s="771"/>
      <c r="DX8" s="771"/>
      <c r="DY8" s="771"/>
      <c r="DZ8" s="772"/>
      <c r="EA8" s="205"/>
    </row>
    <row r="9" spans="1:131" s="206" customFormat="1" ht="26.25" customHeight="1" x14ac:dyDescent="0.15">
      <c r="A9" s="212">
        <v>3</v>
      </c>
      <c r="B9" s="741" t="s">
        <v>366</v>
      </c>
      <c r="C9" s="742"/>
      <c r="D9" s="742"/>
      <c r="E9" s="742"/>
      <c r="F9" s="742"/>
      <c r="G9" s="742"/>
      <c r="H9" s="742"/>
      <c r="I9" s="742"/>
      <c r="J9" s="742"/>
      <c r="K9" s="742"/>
      <c r="L9" s="742"/>
      <c r="M9" s="742"/>
      <c r="N9" s="742"/>
      <c r="O9" s="742"/>
      <c r="P9" s="743"/>
      <c r="Q9" s="744">
        <v>12</v>
      </c>
      <c r="R9" s="745"/>
      <c r="S9" s="745"/>
      <c r="T9" s="745"/>
      <c r="U9" s="745"/>
      <c r="V9" s="745">
        <v>12</v>
      </c>
      <c r="W9" s="745"/>
      <c r="X9" s="745"/>
      <c r="Y9" s="745"/>
      <c r="Z9" s="745"/>
      <c r="AA9" s="745" t="s">
        <v>570</v>
      </c>
      <c r="AB9" s="745"/>
      <c r="AC9" s="745"/>
      <c r="AD9" s="745"/>
      <c r="AE9" s="746"/>
      <c r="AF9" s="747" t="s">
        <v>112</v>
      </c>
      <c r="AG9" s="748"/>
      <c r="AH9" s="748"/>
      <c r="AI9" s="748"/>
      <c r="AJ9" s="749"/>
      <c r="AK9" s="750" t="s">
        <v>539</v>
      </c>
      <c r="AL9" s="751"/>
      <c r="AM9" s="751"/>
      <c r="AN9" s="751"/>
      <c r="AO9" s="751"/>
      <c r="AP9" s="751" t="s">
        <v>540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554</v>
      </c>
      <c r="BT9" s="755"/>
      <c r="BU9" s="755"/>
      <c r="BV9" s="755"/>
      <c r="BW9" s="755"/>
      <c r="BX9" s="755"/>
      <c r="BY9" s="755"/>
      <c r="BZ9" s="755"/>
      <c r="CA9" s="755"/>
      <c r="CB9" s="755"/>
      <c r="CC9" s="755"/>
      <c r="CD9" s="755"/>
      <c r="CE9" s="755"/>
      <c r="CF9" s="755"/>
      <c r="CG9" s="756"/>
      <c r="CH9" s="767">
        <v>-2</v>
      </c>
      <c r="CI9" s="768"/>
      <c r="CJ9" s="768"/>
      <c r="CK9" s="768"/>
      <c r="CL9" s="769"/>
      <c r="CM9" s="767">
        <v>2</v>
      </c>
      <c r="CN9" s="768"/>
      <c r="CO9" s="768"/>
      <c r="CP9" s="768"/>
      <c r="CQ9" s="769"/>
      <c r="CR9" s="767">
        <v>9</v>
      </c>
      <c r="CS9" s="768"/>
      <c r="CT9" s="768"/>
      <c r="CU9" s="768"/>
      <c r="CV9" s="769"/>
      <c r="CW9" s="767" t="s">
        <v>539</v>
      </c>
      <c r="CX9" s="768"/>
      <c r="CY9" s="768"/>
      <c r="CZ9" s="768"/>
      <c r="DA9" s="769"/>
      <c r="DB9" s="767" t="s">
        <v>539</v>
      </c>
      <c r="DC9" s="768"/>
      <c r="DD9" s="768"/>
      <c r="DE9" s="768"/>
      <c r="DF9" s="769"/>
      <c r="DG9" s="767" t="s">
        <v>565</v>
      </c>
      <c r="DH9" s="768"/>
      <c r="DI9" s="768"/>
      <c r="DJ9" s="768"/>
      <c r="DK9" s="769"/>
      <c r="DL9" s="767" t="s">
        <v>539</v>
      </c>
      <c r="DM9" s="768"/>
      <c r="DN9" s="768"/>
      <c r="DO9" s="768"/>
      <c r="DP9" s="769"/>
      <c r="DQ9" s="767" t="s">
        <v>539</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555</v>
      </c>
      <c r="BT10" s="755"/>
      <c r="BU10" s="755"/>
      <c r="BV10" s="755"/>
      <c r="BW10" s="755"/>
      <c r="BX10" s="755"/>
      <c r="BY10" s="755"/>
      <c r="BZ10" s="755"/>
      <c r="CA10" s="755"/>
      <c r="CB10" s="755"/>
      <c r="CC10" s="755"/>
      <c r="CD10" s="755"/>
      <c r="CE10" s="755"/>
      <c r="CF10" s="755"/>
      <c r="CG10" s="756"/>
      <c r="CH10" s="767">
        <v>-1</v>
      </c>
      <c r="CI10" s="768"/>
      <c r="CJ10" s="768"/>
      <c r="CK10" s="768"/>
      <c r="CL10" s="769"/>
      <c r="CM10" s="767">
        <v>18</v>
      </c>
      <c r="CN10" s="768"/>
      <c r="CO10" s="768"/>
      <c r="CP10" s="768"/>
      <c r="CQ10" s="769"/>
      <c r="CR10" s="767">
        <v>10</v>
      </c>
      <c r="CS10" s="768"/>
      <c r="CT10" s="768"/>
      <c r="CU10" s="768"/>
      <c r="CV10" s="769"/>
      <c r="CW10" s="767" t="s">
        <v>539</v>
      </c>
      <c r="CX10" s="768"/>
      <c r="CY10" s="768"/>
      <c r="CZ10" s="768"/>
      <c r="DA10" s="769"/>
      <c r="DB10" s="767" t="s">
        <v>539</v>
      </c>
      <c r="DC10" s="768"/>
      <c r="DD10" s="768"/>
      <c r="DE10" s="768"/>
      <c r="DF10" s="769"/>
      <c r="DG10" s="767" t="s">
        <v>565</v>
      </c>
      <c r="DH10" s="768"/>
      <c r="DI10" s="768"/>
      <c r="DJ10" s="768"/>
      <c r="DK10" s="769"/>
      <c r="DL10" s="767" t="s">
        <v>539</v>
      </c>
      <c r="DM10" s="768"/>
      <c r="DN10" s="768"/>
      <c r="DO10" s="768"/>
      <c r="DP10" s="769"/>
      <c r="DQ10" s="767" t="s">
        <v>539</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556</v>
      </c>
      <c r="BT11" s="755"/>
      <c r="BU11" s="755"/>
      <c r="BV11" s="755"/>
      <c r="BW11" s="755"/>
      <c r="BX11" s="755"/>
      <c r="BY11" s="755"/>
      <c r="BZ11" s="755"/>
      <c r="CA11" s="755"/>
      <c r="CB11" s="755"/>
      <c r="CC11" s="755"/>
      <c r="CD11" s="755"/>
      <c r="CE11" s="755"/>
      <c r="CF11" s="755"/>
      <c r="CG11" s="756"/>
      <c r="CH11" s="767">
        <v>118</v>
      </c>
      <c r="CI11" s="768"/>
      <c r="CJ11" s="768"/>
      <c r="CK11" s="768"/>
      <c r="CL11" s="769"/>
      <c r="CM11" s="767">
        <v>794</v>
      </c>
      <c r="CN11" s="768"/>
      <c r="CO11" s="768"/>
      <c r="CP11" s="768"/>
      <c r="CQ11" s="769"/>
      <c r="CR11" s="767">
        <v>30</v>
      </c>
      <c r="CS11" s="768"/>
      <c r="CT11" s="768"/>
      <c r="CU11" s="768"/>
      <c r="CV11" s="769"/>
      <c r="CW11" s="767" t="s">
        <v>539</v>
      </c>
      <c r="CX11" s="768"/>
      <c r="CY11" s="768"/>
      <c r="CZ11" s="768"/>
      <c r="DA11" s="769"/>
      <c r="DB11" s="767" t="s">
        <v>539</v>
      </c>
      <c r="DC11" s="768"/>
      <c r="DD11" s="768"/>
      <c r="DE11" s="768"/>
      <c r="DF11" s="769"/>
      <c r="DG11" s="767" t="s">
        <v>565</v>
      </c>
      <c r="DH11" s="768"/>
      <c r="DI11" s="768"/>
      <c r="DJ11" s="768"/>
      <c r="DK11" s="769"/>
      <c r="DL11" s="767" t="s">
        <v>539</v>
      </c>
      <c r="DM11" s="768"/>
      <c r="DN11" s="768"/>
      <c r="DO11" s="768"/>
      <c r="DP11" s="769"/>
      <c r="DQ11" s="767" t="s">
        <v>539</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557</v>
      </c>
      <c r="BT12" s="755"/>
      <c r="BU12" s="755"/>
      <c r="BV12" s="755"/>
      <c r="BW12" s="755"/>
      <c r="BX12" s="755"/>
      <c r="BY12" s="755"/>
      <c r="BZ12" s="755"/>
      <c r="CA12" s="755"/>
      <c r="CB12" s="755"/>
      <c r="CC12" s="755"/>
      <c r="CD12" s="755"/>
      <c r="CE12" s="755"/>
      <c r="CF12" s="755"/>
      <c r="CG12" s="756"/>
      <c r="CH12" s="767">
        <v>0</v>
      </c>
      <c r="CI12" s="768"/>
      <c r="CJ12" s="768"/>
      <c r="CK12" s="768"/>
      <c r="CL12" s="769"/>
      <c r="CM12" s="767">
        <v>53</v>
      </c>
      <c r="CN12" s="768"/>
      <c r="CO12" s="768"/>
      <c r="CP12" s="768"/>
      <c r="CQ12" s="769"/>
      <c r="CR12" s="767">
        <v>42</v>
      </c>
      <c r="CS12" s="768"/>
      <c r="CT12" s="768"/>
      <c r="CU12" s="768"/>
      <c r="CV12" s="769"/>
      <c r="CW12" s="767" t="s">
        <v>539</v>
      </c>
      <c r="CX12" s="768"/>
      <c r="CY12" s="768"/>
      <c r="CZ12" s="768"/>
      <c r="DA12" s="769"/>
      <c r="DB12" s="767" t="s">
        <v>539</v>
      </c>
      <c r="DC12" s="768"/>
      <c r="DD12" s="768"/>
      <c r="DE12" s="768"/>
      <c r="DF12" s="769"/>
      <c r="DG12" s="767" t="s">
        <v>565</v>
      </c>
      <c r="DH12" s="768"/>
      <c r="DI12" s="768"/>
      <c r="DJ12" s="768"/>
      <c r="DK12" s="769"/>
      <c r="DL12" s="767" t="s">
        <v>539</v>
      </c>
      <c r="DM12" s="768"/>
      <c r="DN12" s="768"/>
      <c r="DO12" s="768"/>
      <c r="DP12" s="769"/>
      <c r="DQ12" s="767" t="s">
        <v>539</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558</v>
      </c>
      <c r="BT13" s="755"/>
      <c r="BU13" s="755"/>
      <c r="BV13" s="755"/>
      <c r="BW13" s="755"/>
      <c r="BX13" s="755"/>
      <c r="BY13" s="755"/>
      <c r="BZ13" s="755"/>
      <c r="CA13" s="755"/>
      <c r="CB13" s="755"/>
      <c r="CC13" s="755"/>
      <c r="CD13" s="755"/>
      <c r="CE13" s="755"/>
      <c r="CF13" s="755"/>
      <c r="CG13" s="756"/>
      <c r="CH13" s="767">
        <v>4</v>
      </c>
      <c r="CI13" s="768"/>
      <c r="CJ13" s="768"/>
      <c r="CK13" s="768"/>
      <c r="CL13" s="769"/>
      <c r="CM13" s="767">
        <v>104</v>
      </c>
      <c r="CN13" s="768"/>
      <c r="CO13" s="768"/>
      <c r="CP13" s="768"/>
      <c r="CQ13" s="769"/>
      <c r="CR13" s="767">
        <v>38</v>
      </c>
      <c r="CS13" s="768"/>
      <c r="CT13" s="768"/>
      <c r="CU13" s="768"/>
      <c r="CV13" s="769"/>
      <c r="CW13" s="767" t="s">
        <v>539</v>
      </c>
      <c r="CX13" s="768"/>
      <c r="CY13" s="768"/>
      <c r="CZ13" s="768"/>
      <c r="DA13" s="769"/>
      <c r="DB13" s="767" t="s">
        <v>539</v>
      </c>
      <c r="DC13" s="768"/>
      <c r="DD13" s="768"/>
      <c r="DE13" s="768"/>
      <c r="DF13" s="769"/>
      <c r="DG13" s="767" t="s">
        <v>565</v>
      </c>
      <c r="DH13" s="768"/>
      <c r="DI13" s="768"/>
      <c r="DJ13" s="768"/>
      <c r="DK13" s="769"/>
      <c r="DL13" s="767" t="s">
        <v>539</v>
      </c>
      <c r="DM13" s="768"/>
      <c r="DN13" s="768"/>
      <c r="DO13" s="768"/>
      <c r="DP13" s="769"/>
      <c r="DQ13" s="767" t="s">
        <v>539</v>
      </c>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559</v>
      </c>
      <c r="BT14" s="755"/>
      <c r="BU14" s="755"/>
      <c r="BV14" s="755"/>
      <c r="BW14" s="755"/>
      <c r="BX14" s="755"/>
      <c r="BY14" s="755"/>
      <c r="BZ14" s="755"/>
      <c r="CA14" s="755"/>
      <c r="CB14" s="755"/>
      <c r="CC14" s="755"/>
      <c r="CD14" s="755"/>
      <c r="CE14" s="755"/>
      <c r="CF14" s="755"/>
      <c r="CG14" s="756"/>
      <c r="CH14" s="767">
        <v>4</v>
      </c>
      <c r="CI14" s="768"/>
      <c r="CJ14" s="768"/>
      <c r="CK14" s="768"/>
      <c r="CL14" s="769"/>
      <c r="CM14" s="767">
        <v>52</v>
      </c>
      <c r="CN14" s="768"/>
      <c r="CO14" s="768"/>
      <c r="CP14" s="768"/>
      <c r="CQ14" s="769"/>
      <c r="CR14" s="767">
        <v>8</v>
      </c>
      <c r="CS14" s="768"/>
      <c r="CT14" s="768"/>
      <c r="CU14" s="768"/>
      <c r="CV14" s="769"/>
      <c r="CW14" s="767" t="s">
        <v>539</v>
      </c>
      <c r="CX14" s="768"/>
      <c r="CY14" s="768"/>
      <c r="CZ14" s="768"/>
      <c r="DA14" s="769"/>
      <c r="DB14" s="767" t="s">
        <v>539</v>
      </c>
      <c r="DC14" s="768"/>
      <c r="DD14" s="768"/>
      <c r="DE14" s="768"/>
      <c r="DF14" s="769"/>
      <c r="DG14" s="767" t="s">
        <v>565</v>
      </c>
      <c r="DH14" s="768"/>
      <c r="DI14" s="768"/>
      <c r="DJ14" s="768"/>
      <c r="DK14" s="769"/>
      <c r="DL14" s="767" t="s">
        <v>539</v>
      </c>
      <c r="DM14" s="768"/>
      <c r="DN14" s="768"/>
      <c r="DO14" s="768"/>
      <c r="DP14" s="769"/>
      <c r="DQ14" s="767" t="s">
        <v>539</v>
      </c>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560</v>
      </c>
      <c r="BT15" s="755"/>
      <c r="BU15" s="755"/>
      <c r="BV15" s="755"/>
      <c r="BW15" s="755"/>
      <c r="BX15" s="755"/>
      <c r="BY15" s="755"/>
      <c r="BZ15" s="755"/>
      <c r="CA15" s="755"/>
      <c r="CB15" s="755"/>
      <c r="CC15" s="755"/>
      <c r="CD15" s="755"/>
      <c r="CE15" s="755"/>
      <c r="CF15" s="755"/>
      <c r="CG15" s="756"/>
      <c r="CH15" s="767">
        <v>109</v>
      </c>
      <c r="CI15" s="768"/>
      <c r="CJ15" s="768"/>
      <c r="CK15" s="768"/>
      <c r="CL15" s="769"/>
      <c r="CM15" s="767">
        <v>474</v>
      </c>
      <c r="CN15" s="768"/>
      <c r="CO15" s="768"/>
      <c r="CP15" s="768"/>
      <c r="CQ15" s="769"/>
      <c r="CR15" s="767">
        <v>66</v>
      </c>
      <c r="CS15" s="768"/>
      <c r="CT15" s="768"/>
      <c r="CU15" s="768"/>
      <c r="CV15" s="769"/>
      <c r="CW15" s="767" t="s">
        <v>539</v>
      </c>
      <c r="CX15" s="768"/>
      <c r="CY15" s="768"/>
      <c r="CZ15" s="768"/>
      <c r="DA15" s="769"/>
      <c r="DB15" s="767" t="s">
        <v>539</v>
      </c>
      <c r="DC15" s="768"/>
      <c r="DD15" s="768"/>
      <c r="DE15" s="768"/>
      <c r="DF15" s="769"/>
      <c r="DG15" s="767" t="s">
        <v>565</v>
      </c>
      <c r="DH15" s="768"/>
      <c r="DI15" s="768"/>
      <c r="DJ15" s="768"/>
      <c r="DK15" s="769"/>
      <c r="DL15" s="767" t="s">
        <v>539</v>
      </c>
      <c r="DM15" s="768"/>
      <c r="DN15" s="768"/>
      <c r="DO15" s="768"/>
      <c r="DP15" s="769"/>
      <c r="DQ15" s="767" t="s">
        <v>539</v>
      </c>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562</v>
      </c>
      <c r="BT16" s="755"/>
      <c r="BU16" s="755"/>
      <c r="BV16" s="755"/>
      <c r="BW16" s="755"/>
      <c r="BX16" s="755"/>
      <c r="BY16" s="755"/>
      <c r="BZ16" s="755"/>
      <c r="CA16" s="755"/>
      <c r="CB16" s="755"/>
      <c r="CC16" s="755"/>
      <c r="CD16" s="755"/>
      <c r="CE16" s="755"/>
      <c r="CF16" s="755"/>
      <c r="CG16" s="756"/>
      <c r="CH16" s="767">
        <v>42</v>
      </c>
      <c r="CI16" s="768"/>
      <c r="CJ16" s="768"/>
      <c r="CK16" s="768"/>
      <c r="CL16" s="769"/>
      <c r="CM16" s="767">
        <v>45</v>
      </c>
      <c r="CN16" s="768"/>
      <c r="CO16" s="768"/>
      <c r="CP16" s="768"/>
      <c r="CQ16" s="769"/>
      <c r="CR16" s="767">
        <v>5</v>
      </c>
      <c r="CS16" s="768"/>
      <c r="CT16" s="768"/>
      <c r="CU16" s="768"/>
      <c r="CV16" s="769"/>
      <c r="CW16" s="767" t="s">
        <v>539</v>
      </c>
      <c r="CX16" s="768"/>
      <c r="CY16" s="768"/>
      <c r="CZ16" s="768"/>
      <c r="DA16" s="769"/>
      <c r="DB16" s="767" t="s">
        <v>539</v>
      </c>
      <c r="DC16" s="768"/>
      <c r="DD16" s="768"/>
      <c r="DE16" s="768"/>
      <c r="DF16" s="769"/>
      <c r="DG16" s="767" t="s">
        <v>565</v>
      </c>
      <c r="DH16" s="768"/>
      <c r="DI16" s="768"/>
      <c r="DJ16" s="768"/>
      <c r="DK16" s="769"/>
      <c r="DL16" s="767" t="s">
        <v>539</v>
      </c>
      <c r="DM16" s="768"/>
      <c r="DN16" s="768"/>
      <c r="DO16" s="768"/>
      <c r="DP16" s="769"/>
      <c r="DQ16" s="767" t="s">
        <v>539</v>
      </c>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563</v>
      </c>
      <c r="BT17" s="755"/>
      <c r="BU17" s="755"/>
      <c r="BV17" s="755"/>
      <c r="BW17" s="755"/>
      <c r="BX17" s="755"/>
      <c r="BY17" s="755"/>
      <c r="BZ17" s="755"/>
      <c r="CA17" s="755"/>
      <c r="CB17" s="755"/>
      <c r="CC17" s="755"/>
      <c r="CD17" s="755"/>
      <c r="CE17" s="755"/>
      <c r="CF17" s="755"/>
      <c r="CG17" s="756"/>
      <c r="CH17" s="767">
        <v>1</v>
      </c>
      <c r="CI17" s="768"/>
      <c r="CJ17" s="768"/>
      <c r="CK17" s="768"/>
      <c r="CL17" s="769"/>
      <c r="CM17" s="767">
        <v>10</v>
      </c>
      <c r="CN17" s="768"/>
      <c r="CO17" s="768"/>
      <c r="CP17" s="768"/>
      <c r="CQ17" s="769"/>
      <c r="CR17" s="767">
        <v>3</v>
      </c>
      <c r="CS17" s="768"/>
      <c r="CT17" s="768"/>
      <c r="CU17" s="768"/>
      <c r="CV17" s="769"/>
      <c r="CW17" s="767" t="s">
        <v>539</v>
      </c>
      <c r="CX17" s="768"/>
      <c r="CY17" s="768"/>
      <c r="CZ17" s="768"/>
      <c r="DA17" s="769"/>
      <c r="DB17" s="767" t="s">
        <v>539</v>
      </c>
      <c r="DC17" s="768"/>
      <c r="DD17" s="768"/>
      <c r="DE17" s="768"/>
      <c r="DF17" s="769"/>
      <c r="DG17" s="767" t="s">
        <v>565</v>
      </c>
      <c r="DH17" s="768"/>
      <c r="DI17" s="768"/>
      <c r="DJ17" s="768"/>
      <c r="DK17" s="769"/>
      <c r="DL17" s="767" t="s">
        <v>539</v>
      </c>
      <c r="DM17" s="768"/>
      <c r="DN17" s="768"/>
      <c r="DO17" s="768"/>
      <c r="DP17" s="769"/>
      <c r="DQ17" s="767" t="s">
        <v>539</v>
      </c>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561</v>
      </c>
      <c r="BT18" s="755"/>
      <c r="BU18" s="755"/>
      <c r="BV18" s="755"/>
      <c r="BW18" s="755"/>
      <c r="BX18" s="755"/>
      <c r="BY18" s="755"/>
      <c r="BZ18" s="755"/>
      <c r="CA18" s="755"/>
      <c r="CB18" s="755"/>
      <c r="CC18" s="755"/>
      <c r="CD18" s="755"/>
      <c r="CE18" s="755"/>
      <c r="CF18" s="755"/>
      <c r="CG18" s="756"/>
      <c r="CH18" s="767">
        <v>-195</v>
      </c>
      <c r="CI18" s="768"/>
      <c r="CJ18" s="768"/>
      <c r="CK18" s="768"/>
      <c r="CL18" s="769"/>
      <c r="CM18" s="767">
        <v>293</v>
      </c>
      <c r="CN18" s="768"/>
      <c r="CO18" s="768"/>
      <c r="CP18" s="768"/>
      <c r="CQ18" s="769"/>
      <c r="CR18" s="767">
        <v>57</v>
      </c>
      <c r="CS18" s="768"/>
      <c r="CT18" s="768"/>
      <c r="CU18" s="768"/>
      <c r="CV18" s="769"/>
      <c r="CW18" s="767">
        <v>110</v>
      </c>
      <c r="CX18" s="768"/>
      <c r="CY18" s="768"/>
      <c r="CZ18" s="768"/>
      <c r="DA18" s="769"/>
      <c r="DB18" s="767" t="s">
        <v>539</v>
      </c>
      <c r="DC18" s="768"/>
      <c r="DD18" s="768"/>
      <c r="DE18" s="768"/>
      <c r="DF18" s="769"/>
      <c r="DG18" s="767" t="s">
        <v>565</v>
      </c>
      <c r="DH18" s="768"/>
      <c r="DI18" s="768"/>
      <c r="DJ18" s="768"/>
      <c r="DK18" s="769"/>
      <c r="DL18" s="767" t="s">
        <v>539</v>
      </c>
      <c r="DM18" s="768"/>
      <c r="DN18" s="768"/>
      <c r="DO18" s="768"/>
      <c r="DP18" s="769"/>
      <c r="DQ18" s="767" t="s">
        <v>539</v>
      </c>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564</v>
      </c>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f>SUM(Q7:U9)</f>
        <v>29947</v>
      </c>
      <c r="R23" s="780"/>
      <c r="S23" s="780"/>
      <c r="T23" s="780"/>
      <c r="U23" s="780"/>
      <c r="V23" s="780">
        <f>SUM(V7:Z9)</f>
        <v>28844</v>
      </c>
      <c r="W23" s="780"/>
      <c r="X23" s="780"/>
      <c r="Y23" s="780"/>
      <c r="Z23" s="780"/>
      <c r="AA23" s="780">
        <f>SUM(AA7:AE9)</f>
        <v>1103</v>
      </c>
      <c r="AB23" s="780"/>
      <c r="AC23" s="780"/>
      <c r="AD23" s="780"/>
      <c r="AE23" s="781"/>
      <c r="AF23" s="782">
        <v>823</v>
      </c>
      <c r="AG23" s="780"/>
      <c r="AH23" s="780"/>
      <c r="AI23" s="780"/>
      <c r="AJ23" s="783"/>
      <c r="AK23" s="784"/>
      <c r="AL23" s="785"/>
      <c r="AM23" s="785"/>
      <c r="AN23" s="785"/>
      <c r="AO23" s="785"/>
      <c r="AP23" s="780">
        <f>SUM(AP7:AT9)</f>
        <v>40839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5070</v>
      </c>
      <c r="R28" s="809"/>
      <c r="S28" s="809"/>
      <c r="T28" s="809"/>
      <c r="U28" s="809"/>
      <c r="V28" s="809">
        <v>4880</v>
      </c>
      <c r="W28" s="809"/>
      <c r="X28" s="809"/>
      <c r="Y28" s="809"/>
      <c r="Z28" s="809"/>
      <c r="AA28" s="809">
        <v>191</v>
      </c>
      <c r="AB28" s="809"/>
      <c r="AC28" s="809"/>
      <c r="AD28" s="809"/>
      <c r="AE28" s="810"/>
      <c r="AF28" s="811">
        <v>191</v>
      </c>
      <c r="AG28" s="809"/>
      <c r="AH28" s="809"/>
      <c r="AI28" s="809"/>
      <c r="AJ28" s="812"/>
      <c r="AK28" s="813">
        <v>360</v>
      </c>
      <c r="AL28" s="804"/>
      <c r="AM28" s="804"/>
      <c r="AN28" s="804"/>
      <c r="AO28" s="804"/>
      <c r="AP28" s="804" t="s">
        <v>539</v>
      </c>
      <c r="AQ28" s="804"/>
      <c r="AR28" s="804"/>
      <c r="AS28" s="804"/>
      <c r="AT28" s="804"/>
      <c r="AU28" s="804" t="s">
        <v>539</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484</v>
      </c>
      <c r="R29" s="745"/>
      <c r="S29" s="745"/>
      <c r="T29" s="745"/>
      <c r="U29" s="745"/>
      <c r="V29" s="745">
        <v>472</v>
      </c>
      <c r="W29" s="745"/>
      <c r="X29" s="745"/>
      <c r="Y29" s="745"/>
      <c r="Z29" s="745"/>
      <c r="AA29" s="745">
        <v>12</v>
      </c>
      <c r="AB29" s="745"/>
      <c r="AC29" s="745"/>
      <c r="AD29" s="745"/>
      <c r="AE29" s="746"/>
      <c r="AF29" s="747">
        <v>12</v>
      </c>
      <c r="AG29" s="748"/>
      <c r="AH29" s="748"/>
      <c r="AI29" s="748"/>
      <c r="AJ29" s="749"/>
      <c r="AK29" s="816">
        <v>165</v>
      </c>
      <c r="AL29" s="817"/>
      <c r="AM29" s="817"/>
      <c r="AN29" s="817"/>
      <c r="AO29" s="817"/>
      <c r="AP29" s="817">
        <v>256</v>
      </c>
      <c r="AQ29" s="817"/>
      <c r="AR29" s="817"/>
      <c r="AS29" s="817"/>
      <c r="AT29" s="817"/>
      <c r="AU29" s="817">
        <v>175</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3861</v>
      </c>
      <c r="R30" s="745"/>
      <c r="S30" s="745"/>
      <c r="T30" s="745"/>
      <c r="U30" s="745"/>
      <c r="V30" s="745">
        <v>3838</v>
      </c>
      <c r="W30" s="745"/>
      <c r="X30" s="745"/>
      <c r="Y30" s="745"/>
      <c r="Z30" s="745"/>
      <c r="AA30" s="745">
        <v>23</v>
      </c>
      <c r="AB30" s="745"/>
      <c r="AC30" s="745"/>
      <c r="AD30" s="745"/>
      <c r="AE30" s="746"/>
      <c r="AF30" s="747">
        <v>23</v>
      </c>
      <c r="AG30" s="748"/>
      <c r="AH30" s="748"/>
      <c r="AI30" s="748"/>
      <c r="AJ30" s="749"/>
      <c r="AK30" s="816">
        <v>576</v>
      </c>
      <c r="AL30" s="817"/>
      <c r="AM30" s="817"/>
      <c r="AN30" s="817"/>
      <c r="AO30" s="817"/>
      <c r="AP30" s="817" t="s">
        <v>539</v>
      </c>
      <c r="AQ30" s="817"/>
      <c r="AR30" s="817"/>
      <c r="AS30" s="817"/>
      <c r="AT30" s="817"/>
      <c r="AU30" s="817" t="s">
        <v>539</v>
      </c>
      <c r="AV30" s="817"/>
      <c r="AW30" s="817"/>
      <c r="AX30" s="817"/>
      <c r="AY30" s="817"/>
      <c r="AZ30" s="818" t="s">
        <v>541</v>
      </c>
      <c r="BA30" s="818"/>
      <c r="BB30" s="818"/>
      <c r="BC30" s="818"/>
      <c r="BD30" s="818"/>
      <c r="BE30" s="814" t="s">
        <v>542</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522</v>
      </c>
      <c r="R31" s="745"/>
      <c r="S31" s="745"/>
      <c r="T31" s="745"/>
      <c r="U31" s="745"/>
      <c r="V31" s="745">
        <v>519</v>
      </c>
      <c r="W31" s="745"/>
      <c r="X31" s="745"/>
      <c r="Y31" s="745"/>
      <c r="Z31" s="745"/>
      <c r="AA31" s="745">
        <v>3</v>
      </c>
      <c r="AB31" s="745"/>
      <c r="AC31" s="745"/>
      <c r="AD31" s="745"/>
      <c r="AE31" s="746"/>
      <c r="AF31" s="747">
        <v>3</v>
      </c>
      <c r="AG31" s="748"/>
      <c r="AH31" s="748"/>
      <c r="AI31" s="748"/>
      <c r="AJ31" s="749"/>
      <c r="AK31" s="816">
        <v>155</v>
      </c>
      <c r="AL31" s="817"/>
      <c r="AM31" s="817"/>
      <c r="AN31" s="817"/>
      <c r="AO31" s="817"/>
      <c r="AP31" s="817" t="s">
        <v>541</v>
      </c>
      <c r="AQ31" s="817"/>
      <c r="AR31" s="817"/>
      <c r="AS31" s="817"/>
      <c r="AT31" s="817"/>
      <c r="AU31" s="817" t="s">
        <v>541</v>
      </c>
      <c r="AV31" s="817"/>
      <c r="AW31" s="817"/>
      <c r="AX31" s="817"/>
      <c r="AY31" s="817"/>
      <c r="AZ31" s="818" t="s">
        <v>541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736</v>
      </c>
      <c r="R32" s="745"/>
      <c r="S32" s="745"/>
      <c r="T32" s="745"/>
      <c r="U32" s="745"/>
      <c r="V32" s="745">
        <v>717</v>
      </c>
      <c r="W32" s="745"/>
      <c r="X32" s="745"/>
      <c r="Y32" s="745"/>
      <c r="Z32" s="745"/>
      <c r="AA32" s="745">
        <v>20</v>
      </c>
      <c r="AB32" s="745"/>
      <c r="AC32" s="745"/>
      <c r="AD32" s="745"/>
      <c r="AE32" s="746"/>
      <c r="AF32" s="747">
        <v>20</v>
      </c>
      <c r="AG32" s="748"/>
      <c r="AH32" s="748"/>
      <c r="AI32" s="748"/>
      <c r="AJ32" s="749"/>
      <c r="AK32" s="816">
        <v>75</v>
      </c>
      <c r="AL32" s="817"/>
      <c r="AM32" s="817"/>
      <c r="AN32" s="817"/>
      <c r="AO32" s="817"/>
      <c r="AP32" s="817">
        <v>309</v>
      </c>
      <c r="AQ32" s="817"/>
      <c r="AR32" s="817"/>
      <c r="AS32" s="817"/>
      <c r="AT32" s="817"/>
      <c r="AU32" s="817">
        <v>27</v>
      </c>
      <c r="AV32" s="817"/>
      <c r="AW32" s="817"/>
      <c r="AX32" s="817"/>
      <c r="AY32" s="817"/>
      <c r="AZ32" s="818" t="s">
        <v>541</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5</v>
      </c>
      <c r="R33" s="745"/>
      <c r="S33" s="745"/>
      <c r="T33" s="745"/>
      <c r="U33" s="745"/>
      <c r="V33" s="745">
        <v>3</v>
      </c>
      <c r="W33" s="745"/>
      <c r="X33" s="745"/>
      <c r="Y33" s="745"/>
      <c r="Z33" s="745"/>
      <c r="AA33" s="745">
        <v>1</v>
      </c>
      <c r="AB33" s="745"/>
      <c r="AC33" s="745"/>
      <c r="AD33" s="745"/>
      <c r="AE33" s="746"/>
      <c r="AF33" s="747">
        <v>1</v>
      </c>
      <c r="AG33" s="748"/>
      <c r="AH33" s="748"/>
      <c r="AI33" s="748"/>
      <c r="AJ33" s="749"/>
      <c r="AK33" s="816" t="s">
        <v>539</v>
      </c>
      <c r="AL33" s="817"/>
      <c r="AM33" s="817"/>
      <c r="AN33" s="817"/>
      <c r="AO33" s="817"/>
      <c r="AP33" s="817" t="s">
        <v>539</v>
      </c>
      <c r="AQ33" s="817"/>
      <c r="AR33" s="817"/>
      <c r="AS33" s="817"/>
      <c r="AT33" s="817"/>
      <c r="AU33" s="817" t="s">
        <v>539</v>
      </c>
      <c r="AV33" s="817"/>
      <c r="AW33" s="817"/>
      <c r="AX33" s="817"/>
      <c r="AY33" s="817"/>
      <c r="AZ33" s="818" t="s">
        <v>541</v>
      </c>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293</v>
      </c>
      <c r="R34" s="745"/>
      <c r="S34" s="745"/>
      <c r="T34" s="745"/>
      <c r="U34" s="745"/>
      <c r="V34" s="745">
        <v>218</v>
      </c>
      <c r="W34" s="745"/>
      <c r="X34" s="745"/>
      <c r="Y34" s="745"/>
      <c r="Z34" s="745"/>
      <c r="AA34" s="745">
        <v>75</v>
      </c>
      <c r="AB34" s="745"/>
      <c r="AC34" s="745"/>
      <c r="AD34" s="745"/>
      <c r="AE34" s="746"/>
      <c r="AF34" s="747">
        <v>1178</v>
      </c>
      <c r="AG34" s="748"/>
      <c r="AH34" s="748"/>
      <c r="AI34" s="748"/>
      <c r="AJ34" s="749"/>
      <c r="AK34" s="816">
        <v>85</v>
      </c>
      <c r="AL34" s="817"/>
      <c r="AM34" s="817"/>
      <c r="AN34" s="817"/>
      <c r="AO34" s="817"/>
      <c r="AP34" s="817">
        <v>1355</v>
      </c>
      <c r="AQ34" s="817"/>
      <c r="AR34" s="817"/>
      <c r="AS34" s="817"/>
      <c r="AT34" s="817"/>
      <c r="AU34" s="817">
        <v>603</v>
      </c>
      <c r="AV34" s="817"/>
      <c r="AW34" s="817"/>
      <c r="AX34" s="817"/>
      <c r="AY34" s="817"/>
      <c r="AZ34" s="818" t="s">
        <v>541</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388</v>
      </c>
      <c r="C35" s="742"/>
      <c r="D35" s="742"/>
      <c r="E35" s="742"/>
      <c r="F35" s="742"/>
      <c r="G35" s="742"/>
      <c r="H35" s="742"/>
      <c r="I35" s="742"/>
      <c r="J35" s="742"/>
      <c r="K35" s="742"/>
      <c r="L35" s="742"/>
      <c r="M35" s="742"/>
      <c r="N35" s="742"/>
      <c r="O35" s="742"/>
      <c r="P35" s="743"/>
      <c r="Q35" s="744">
        <v>4315</v>
      </c>
      <c r="R35" s="745"/>
      <c r="S35" s="745"/>
      <c r="T35" s="745"/>
      <c r="U35" s="745"/>
      <c r="V35" s="745">
        <v>4251</v>
      </c>
      <c r="W35" s="745"/>
      <c r="X35" s="745"/>
      <c r="Y35" s="745"/>
      <c r="Z35" s="745"/>
      <c r="AA35" s="745">
        <v>63</v>
      </c>
      <c r="AB35" s="745"/>
      <c r="AC35" s="745"/>
      <c r="AD35" s="745"/>
      <c r="AE35" s="746"/>
      <c r="AF35" s="747">
        <v>1197</v>
      </c>
      <c r="AG35" s="748"/>
      <c r="AH35" s="748"/>
      <c r="AI35" s="748"/>
      <c r="AJ35" s="749"/>
      <c r="AK35" s="816">
        <v>524</v>
      </c>
      <c r="AL35" s="817"/>
      <c r="AM35" s="817"/>
      <c r="AN35" s="817"/>
      <c r="AO35" s="817"/>
      <c r="AP35" s="817">
        <v>7053</v>
      </c>
      <c r="AQ35" s="817"/>
      <c r="AR35" s="817"/>
      <c r="AS35" s="817"/>
      <c r="AT35" s="817"/>
      <c r="AU35" s="817">
        <v>3830</v>
      </c>
      <c r="AV35" s="817"/>
      <c r="AW35" s="817"/>
      <c r="AX35" s="817"/>
      <c r="AY35" s="817"/>
      <c r="AZ35" s="818" t="s">
        <v>541</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389</v>
      </c>
      <c r="C36" s="742"/>
      <c r="D36" s="742"/>
      <c r="E36" s="742"/>
      <c r="F36" s="742"/>
      <c r="G36" s="742"/>
      <c r="H36" s="742"/>
      <c r="I36" s="742"/>
      <c r="J36" s="742"/>
      <c r="K36" s="742"/>
      <c r="L36" s="742"/>
      <c r="M36" s="742"/>
      <c r="N36" s="742"/>
      <c r="O36" s="742"/>
      <c r="P36" s="743"/>
      <c r="Q36" s="744">
        <v>1491</v>
      </c>
      <c r="R36" s="745"/>
      <c r="S36" s="745"/>
      <c r="T36" s="745"/>
      <c r="U36" s="745"/>
      <c r="V36" s="745">
        <v>1470</v>
      </c>
      <c r="W36" s="745"/>
      <c r="X36" s="745"/>
      <c r="Y36" s="745"/>
      <c r="Z36" s="745"/>
      <c r="AA36" s="745">
        <v>21</v>
      </c>
      <c r="AB36" s="745"/>
      <c r="AC36" s="745"/>
      <c r="AD36" s="745"/>
      <c r="AE36" s="746"/>
      <c r="AF36" s="747">
        <v>21</v>
      </c>
      <c r="AG36" s="748"/>
      <c r="AH36" s="748"/>
      <c r="AI36" s="748"/>
      <c r="AJ36" s="749"/>
      <c r="AK36" s="816">
        <v>366</v>
      </c>
      <c r="AL36" s="817"/>
      <c r="AM36" s="817"/>
      <c r="AN36" s="817"/>
      <c r="AO36" s="817"/>
      <c r="AP36" s="817">
        <v>5655</v>
      </c>
      <c r="AQ36" s="817"/>
      <c r="AR36" s="817"/>
      <c r="AS36" s="817"/>
      <c r="AT36" s="817"/>
      <c r="AU36" s="817">
        <v>3116</v>
      </c>
      <c r="AV36" s="817"/>
      <c r="AW36" s="817"/>
      <c r="AX36" s="817"/>
      <c r="AY36" s="817"/>
      <c r="AZ36" s="818" t="s">
        <v>541</v>
      </c>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391</v>
      </c>
      <c r="C37" s="742"/>
      <c r="D37" s="742"/>
      <c r="E37" s="742"/>
      <c r="F37" s="742"/>
      <c r="G37" s="742"/>
      <c r="H37" s="742"/>
      <c r="I37" s="742"/>
      <c r="J37" s="742"/>
      <c r="K37" s="742"/>
      <c r="L37" s="742"/>
      <c r="M37" s="742"/>
      <c r="N37" s="742"/>
      <c r="O37" s="742"/>
      <c r="P37" s="743"/>
      <c r="Q37" s="744">
        <v>2409</v>
      </c>
      <c r="R37" s="745"/>
      <c r="S37" s="745"/>
      <c r="T37" s="745"/>
      <c r="U37" s="745"/>
      <c r="V37" s="745">
        <v>2387</v>
      </c>
      <c r="W37" s="745"/>
      <c r="X37" s="745"/>
      <c r="Y37" s="745"/>
      <c r="Z37" s="745"/>
      <c r="AA37" s="745">
        <v>22</v>
      </c>
      <c r="AB37" s="745"/>
      <c r="AC37" s="745"/>
      <c r="AD37" s="745"/>
      <c r="AE37" s="746"/>
      <c r="AF37" s="747">
        <v>22</v>
      </c>
      <c r="AG37" s="748"/>
      <c r="AH37" s="748"/>
      <c r="AI37" s="748"/>
      <c r="AJ37" s="749"/>
      <c r="AK37" s="816">
        <v>1140</v>
      </c>
      <c r="AL37" s="817"/>
      <c r="AM37" s="817"/>
      <c r="AN37" s="817"/>
      <c r="AO37" s="817"/>
      <c r="AP37" s="817">
        <v>20451</v>
      </c>
      <c r="AQ37" s="817"/>
      <c r="AR37" s="817"/>
      <c r="AS37" s="817"/>
      <c r="AT37" s="817"/>
      <c r="AU37" s="817">
        <v>16074</v>
      </c>
      <c r="AV37" s="817"/>
      <c r="AW37" s="817"/>
      <c r="AX37" s="817"/>
      <c r="AY37" s="817"/>
      <c r="AZ37" s="818" t="s">
        <v>541</v>
      </c>
      <c r="BA37" s="818"/>
      <c r="BB37" s="818"/>
      <c r="BC37" s="818"/>
      <c r="BD37" s="818"/>
      <c r="BE37" s="814" t="s">
        <v>390</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392</v>
      </c>
      <c r="C38" s="742"/>
      <c r="D38" s="742"/>
      <c r="E38" s="742"/>
      <c r="F38" s="742"/>
      <c r="G38" s="742"/>
      <c r="H38" s="742"/>
      <c r="I38" s="742"/>
      <c r="J38" s="742"/>
      <c r="K38" s="742"/>
      <c r="L38" s="742"/>
      <c r="M38" s="742"/>
      <c r="N38" s="742"/>
      <c r="O38" s="742"/>
      <c r="P38" s="743"/>
      <c r="Q38" s="744">
        <v>274</v>
      </c>
      <c r="R38" s="745"/>
      <c r="S38" s="745"/>
      <c r="T38" s="745"/>
      <c r="U38" s="745"/>
      <c r="V38" s="745">
        <v>271</v>
      </c>
      <c r="W38" s="745"/>
      <c r="X38" s="745"/>
      <c r="Y38" s="745"/>
      <c r="Z38" s="745"/>
      <c r="AA38" s="745">
        <v>4</v>
      </c>
      <c r="AB38" s="745"/>
      <c r="AC38" s="745"/>
      <c r="AD38" s="745"/>
      <c r="AE38" s="746"/>
      <c r="AF38" s="747">
        <v>4</v>
      </c>
      <c r="AG38" s="748"/>
      <c r="AH38" s="748"/>
      <c r="AI38" s="748"/>
      <c r="AJ38" s="749"/>
      <c r="AK38" s="816">
        <v>186</v>
      </c>
      <c r="AL38" s="817"/>
      <c r="AM38" s="817"/>
      <c r="AN38" s="817"/>
      <c r="AO38" s="817"/>
      <c r="AP38" s="817">
        <v>51</v>
      </c>
      <c r="AQ38" s="817"/>
      <c r="AR38" s="817"/>
      <c r="AS38" s="817"/>
      <c r="AT38" s="817"/>
      <c r="AU38" s="817">
        <v>34</v>
      </c>
      <c r="AV38" s="817"/>
      <c r="AW38" s="817"/>
      <c r="AX38" s="817"/>
      <c r="AY38" s="817"/>
      <c r="AZ38" s="818" t="s">
        <v>541</v>
      </c>
      <c r="BA38" s="818"/>
      <c r="BB38" s="818"/>
      <c r="BC38" s="818"/>
      <c r="BD38" s="818"/>
      <c r="BE38" s="814" t="s">
        <v>390</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t="s">
        <v>393</v>
      </c>
      <c r="C39" s="742"/>
      <c r="D39" s="742"/>
      <c r="E39" s="742"/>
      <c r="F39" s="742"/>
      <c r="G39" s="742"/>
      <c r="H39" s="742"/>
      <c r="I39" s="742"/>
      <c r="J39" s="742"/>
      <c r="K39" s="742"/>
      <c r="L39" s="742"/>
      <c r="M39" s="742"/>
      <c r="N39" s="742"/>
      <c r="O39" s="742"/>
      <c r="P39" s="743"/>
      <c r="Q39" s="744">
        <v>17</v>
      </c>
      <c r="R39" s="745"/>
      <c r="S39" s="745"/>
      <c r="T39" s="745"/>
      <c r="U39" s="745"/>
      <c r="V39" s="745">
        <v>17</v>
      </c>
      <c r="W39" s="745"/>
      <c r="X39" s="745"/>
      <c r="Y39" s="745"/>
      <c r="Z39" s="745"/>
      <c r="AA39" s="745">
        <v>0</v>
      </c>
      <c r="AB39" s="745"/>
      <c r="AC39" s="745"/>
      <c r="AD39" s="745"/>
      <c r="AE39" s="746"/>
      <c r="AF39" s="747">
        <v>36</v>
      </c>
      <c r="AG39" s="748"/>
      <c r="AH39" s="748"/>
      <c r="AI39" s="748"/>
      <c r="AJ39" s="749"/>
      <c r="AK39" s="816">
        <v>12</v>
      </c>
      <c r="AL39" s="817"/>
      <c r="AM39" s="817"/>
      <c r="AN39" s="817"/>
      <c r="AO39" s="817"/>
      <c r="AP39" s="817" t="s">
        <v>540</v>
      </c>
      <c r="AQ39" s="817"/>
      <c r="AR39" s="817"/>
      <c r="AS39" s="817"/>
      <c r="AT39" s="817"/>
      <c r="AU39" s="817" t="s">
        <v>539</v>
      </c>
      <c r="AV39" s="817"/>
      <c r="AW39" s="817"/>
      <c r="AX39" s="817"/>
      <c r="AY39" s="817"/>
      <c r="AZ39" s="818" t="s">
        <v>541</v>
      </c>
      <c r="BA39" s="818"/>
      <c r="BB39" s="818"/>
      <c r="BC39" s="818"/>
      <c r="BD39" s="818"/>
      <c r="BE39" s="814" t="s">
        <v>390</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2707</v>
      </c>
      <c r="AG63" s="828"/>
      <c r="AH63" s="828"/>
      <c r="AI63" s="828"/>
      <c r="AJ63" s="829"/>
      <c r="AK63" s="830"/>
      <c r="AL63" s="825"/>
      <c r="AM63" s="825"/>
      <c r="AN63" s="825"/>
      <c r="AO63" s="825"/>
      <c r="AP63" s="828">
        <f>SUM(AP28:AT39)</f>
        <v>35130</v>
      </c>
      <c r="AQ63" s="828"/>
      <c r="AR63" s="828"/>
      <c r="AS63" s="828"/>
      <c r="AT63" s="828"/>
      <c r="AU63" s="828">
        <f>SUM(AU28:AY39)</f>
        <v>23859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397</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543</v>
      </c>
      <c r="C68" s="856"/>
      <c r="D68" s="856"/>
      <c r="E68" s="856"/>
      <c r="F68" s="856"/>
      <c r="G68" s="856"/>
      <c r="H68" s="856"/>
      <c r="I68" s="856"/>
      <c r="J68" s="856"/>
      <c r="K68" s="856"/>
      <c r="L68" s="856"/>
      <c r="M68" s="856"/>
      <c r="N68" s="856"/>
      <c r="O68" s="856"/>
      <c r="P68" s="857"/>
      <c r="Q68" s="858">
        <v>10474</v>
      </c>
      <c r="R68" s="852"/>
      <c r="S68" s="852"/>
      <c r="T68" s="852"/>
      <c r="U68" s="852"/>
      <c r="V68" s="852">
        <v>10424</v>
      </c>
      <c r="W68" s="852"/>
      <c r="X68" s="852"/>
      <c r="Y68" s="852"/>
      <c r="Z68" s="852"/>
      <c r="AA68" s="852">
        <v>50</v>
      </c>
      <c r="AB68" s="852"/>
      <c r="AC68" s="852"/>
      <c r="AD68" s="852"/>
      <c r="AE68" s="852"/>
      <c r="AF68" s="852">
        <v>50</v>
      </c>
      <c r="AG68" s="852"/>
      <c r="AH68" s="852"/>
      <c r="AI68" s="852"/>
      <c r="AJ68" s="852"/>
      <c r="AK68" s="852">
        <v>2200</v>
      </c>
      <c r="AL68" s="852"/>
      <c r="AM68" s="852"/>
      <c r="AN68" s="852"/>
      <c r="AO68" s="852"/>
      <c r="AP68" s="852" t="s">
        <v>566</v>
      </c>
      <c r="AQ68" s="852"/>
      <c r="AR68" s="852"/>
      <c r="AS68" s="852"/>
      <c r="AT68" s="852"/>
      <c r="AU68" s="852" t="s">
        <v>566</v>
      </c>
      <c r="AV68" s="852"/>
      <c r="AW68" s="852"/>
      <c r="AX68" s="852"/>
      <c r="AY68" s="852"/>
      <c r="AZ68" s="853" t="s">
        <v>568</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544</v>
      </c>
      <c r="C69" s="860"/>
      <c r="D69" s="860"/>
      <c r="E69" s="860"/>
      <c r="F69" s="860"/>
      <c r="G69" s="860"/>
      <c r="H69" s="860"/>
      <c r="I69" s="860"/>
      <c r="J69" s="860"/>
      <c r="K69" s="860"/>
      <c r="L69" s="860"/>
      <c r="M69" s="860"/>
      <c r="N69" s="860"/>
      <c r="O69" s="860"/>
      <c r="P69" s="861"/>
      <c r="Q69" s="862">
        <v>69</v>
      </c>
      <c r="R69" s="817"/>
      <c r="S69" s="817"/>
      <c r="T69" s="817"/>
      <c r="U69" s="817"/>
      <c r="V69" s="817">
        <v>64</v>
      </c>
      <c r="W69" s="817"/>
      <c r="X69" s="817"/>
      <c r="Y69" s="817"/>
      <c r="Z69" s="817"/>
      <c r="AA69" s="817">
        <v>4</v>
      </c>
      <c r="AB69" s="817"/>
      <c r="AC69" s="817"/>
      <c r="AD69" s="817"/>
      <c r="AE69" s="817"/>
      <c r="AF69" s="817">
        <v>4</v>
      </c>
      <c r="AG69" s="817"/>
      <c r="AH69" s="817"/>
      <c r="AI69" s="817"/>
      <c r="AJ69" s="817"/>
      <c r="AK69" s="817" t="s">
        <v>539</v>
      </c>
      <c r="AL69" s="817"/>
      <c r="AM69" s="817"/>
      <c r="AN69" s="817"/>
      <c r="AO69" s="817"/>
      <c r="AP69" s="817" t="s">
        <v>539</v>
      </c>
      <c r="AQ69" s="817"/>
      <c r="AR69" s="817"/>
      <c r="AS69" s="817"/>
      <c r="AT69" s="817"/>
      <c r="AU69" s="817" t="s">
        <v>539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545</v>
      </c>
      <c r="C70" s="860"/>
      <c r="D70" s="860"/>
      <c r="E70" s="860"/>
      <c r="F70" s="860"/>
      <c r="G70" s="860"/>
      <c r="H70" s="860"/>
      <c r="I70" s="860"/>
      <c r="J70" s="860"/>
      <c r="K70" s="860"/>
      <c r="L70" s="860"/>
      <c r="M70" s="860"/>
      <c r="N70" s="860"/>
      <c r="O70" s="860"/>
      <c r="P70" s="861"/>
      <c r="Q70" s="862">
        <v>250</v>
      </c>
      <c r="R70" s="817"/>
      <c r="S70" s="817"/>
      <c r="T70" s="817"/>
      <c r="U70" s="817"/>
      <c r="V70" s="817">
        <v>213</v>
      </c>
      <c r="W70" s="817"/>
      <c r="X70" s="817"/>
      <c r="Y70" s="817"/>
      <c r="Z70" s="817"/>
      <c r="AA70" s="817">
        <v>37</v>
      </c>
      <c r="AB70" s="817"/>
      <c r="AC70" s="817"/>
      <c r="AD70" s="817"/>
      <c r="AE70" s="817"/>
      <c r="AF70" s="817">
        <v>37</v>
      </c>
      <c r="AG70" s="817"/>
      <c r="AH70" s="817"/>
      <c r="AI70" s="817"/>
      <c r="AJ70" s="817"/>
      <c r="AK70" s="817" t="s">
        <v>539</v>
      </c>
      <c r="AL70" s="817"/>
      <c r="AM70" s="817"/>
      <c r="AN70" s="817"/>
      <c r="AO70" s="817"/>
      <c r="AP70" s="817" t="s">
        <v>548</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546</v>
      </c>
      <c r="C71" s="860"/>
      <c r="D71" s="860"/>
      <c r="E71" s="860"/>
      <c r="F71" s="860"/>
      <c r="G71" s="860"/>
      <c r="H71" s="860"/>
      <c r="I71" s="860"/>
      <c r="J71" s="860"/>
      <c r="K71" s="860"/>
      <c r="L71" s="860"/>
      <c r="M71" s="860"/>
      <c r="N71" s="860"/>
      <c r="O71" s="860"/>
      <c r="P71" s="861"/>
      <c r="Q71" s="862">
        <v>224498</v>
      </c>
      <c r="R71" s="817"/>
      <c r="S71" s="817"/>
      <c r="T71" s="817"/>
      <c r="U71" s="817"/>
      <c r="V71" s="817">
        <v>216268</v>
      </c>
      <c r="W71" s="817"/>
      <c r="X71" s="817"/>
      <c r="Y71" s="817"/>
      <c r="Z71" s="817"/>
      <c r="AA71" s="817">
        <v>8230</v>
      </c>
      <c r="AB71" s="817"/>
      <c r="AC71" s="817"/>
      <c r="AD71" s="817"/>
      <c r="AE71" s="817"/>
      <c r="AF71" s="817">
        <v>8230</v>
      </c>
      <c r="AG71" s="817"/>
      <c r="AH71" s="817"/>
      <c r="AI71" s="817"/>
      <c r="AJ71" s="817"/>
      <c r="AK71" s="817">
        <v>1320</v>
      </c>
      <c r="AL71" s="817"/>
      <c r="AM71" s="817"/>
      <c r="AN71" s="817"/>
      <c r="AO71" s="817"/>
      <c r="AP71" s="817" t="s">
        <v>549</v>
      </c>
      <c r="AQ71" s="817"/>
      <c r="AR71" s="817"/>
      <c r="AS71" s="817"/>
      <c r="AT71" s="817"/>
      <c r="AU71" s="817" t="s">
        <v>539</v>
      </c>
      <c r="AV71" s="817"/>
      <c r="AW71" s="817"/>
      <c r="AX71" s="817"/>
      <c r="AY71" s="817"/>
      <c r="AZ71" s="863" t="s">
        <v>551</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547</v>
      </c>
      <c r="C72" s="860"/>
      <c r="D72" s="860"/>
      <c r="E72" s="860"/>
      <c r="F72" s="860"/>
      <c r="G72" s="860"/>
      <c r="H72" s="860"/>
      <c r="I72" s="860"/>
      <c r="J72" s="860"/>
      <c r="K72" s="860"/>
      <c r="L72" s="860"/>
      <c r="M72" s="860"/>
      <c r="N72" s="860"/>
      <c r="O72" s="860"/>
      <c r="P72" s="861"/>
      <c r="Q72" s="862">
        <v>409</v>
      </c>
      <c r="R72" s="817"/>
      <c r="S72" s="817"/>
      <c r="T72" s="817"/>
      <c r="U72" s="817"/>
      <c r="V72" s="817">
        <v>404</v>
      </c>
      <c r="W72" s="817"/>
      <c r="X72" s="817"/>
      <c r="Y72" s="817"/>
      <c r="Z72" s="817"/>
      <c r="AA72" s="817">
        <v>5</v>
      </c>
      <c r="AB72" s="817"/>
      <c r="AC72" s="817"/>
      <c r="AD72" s="817"/>
      <c r="AE72" s="817"/>
      <c r="AF72" s="817">
        <v>933</v>
      </c>
      <c r="AG72" s="817"/>
      <c r="AH72" s="817"/>
      <c r="AI72" s="817"/>
      <c r="AJ72" s="817"/>
      <c r="AK72" s="817" t="s">
        <v>539</v>
      </c>
      <c r="AL72" s="817"/>
      <c r="AM72" s="817"/>
      <c r="AN72" s="817"/>
      <c r="AO72" s="817"/>
      <c r="AP72" s="817" t="s">
        <v>549</v>
      </c>
      <c r="AQ72" s="817"/>
      <c r="AR72" s="817"/>
      <c r="AS72" s="817"/>
      <c r="AT72" s="817"/>
      <c r="AU72" s="817" t="s">
        <v>549</v>
      </c>
      <c r="AV72" s="817"/>
      <c r="AW72" s="817"/>
      <c r="AX72" s="817"/>
      <c r="AY72" s="817"/>
      <c r="AZ72" s="863" t="s">
        <v>550</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SUM(AF68:AJ72)</f>
        <v>9254</v>
      </c>
      <c r="AG88" s="828"/>
      <c r="AH88" s="828"/>
      <c r="AI88" s="828"/>
      <c r="AJ88" s="828"/>
      <c r="AK88" s="825"/>
      <c r="AL88" s="825"/>
      <c r="AM88" s="825"/>
      <c r="AN88" s="825"/>
      <c r="AO88" s="825"/>
      <c r="AP88" s="828" t="s">
        <v>539</v>
      </c>
      <c r="AQ88" s="828"/>
      <c r="AR88" s="828"/>
      <c r="AS88" s="828"/>
      <c r="AT88" s="828"/>
      <c r="AU88" s="828" t="s">
        <v>539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SUM(CR7:CV18)</f>
        <v>581</v>
      </c>
      <c r="CS102" s="836"/>
      <c r="CT102" s="836"/>
      <c r="CU102" s="836"/>
      <c r="CV102" s="879"/>
      <c r="CW102" s="878">
        <f>SUM(CW7:DA18)</f>
        <v>110</v>
      </c>
      <c r="CX102" s="836"/>
      <c r="CY102" s="836"/>
      <c r="CZ102" s="836"/>
      <c r="DA102" s="879"/>
      <c r="DB102" s="878">
        <f>SUM(DB7:DF18)</f>
        <v>7</v>
      </c>
      <c r="DC102" s="836"/>
      <c r="DD102" s="836"/>
      <c r="DE102" s="836"/>
      <c r="DF102" s="879"/>
      <c r="DG102" s="878" t="s">
        <v>539</v>
      </c>
      <c r="DH102" s="836"/>
      <c r="DI102" s="836"/>
      <c r="DJ102" s="836"/>
      <c r="DK102" s="879"/>
      <c r="DL102" s="878" t="s">
        <v>539</v>
      </c>
      <c r="DM102" s="836"/>
      <c r="DN102" s="836"/>
      <c r="DO102" s="836"/>
      <c r="DP102" s="879"/>
      <c r="DQ102" s="878" t="s">
        <v>539</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285</v>
      </c>
      <c r="AG109" s="881"/>
      <c r="AH109" s="881"/>
      <c r="AI109" s="881"/>
      <c r="AJ109" s="882"/>
      <c r="AK109" s="880" t="s">
        <v>284</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285</v>
      </c>
      <c r="BW109" s="881"/>
      <c r="BX109" s="881"/>
      <c r="BY109" s="881"/>
      <c r="BZ109" s="882"/>
      <c r="CA109" s="880" t="s">
        <v>284</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285</v>
      </c>
      <c r="DM109" s="881"/>
      <c r="DN109" s="881"/>
      <c r="DO109" s="881"/>
      <c r="DP109" s="882"/>
      <c r="DQ109" s="880" t="s">
        <v>284</v>
      </c>
      <c r="DR109" s="881"/>
      <c r="DS109" s="881"/>
      <c r="DT109" s="881"/>
      <c r="DU109" s="882"/>
      <c r="DV109" s="880" t="s">
        <v>409</v>
      </c>
      <c r="DW109" s="881"/>
      <c r="DX109" s="881"/>
      <c r="DY109" s="881"/>
      <c r="DZ109" s="883"/>
    </row>
    <row r="110" spans="1:131" s="197" customFormat="1" ht="26.25" customHeight="1" x14ac:dyDescent="0.15">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5815060</v>
      </c>
      <c r="AB110" s="888"/>
      <c r="AC110" s="888"/>
      <c r="AD110" s="888"/>
      <c r="AE110" s="889"/>
      <c r="AF110" s="890">
        <v>5630592</v>
      </c>
      <c r="AG110" s="888"/>
      <c r="AH110" s="888"/>
      <c r="AI110" s="888"/>
      <c r="AJ110" s="889"/>
      <c r="AK110" s="890">
        <v>5464682</v>
      </c>
      <c r="AL110" s="888"/>
      <c r="AM110" s="888"/>
      <c r="AN110" s="888"/>
      <c r="AO110" s="889"/>
      <c r="AP110" s="891">
        <v>34.9</v>
      </c>
      <c r="AQ110" s="892"/>
      <c r="AR110" s="892"/>
      <c r="AS110" s="892"/>
      <c r="AT110" s="893"/>
      <c r="AU110" s="894" t="s">
        <v>60</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46292446</v>
      </c>
      <c r="BR110" s="925"/>
      <c r="BS110" s="925"/>
      <c r="BT110" s="925"/>
      <c r="BU110" s="925"/>
      <c r="BV110" s="925">
        <v>43679697</v>
      </c>
      <c r="BW110" s="925"/>
      <c r="BX110" s="925"/>
      <c r="BY110" s="925"/>
      <c r="BZ110" s="925"/>
      <c r="CA110" s="925">
        <v>40838987</v>
      </c>
      <c r="CB110" s="925"/>
      <c r="CC110" s="925"/>
      <c r="CD110" s="925"/>
      <c r="CE110" s="925"/>
      <c r="CF110" s="939">
        <v>260.5</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77370</v>
      </c>
      <c r="BR111" s="918"/>
      <c r="BS111" s="918"/>
      <c r="BT111" s="918"/>
      <c r="BU111" s="918"/>
      <c r="BV111" s="918">
        <v>9707</v>
      </c>
      <c r="BW111" s="918"/>
      <c r="BX111" s="918"/>
      <c r="BY111" s="918"/>
      <c r="BZ111" s="918"/>
      <c r="CA111" s="918">
        <v>29437</v>
      </c>
      <c r="CB111" s="918"/>
      <c r="CC111" s="918"/>
      <c r="CD111" s="918"/>
      <c r="CE111" s="918"/>
      <c r="CF111" s="912">
        <v>0.2</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28734031</v>
      </c>
      <c r="BR112" s="918"/>
      <c r="BS112" s="918"/>
      <c r="BT112" s="918"/>
      <c r="BU112" s="918"/>
      <c r="BV112" s="918">
        <v>26061676</v>
      </c>
      <c r="BW112" s="918"/>
      <c r="BX112" s="918"/>
      <c r="BY112" s="918"/>
      <c r="BZ112" s="918"/>
      <c r="CA112" s="918">
        <v>23858978</v>
      </c>
      <c r="CB112" s="918"/>
      <c r="CC112" s="918"/>
      <c r="CD112" s="918"/>
      <c r="CE112" s="918"/>
      <c r="CF112" s="912">
        <v>152.19999999999999</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1659893</v>
      </c>
      <c r="AB113" s="932"/>
      <c r="AC113" s="932"/>
      <c r="AD113" s="932"/>
      <c r="AE113" s="933"/>
      <c r="AF113" s="934">
        <v>1701626</v>
      </c>
      <c r="AG113" s="932"/>
      <c r="AH113" s="932"/>
      <c r="AI113" s="932"/>
      <c r="AJ113" s="933"/>
      <c r="AK113" s="934">
        <v>1798120</v>
      </c>
      <c r="AL113" s="932"/>
      <c r="AM113" s="932"/>
      <c r="AN113" s="932"/>
      <c r="AO113" s="933"/>
      <c r="AP113" s="935">
        <v>11.5</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1760535</v>
      </c>
      <c r="BR114" s="918"/>
      <c r="BS114" s="918"/>
      <c r="BT114" s="918"/>
      <c r="BU114" s="918"/>
      <c r="BV114" s="918">
        <v>1571505</v>
      </c>
      <c r="BW114" s="918"/>
      <c r="BX114" s="918"/>
      <c r="BY114" s="918"/>
      <c r="BZ114" s="918"/>
      <c r="CA114" s="918">
        <v>1423962</v>
      </c>
      <c r="CB114" s="918"/>
      <c r="CC114" s="918"/>
      <c r="CD114" s="918"/>
      <c r="CE114" s="918"/>
      <c r="CF114" s="912">
        <v>9.1</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17766</v>
      </c>
      <c r="AB115" s="932"/>
      <c r="AC115" s="932"/>
      <c r="AD115" s="932"/>
      <c r="AE115" s="933"/>
      <c r="AF115" s="934">
        <v>61956</v>
      </c>
      <c r="AG115" s="932"/>
      <c r="AH115" s="932"/>
      <c r="AI115" s="932"/>
      <c r="AJ115" s="933"/>
      <c r="AK115" s="934">
        <v>2135</v>
      </c>
      <c r="AL115" s="932"/>
      <c r="AM115" s="932"/>
      <c r="AN115" s="932"/>
      <c r="AO115" s="933"/>
      <c r="AP115" s="935">
        <v>0</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5727</v>
      </c>
      <c r="AB116" s="957"/>
      <c r="AC116" s="957"/>
      <c r="AD116" s="957"/>
      <c r="AE116" s="958"/>
      <c r="AF116" s="959">
        <v>2570</v>
      </c>
      <c r="AG116" s="957"/>
      <c r="AH116" s="957"/>
      <c r="AI116" s="957"/>
      <c r="AJ116" s="958"/>
      <c r="AK116" s="959">
        <v>1853</v>
      </c>
      <c r="AL116" s="957"/>
      <c r="AM116" s="957"/>
      <c r="AN116" s="957"/>
      <c r="AO116" s="958"/>
      <c r="AP116" s="960">
        <v>0</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7498446</v>
      </c>
      <c r="AB117" s="964"/>
      <c r="AC117" s="964"/>
      <c r="AD117" s="964"/>
      <c r="AE117" s="965"/>
      <c r="AF117" s="963">
        <v>7396744</v>
      </c>
      <c r="AG117" s="964"/>
      <c r="AH117" s="964"/>
      <c r="AI117" s="964"/>
      <c r="AJ117" s="965"/>
      <c r="AK117" s="963">
        <v>7266790</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285</v>
      </c>
      <c r="AG118" s="881"/>
      <c r="AH118" s="881"/>
      <c r="AI118" s="881"/>
      <c r="AJ118" s="882"/>
      <c r="AK118" s="880" t="s">
        <v>284</v>
      </c>
      <c r="AL118" s="881"/>
      <c r="AM118" s="881"/>
      <c r="AN118" s="881"/>
      <c r="AO118" s="882"/>
      <c r="AP118" s="988" t="s">
        <v>409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437</v>
      </c>
      <c r="BP118" s="992"/>
      <c r="BQ118" s="983">
        <v>76864382</v>
      </c>
      <c r="BR118" s="984"/>
      <c r="BS118" s="984"/>
      <c r="BT118" s="984"/>
      <c r="BU118" s="984"/>
      <c r="BV118" s="984">
        <v>71322585</v>
      </c>
      <c r="BW118" s="984"/>
      <c r="BX118" s="984"/>
      <c r="BY118" s="984"/>
      <c r="BZ118" s="984"/>
      <c r="CA118" s="984">
        <v>66151364</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9498103</v>
      </c>
      <c r="BR119" s="925"/>
      <c r="BS119" s="925"/>
      <c r="BT119" s="925"/>
      <c r="BU119" s="925"/>
      <c r="BV119" s="925">
        <v>9941164</v>
      </c>
      <c r="BW119" s="925"/>
      <c r="BX119" s="925"/>
      <c r="BY119" s="925"/>
      <c r="BZ119" s="925"/>
      <c r="CA119" s="925">
        <v>10090382</v>
      </c>
      <c r="CB119" s="925"/>
      <c r="CC119" s="925"/>
      <c r="CD119" s="925"/>
      <c r="CE119" s="925"/>
      <c r="CF119" s="939">
        <v>64.400000000000006</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77370</v>
      </c>
      <c r="DH119" s="996"/>
      <c r="DI119" s="996"/>
      <c r="DJ119" s="996"/>
      <c r="DK119" s="997"/>
      <c r="DL119" s="998">
        <v>9707</v>
      </c>
      <c r="DM119" s="996"/>
      <c r="DN119" s="996"/>
      <c r="DO119" s="996"/>
      <c r="DP119" s="997"/>
      <c r="DQ119" s="998">
        <v>29437</v>
      </c>
      <c r="DR119" s="996"/>
      <c r="DS119" s="996"/>
      <c r="DT119" s="996"/>
      <c r="DU119" s="997"/>
      <c r="DV119" s="999">
        <v>0.2</v>
      </c>
      <c r="DW119" s="1000"/>
      <c r="DX119" s="1000"/>
      <c r="DY119" s="1000"/>
      <c r="DZ119" s="1001"/>
    </row>
    <row r="120" spans="1:130" s="197" customFormat="1" ht="26.25" customHeight="1" x14ac:dyDescent="0.15">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780206</v>
      </c>
      <c r="BR120" s="918"/>
      <c r="BS120" s="918"/>
      <c r="BT120" s="918"/>
      <c r="BU120" s="918"/>
      <c r="BV120" s="918">
        <v>705908</v>
      </c>
      <c r="BW120" s="918"/>
      <c r="BX120" s="918"/>
      <c r="BY120" s="918"/>
      <c r="BZ120" s="918"/>
      <c r="CA120" s="918">
        <v>629721</v>
      </c>
      <c r="CB120" s="918"/>
      <c r="CC120" s="918"/>
      <c r="CD120" s="918"/>
      <c r="CE120" s="918"/>
      <c r="CF120" s="912">
        <v>4</v>
      </c>
      <c r="CG120" s="913"/>
      <c r="CH120" s="913"/>
      <c r="CI120" s="913"/>
      <c r="CJ120" s="913"/>
      <c r="CK120" s="1011" t="s">
        <v>443</v>
      </c>
      <c r="CL120" s="1012"/>
      <c r="CM120" s="1012"/>
      <c r="CN120" s="1012"/>
      <c r="CO120" s="1013"/>
      <c r="CP120" s="1019" t="s">
        <v>391</v>
      </c>
      <c r="CQ120" s="1020"/>
      <c r="CR120" s="1020"/>
      <c r="CS120" s="1020"/>
      <c r="CT120" s="1020"/>
      <c r="CU120" s="1020"/>
      <c r="CV120" s="1020"/>
      <c r="CW120" s="1020"/>
      <c r="CX120" s="1020"/>
      <c r="CY120" s="1020"/>
      <c r="CZ120" s="1020"/>
      <c r="DA120" s="1020"/>
      <c r="DB120" s="1020"/>
      <c r="DC120" s="1020"/>
      <c r="DD120" s="1020"/>
      <c r="DE120" s="1020"/>
      <c r="DF120" s="1021"/>
      <c r="DG120" s="924">
        <v>20653054</v>
      </c>
      <c r="DH120" s="925"/>
      <c r="DI120" s="925"/>
      <c r="DJ120" s="925"/>
      <c r="DK120" s="925"/>
      <c r="DL120" s="925">
        <v>18207064</v>
      </c>
      <c r="DM120" s="925"/>
      <c r="DN120" s="925"/>
      <c r="DO120" s="925"/>
      <c r="DP120" s="925"/>
      <c r="DQ120" s="925">
        <v>16074488</v>
      </c>
      <c r="DR120" s="925"/>
      <c r="DS120" s="925"/>
      <c r="DT120" s="925"/>
      <c r="DU120" s="925"/>
      <c r="DV120" s="926">
        <v>102.5</v>
      </c>
      <c r="DW120" s="926"/>
      <c r="DX120" s="926"/>
      <c r="DY120" s="926"/>
      <c r="DZ120" s="927"/>
    </row>
    <row r="121" spans="1:130" s="197" customFormat="1" ht="26.25" customHeight="1" x14ac:dyDescent="0.15">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48056899</v>
      </c>
      <c r="BR121" s="984"/>
      <c r="BS121" s="984"/>
      <c r="BT121" s="984"/>
      <c r="BU121" s="984"/>
      <c r="BV121" s="984">
        <v>46825566</v>
      </c>
      <c r="BW121" s="984"/>
      <c r="BX121" s="984"/>
      <c r="BY121" s="984"/>
      <c r="BZ121" s="984"/>
      <c r="CA121" s="984">
        <v>45865717</v>
      </c>
      <c r="CB121" s="984"/>
      <c r="CC121" s="984"/>
      <c r="CD121" s="984"/>
      <c r="CE121" s="984"/>
      <c r="CF121" s="1022">
        <v>292.60000000000002</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3921320</v>
      </c>
      <c r="DH121" s="918"/>
      <c r="DI121" s="918"/>
      <c r="DJ121" s="918"/>
      <c r="DK121" s="918"/>
      <c r="DL121" s="918">
        <v>3911925</v>
      </c>
      <c r="DM121" s="918"/>
      <c r="DN121" s="918"/>
      <c r="DO121" s="918"/>
      <c r="DP121" s="918"/>
      <c r="DQ121" s="918">
        <v>3829827</v>
      </c>
      <c r="DR121" s="918"/>
      <c r="DS121" s="918"/>
      <c r="DT121" s="918"/>
      <c r="DU121" s="918"/>
      <c r="DV121" s="919">
        <v>24.4</v>
      </c>
      <c r="DW121" s="919"/>
      <c r="DX121" s="919"/>
      <c r="DY121" s="919"/>
      <c r="DZ121" s="920"/>
    </row>
    <row r="122" spans="1:130" s="197" customFormat="1" ht="26.25" customHeight="1" x14ac:dyDescent="0.15">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446</v>
      </c>
      <c r="BP122" s="992"/>
      <c r="BQ122" s="1032">
        <v>58335208</v>
      </c>
      <c r="BR122" s="1033"/>
      <c r="BS122" s="1033"/>
      <c r="BT122" s="1033"/>
      <c r="BU122" s="1033"/>
      <c r="BV122" s="1033">
        <v>57472638</v>
      </c>
      <c r="BW122" s="1033"/>
      <c r="BX122" s="1033"/>
      <c r="BY122" s="1033"/>
      <c r="BZ122" s="1033"/>
      <c r="CA122" s="1033">
        <v>56585820</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2886540</v>
      </c>
      <c r="DH122" s="918"/>
      <c r="DI122" s="918"/>
      <c r="DJ122" s="918"/>
      <c r="DK122" s="918"/>
      <c r="DL122" s="918">
        <v>2915732</v>
      </c>
      <c r="DM122" s="918"/>
      <c r="DN122" s="918"/>
      <c r="DO122" s="918"/>
      <c r="DP122" s="918"/>
      <c r="DQ122" s="918">
        <v>3115964</v>
      </c>
      <c r="DR122" s="918"/>
      <c r="DS122" s="918"/>
      <c r="DT122" s="918"/>
      <c r="DU122" s="918"/>
      <c r="DV122" s="919">
        <v>19.899999999999999</v>
      </c>
      <c r="DW122" s="919"/>
      <c r="DX122" s="919"/>
      <c r="DY122" s="919"/>
      <c r="DZ122" s="920"/>
    </row>
    <row r="123" spans="1:130" s="197" customFormat="1" ht="26.25" customHeight="1" thickBot="1" x14ac:dyDescent="0.2">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122.1</v>
      </c>
      <c r="BR123" s="1025"/>
      <c r="BS123" s="1025"/>
      <c r="BT123" s="1025"/>
      <c r="BU123" s="1025"/>
      <c r="BV123" s="1025">
        <v>89.3</v>
      </c>
      <c r="BW123" s="1025"/>
      <c r="BX123" s="1025"/>
      <c r="BY123" s="1025"/>
      <c r="BZ123" s="1025"/>
      <c r="CA123" s="1025">
        <v>61</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897939</v>
      </c>
      <c r="DH123" s="957"/>
      <c r="DI123" s="957"/>
      <c r="DJ123" s="957"/>
      <c r="DK123" s="958"/>
      <c r="DL123" s="959">
        <v>739902</v>
      </c>
      <c r="DM123" s="957"/>
      <c r="DN123" s="957"/>
      <c r="DO123" s="957"/>
      <c r="DP123" s="958"/>
      <c r="DQ123" s="959">
        <v>602913</v>
      </c>
      <c r="DR123" s="957"/>
      <c r="DS123" s="957"/>
      <c r="DT123" s="957"/>
      <c r="DU123" s="958"/>
      <c r="DV123" s="960">
        <v>3.8</v>
      </c>
      <c r="DW123" s="961"/>
      <c r="DX123" s="961"/>
      <c r="DY123" s="961"/>
      <c r="DZ123" s="962"/>
    </row>
    <row r="124" spans="1:130" s="197" customFormat="1" ht="26.25" customHeight="1" x14ac:dyDescent="0.15">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v>184720</v>
      </c>
      <c r="DH124" s="996"/>
      <c r="DI124" s="996"/>
      <c r="DJ124" s="996"/>
      <c r="DK124" s="997"/>
      <c r="DL124" s="998">
        <v>85928</v>
      </c>
      <c r="DM124" s="996"/>
      <c r="DN124" s="996"/>
      <c r="DO124" s="996"/>
      <c r="DP124" s="997"/>
      <c r="DQ124" s="998">
        <v>33806</v>
      </c>
      <c r="DR124" s="996"/>
      <c r="DS124" s="996"/>
      <c r="DT124" s="996"/>
      <c r="DU124" s="997"/>
      <c r="DV124" s="999">
        <v>0.2</v>
      </c>
      <c r="DW124" s="1000"/>
      <c r="DX124" s="1000"/>
      <c r="DY124" s="1000"/>
      <c r="DZ124" s="1001"/>
    </row>
    <row r="125" spans="1:130" s="197" customFormat="1" ht="26.25" customHeight="1" thickBot="1" x14ac:dyDescent="0.2">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17730</v>
      </c>
      <c r="AB126" s="957"/>
      <c r="AC126" s="957"/>
      <c r="AD126" s="957"/>
      <c r="AE126" s="958"/>
      <c r="AF126" s="959">
        <v>61926</v>
      </c>
      <c r="AG126" s="957"/>
      <c r="AH126" s="957"/>
      <c r="AI126" s="957"/>
      <c r="AJ126" s="958"/>
      <c r="AK126" s="959">
        <v>2110</v>
      </c>
      <c r="AL126" s="957"/>
      <c r="AM126" s="957"/>
      <c r="AN126" s="957"/>
      <c r="AO126" s="958"/>
      <c r="AP126" s="960">
        <v>0</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36</v>
      </c>
      <c r="AB127" s="957"/>
      <c r="AC127" s="957"/>
      <c r="AD127" s="957"/>
      <c r="AE127" s="958"/>
      <c r="AF127" s="959">
        <v>30</v>
      </c>
      <c r="AG127" s="957"/>
      <c r="AH127" s="957"/>
      <c r="AI127" s="957"/>
      <c r="AJ127" s="958"/>
      <c r="AK127" s="959">
        <v>25</v>
      </c>
      <c r="AL127" s="957"/>
      <c r="AM127" s="957"/>
      <c r="AN127" s="957"/>
      <c r="AO127" s="958"/>
      <c r="AP127" s="960">
        <v>0</v>
      </c>
      <c r="AQ127" s="961"/>
      <c r="AR127" s="961"/>
      <c r="AS127" s="961"/>
      <c r="AT127" s="962"/>
      <c r="AU127" s="233"/>
      <c r="AV127" s="233"/>
      <c r="AW127" s="233"/>
      <c r="AX127" s="884" t="s">
        <v>457</v>
      </c>
      <c r="AY127" s="885"/>
      <c r="AZ127" s="885"/>
      <c r="BA127" s="885"/>
      <c r="BB127" s="885"/>
      <c r="BC127" s="885"/>
      <c r="BD127" s="885"/>
      <c r="BE127" s="886"/>
      <c r="BF127" s="1039" t="s">
        <v>112</v>
      </c>
      <c r="BG127" s="1040"/>
      <c r="BH127" s="1040"/>
      <c r="BI127" s="1040"/>
      <c r="BJ127" s="1040"/>
      <c r="BK127" s="1040"/>
      <c r="BL127" s="1049"/>
      <c r="BM127" s="1039">
        <v>12.45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94655</v>
      </c>
      <c r="AB128" s="1088"/>
      <c r="AC128" s="1088"/>
      <c r="AD128" s="1088"/>
      <c r="AE128" s="1089"/>
      <c r="AF128" s="1090">
        <v>89525</v>
      </c>
      <c r="AG128" s="1088"/>
      <c r="AH128" s="1088"/>
      <c r="AI128" s="1088"/>
      <c r="AJ128" s="1089"/>
      <c r="AK128" s="1090">
        <v>89532</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112</v>
      </c>
      <c r="BG128" s="1065"/>
      <c r="BH128" s="1065"/>
      <c r="BI128" s="1065"/>
      <c r="BJ128" s="1065"/>
      <c r="BK128" s="1065"/>
      <c r="BL128" s="1066"/>
      <c r="BM128" s="1064">
        <v>17.45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19792549</v>
      </c>
      <c r="AB129" s="957"/>
      <c r="AC129" s="957"/>
      <c r="AD129" s="957"/>
      <c r="AE129" s="958"/>
      <c r="AF129" s="959">
        <v>20191615</v>
      </c>
      <c r="AG129" s="957"/>
      <c r="AH129" s="957"/>
      <c r="AI129" s="957"/>
      <c r="AJ129" s="958"/>
      <c r="AK129" s="959">
        <v>20453318</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16.8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4624496</v>
      </c>
      <c r="AB130" s="957"/>
      <c r="AC130" s="957"/>
      <c r="AD130" s="957"/>
      <c r="AE130" s="958"/>
      <c r="AF130" s="959">
        <v>4690992</v>
      </c>
      <c r="AG130" s="957"/>
      <c r="AH130" s="957"/>
      <c r="AI130" s="957"/>
      <c r="AJ130" s="958"/>
      <c r="AK130" s="959">
        <v>4775903</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61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15168053</v>
      </c>
      <c r="AB131" s="996"/>
      <c r="AC131" s="996"/>
      <c r="AD131" s="996"/>
      <c r="AE131" s="997"/>
      <c r="AF131" s="998">
        <v>15500623</v>
      </c>
      <c r="AG131" s="996"/>
      <c r="AH131" s="996"/>
      <c r="AI131" s="996"/>
      <c r="AJ131" s="997"/>
      <c r="AK131" s="998">
        <v>15677415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18.323347099999999</v>
      </c>
      <c r="AB132" s="1102"/>
      <c r="AC132" s="1102"/>
      <c r="AD132" s="1102"/>
      <c r="AE132" s="1103"/>
      <c r="AF132" s="1104">
        <v>16.878205479999998</v>
      </c>
      <c r="AG132" s="1102"/>
      <c r="AH132" s="1102"/>
      <c r="AI132" s="1102"/>
      <c r="AJ132" s="1103"/>
      <c r="AK132" s="1104">
        <v>15.31728923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20</v>
      </c>
      <c r="AB133" s="1109"/>
      <c r="AC133" s="1109"/>
      <c r="AD133" s="1109"/>
      <c r="AE133" s="1110"/>
      <c r="AF133" s="1108">
        <v>18.5</v>
      </c>
      <c r="AG133" s="1109"/>
      <c r="AH133" s="1109"/>
      <c r="AI133" s="1109"/>
      <c r="AJ133" s="1110"/>
      <c r="AK133" s="1108">
        <v>16.8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5" t="s">
        <v>473</v>
      </c>
      <c r="L7" s="254"/>
      <c r="M7" s="255" t="s">
        <v>474</v>
      </c>
      <c r="N7" s="256"/>
    </row>
    <row r="8" spans="1:16" x14ac:dyDescent="0.15">
      <c r="A8" s="248"/>
      <c r="B8" s="244"/>
      <c r="C8" s="244"/>
      <c r="D8" s="244"/>
      <c r="E8" s="244"/>
      <c r="F8" s="244"/>
      <c r="G8" s="257"/>
      <c r="H8" s="258"/>
      <c r="I8" s="258"/>
      <c r="J8" s="259"/>
      <c r="K8" s="1116"/>
      <c r="L8" s="260" t="s">
        <v>475</v>
      </c>
      <c r="M8" s="261" t="s">
        <v>476</v>
      </c>
      <c r="N8" s="262" t="s">
        <v>477</v>
      </c>
    </row>
    <row r="9" spans="1:16" x14ac:dyDescent="0.15">
      <c r="A9" s="248"/>
      <c r="B9" s="244"/>
      <c r="C9" s="244"/>
      <c r="D9" s="244"/>
      <c r="E9" s="244"/>
      <c r="F9" s="244"/>
      <c r="G9" s="1117" t="s">
        <v>478</v>
      </c>
      <c r="H9" s="1118"/>
      <c r="I9" s="1118"/>
      <c r="J9" s="1119"/>
      <c r="K9" s="263">
        <v>4315080</v>
      </c>
      <c r="L9" s="264">
        <v>95695</v>
      </c>
      <c r="M9" s="265">
        <v>83170</v>
      </c>
      <c r="N9" s="266">
        <v>15.1</v>
      </c>
    </row>
    <row r="10" spans="1:16" x14ac:dyDescent="0.15">
      <c r="A10" s="248"/>
      <c r="B10" s="244"/>
      <c r="C10" s="244"/>
      <c r="D10" s="244"/>
      <c r="E10" s="244"/>
      <c r="F10" s="244"/>
      <c r="G10" s="1117" t="s">
        <v>479</v>
      </c>
      <c r="H10" s="1118"/>
      <c r="I10" s="1118"/>
      <c r="J10" s="1119"/>
      <c r="K10" s="267">
        <v>433172</v>
      </c>
      <c r="L10" s="268">
        <v>9606</v>
      </c>
      <c r="M10" s="269">
        <v>7053</v>
      </c>
      <c r="N10" s="270">
        <v>36.200000000000003</v>
      </c>
    </row>
    <row r="11" spans="1:16" ht="13.5" customHeight="1" x14ac:dyDescent="0.15">
      <c r="A11" s="248"/>
      <c r="B11" s="244"/>
      <c r="C11" s="244"/>
      <c r="D11" s="244"/>
      <c r="E11" s="244"/>
      <c r="F11" s="244"/>
      <c r="G11" s="1117" t="s">
        <v>480</v>
      </c>
      <c r="H11" s="1118"/>
      <c r="I11" s="1118"/>
      <c r="J11" s="1119"/>
      <c r="K11" s="267">
        <v>209</v>
      </c>
      <c r="L11" s="268">
        <v>5</v>
      </c>
      <c r="M11" s="269">
        <v>8860</v>
      </c>
      <c r="N11" s="270">
        <v>-99.9</v>
      </c>
    </row>
    <row r="12" spans="1:16" ht="13.5" customHeight="1" x14ac:dyDescent="0.15">
      <c r="A12" s="248"/>
      <c r="B12" s="244"/>
      <c r="C12" s="244"/>
      <c r="D12" s="244"/>
      <c r="E12" s="244"/>
      <c r="F12" s="244"/>
      <c r="G12" s="1117" t="s">
        <v>481</v>
      </c>
      <c r="H12" s="1118"/>
      <c r="I12" s="1118"/>
      <c r="J12" s="1119"/>
      <c r="K12" s="267">
        <v>75203</v>
      </c>
      <c r="L12" s="268">
        <v>1668</v>
      </c>
      <c r="M12" s="269">
        <v>837</v>
      </c>
      <c r="N12" s="270">
        <v>99.3</v>
      </c>
    </row>
    <row r="13" spans="1:16" ht="13.5" customHeight="1" x14ac:dyDescent="0.15">
      <c r="A13" s="248"/>
      <c r="B13" s="244"/>
      <c r="C13" s="244"/>
      <c r="D13" s="244"/>
      <c r="E13" s="244"/>
      <c r="F13" s="244"/>
      <c r="G13" s="1117" t="s">
        <v>482</v>
      </c>
      <c r="H13" s="1118"/>
      <c r="I13" s="1118"/>
      <c r="J13" s="1119"/>
      <c r="K13" s="267" t="s">
        <v>483</v>
      </c>
      <c r="L13" s="268" t="s">
        <v>483</v>
      </c>
      <c r="M13" s="269">
        <v>4</v>
      </c>
      <c r="N13" s="270" t="s">
        <v>483</v>
      </c>
    </row>
    <row r="14" spans="1:16" ht="13.5" customHeight="1" x14ac:dyDescent="0.15">
      <c r="A14" s="248"/>
      <c r="B14" s="244"/>
      <c r="C14" s="244"/>
      <c r="D14" s="244"/>
      <c r="E14" s="244"/>
      <c r="F14" s="244"/>
      <c r="G14" s="1117" t="s">
        <v>484</v>
      </c>
      <c r="H14" s="1118"/>
      <c r="I14" s="1118"/>
      <c r="J14" s="1119"/>
      <c r="K14" s="267">
        <v>195001</v>
      </c>
      <c r="L14" s="268">
        <v>4325</v>
      </c>
      <c r="M14" s="269">
        <v>3453</v>
      </c>
      <c r="N14" s="270">
        <v>25.3</v>
      </c>
    </row>
    <row r="15" spans="1:16" ht="13.5" customHeight="1" x14ac:dyDescent="0.15">
      <c r="A15" s="248"/>
      <c r="B15" s="244"/>
      <c r="C15" s="244"/>
      <c r="D15" s="244"/>
      <c r="E15" s="244"/>
      <c r="F15" s="244"/>
      <c r="G15" s="1117" t="s">
        <v>485</v>
      </c>
      <c r="H15" s="1118"/>
      <c r="I15" s="1118"/>
      <c r="J15" s="1119"/>
      <c r="K15" s="267">
        <v>67433</v>
      </c>
      <c r="L15" s="268">
        <v>1495</v>
      </c>
      <c r="M15" s="269">
        <v>1923</v>
      </c>
      <c r="N15" s="270">
        <v>-22.3</v>
      </c>
    </row>
    <row r="16" spans="1:16" x14ac:dyDescent="0.15">
      <c r="A16" s="248"/>
      <c r="B16" s="244"/>
      <c r="C16" s="244"/>
      <c r="D16" s="244"/>
      <c r="E16" s="244"/>
      <c r="F16" s="244"/>
      <c r="G16" s="1120" t="s">
        <v>486</v>
      </c>
      <c r="H16" s="1121"/>
      <c r="I16" s="1121"/>
      <c r="J16" s="1122"/>
      <c r="K16" s="268">
        <v>-376994</v>
      </c>
      <c r="L16" s="268">
        <v>-8361</v>
      </c>
      <c r="M16" s="269">
        <v>-10272</v>
      </c>
      <c r="N16" s="270">
        <v>-18.600000000000001</v>
      </c>
    </row>
    <row r="17" spans="1:16" x14ac:dyDescent="0.15">
      <c r="A17" s="248"/>
      <c r="B17" s="244"/>
      <c r="C17" s="244"/>
      <c r="D17" s="244"/>
      <c r="E17" s="244"/>
      <c r="F17" s="244"/>
      <c r="G17" s="1120" t="s">
        <v>169</v>
      </c>
      <c r="H17" s="1121"/>
      <c r="I17" s="1121"/>
      <c r="J17" s="1122"/>
      <c r="K17" s="268">
        <v>4709104</v>
      </c>
      <c r="L17" s="268">
        <v>104433</v>
      </c>
      <c r="M17" s="269">
        <v>95028</v>
      </c>
      <c r="N17" s="270">
        <v>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2" t="s">
        <v>491</v>
      </c>
      <c r="H21" s="1113"/>
      <c r="I21" s="1113"/>
      <c r="J21" s="1114"/>
      <c r="K21" s="280">
        <v>11.69</v>
      </c>
      <c r="L21" s="281">
        <v>9.36</v>
      </c>
      <c r="M21" s="282">
        <v>2.33</v>
      </c>
      <c r="N21" s="249"/>
      <c r="O21" s="283"/>
      <c r="P21" s="279"/>
    </row>
    <row r="22" spans="1:16" s="284" customFormat="1" x14ac:dyDescent="0.15">
      <c r="A22" s="279"/>
      <c r="B22" s="249"/>
      <c r="C22" s="249"/>
      <c r="D22" s="249"/>
      <c r="E22" s="249"/>
      <c r="F22" s="249"/>
      <c r="G22" s="1112" t="s">
        <v>492</v>
      </c>
      <c r="H22" s="1113"/>
      <c r="I22" s="1113"/>
      <c r="J22" s="1114"/>
      <c r="K22" s="285">
        <v>92.3</v>
      </c>
      <c r="L22" s="286">
        <v>96.8</v>
      </c>
      <c r="M22" s="287">
        <v>-4.5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5" t="s">
        <v>473</v>
      </c>
      <c r="L30" s="254"/>
      <c r="M30" s="255" t="s">
        <v>474</v>
      </c>
      <c r="N30" s="256"/>
    </row>
    <row r="31" spans="1:16" x14ac:dyDescent="0.15">
      <c r="A31" s="248"/>
      <c r="B31" s="244"/>
      <c r="C31" s="244"/>
      <c r="D31" s="244"/>
      <c r="E31" s="244"/>
      <c r="F31" s="244"/>
      <c r="G31" s="257"/>
      <c r="H31" s="258"/>
      <c r="I31" s="258"/>
      <c r="J31" s="259"/>
      <c r="K31" s="1116"/>
      <c r="L31" s="260" t="s">
        <v>475</v>
      </c>
      <c r="M31" s="261" t="s">
        <v>476</v>
      </c>
      <c r="N31" s="262" t="s">
        <v>477</v>
      </c>
    </row>
    <row r="32" spans="1:16" ht="27" customHeight="1" x14ac:dyDescent="0.15">
      <c r="A32" s="248"/>
      <c r="B32" s="244"/>
      <c r="C32" s="244"/>
      <c r="D32" s="244"/>
      <c r="E32" s="244"/>
      <c r="F32" s="244"/>
      <c r="G32" s="1128" t="s">
        <v>496</v>
      </c>
      <c r="H32" s="1129"/>
      <c r="I32" s="1129"/>
      <c r="J32" s="1130"/>
      <c r="K32" s="294">
        <v>5464682</v>
      </c>
      <c r="L32" s="294">
        <v>121190</v>
      </c>
      <c r="M32" s="295">
        <v>65071</v>
      </c>
      <c r="N32" s="296">
        <v>86.2</v>
      </c>
    </row>
    <row r="33" spans="1:16" ht="13.5" customHeight="1" x14ac:dyDescent="0.15">
      <c r="A33" s="248"/>
      <c r="B33" s="244"/>
      <c r="C33" s="244"/>
      <c r="D33" s="244"/>
      <c r="E33" s="244"/>
      <c r="F33" s="244"/>
      <c r="G33" s="1128" t="s">
        <v>497</v>
      </c>
      <c r="H33" s="1129"/>
      <c r="I33" s="1129"/>
      <c r="J33" s="1130"/>
      <c r="K33" s="294" t="s">
        <v>483</v>
      </c>
      <c r="L33" s="294" t="s">
        <v>483</v>
      </c>
      <c r="M33" s="295" t="s">
        <v>483</v>
      </c>
      <c r="N33" s="296" t="s">
        <v>483</v>
      </c>
    </row>
    <row r="34" spans="1:16" ht="27" customHeight="1" x14ac:dyDescent="0.15">
      <c r="A34" s="248"/>
      <c r="B34" s="244"/>
      <c r="C34" s="244"/>
      <c r="D34" s="244"/>
      <c r="E34" s="244"/>
      <c r="F34" s="244"/>
      <c r="G34" s="1128" t="s">
        <v>498</v>
      </c>
      <c r="H34" s="1129"/>
      <c r="I34" s="1129"/>
      <c r="J34" s="1130"/>
      <c r="K34" s="294" t="s">
        <v>483</v>
      </c>
      <c r="L34" s="294" t="s">
        <v>483</v>
      </c>
      <c r="M34" s="295">
        <v>23</v>
      </c>
      <c r="N34" s="296" t="s">
        <v>483</v>
      </c>
    </row>
    <row r="35" spans="1:16" ht="27" customHeight="1" x14ac:dyDescent="0.15">
      <c r="A35" s="248"/>
      <c r="B35" s="244"/>
      <c r="C35" s="244"/>
      <c r="D35" s="244"/>
      <c r="E35" s="244"/>
      <c r="F35" s="244"/>
      <c r="G35" s="1128" t="s">
        <v>499</v>
      </c>
      <c r="H35" s="1129"/>
      <c r="I35" s="1129"/>
      <c r="J35" s="1130"/>
      <c r="K35" s="294">
        <v>1798120</v>
      </c>
      <c r="L35" s="294">
        <v>39877</v>
      </c>
      <c r="M35" s="295">
        <v>17560</v>
      </c>
      <c r="N35" s="296">
        <v>127.1</v>
      </c>
    </row>
    <row r="36" spans="1:16" ht="27" customHeight="1" x14ac:dyDescent="0.15">
      <c r="A36" s="248"/>
      <c r="B36" s="244"/>
      <c r="C36" s="244"/>
      <c r="D36" s="244"/>
      <c r="E36" s="244"/>
      <c r="F36" s="244"/>
      <c r="G36" s="1128" t="s">
        <v>500</v>
      </c>
      <c r="H36" s="1129"/>
      <c r="I36" s="1129"/>
      <c r="J36" s="1130"/>
      <c r="K36" s="294" t="s">
        <v>483</v>
      </c>
      <c r="L36" s="294" t="s">
        <v>483</v>
      </c>
      <c r="M36" s="295">
        <v>3274</v>
      </c>
      <c r="N36" s="296" t="s">
        <v>483</v>
      </c>
    </row>
    <row r="37" spans="1:16" ht="13.5" customHeight="1" x14ac:dyDescent="0.15">
      <c r="A37" s="248"/>
      <c r="B37" s="244"/>
      <c r="C37" s="244"/>
      <c r="D37" s="244"/>
      <c r="E37" s="244"/>
      <c r="F37" s="244"/>
      <c r="G37" s="1128" t="s">
        <v>501</v>
      </c>
      <c r="H37" s="1129"/>
      <c r="I37" s="1129"/>
      <c r="J37" s="1130"/>
      <c r="K37" s="294">
        <v>2135</v>
      </c>
      <c r="L37" s="294">
        <v>47</v>
      </c>
      <c r="M37" s="295">
        <v>1387</v>
      </c>
      <c r="N37" s="296">
        <v>-96.6</v>
      </c>
    </row>
    <row r="38" spans="1:16" ht="27" customHeight="1" x14ac:dyDescent="0.15">
      <c r="A38" s="248"/>
      <c r="B38" s="244"/>
      <c r="C38" s="244"/>
      <c r="D38" s="244"/>
      <c r="E38" s="244"/>
      <c r="F38" s="244"/>
      <c r="G38" s="1131" t="s">
        <v>502</v>
      </c>
      <c r="H38" s="1132"/>
      <c r="I38" s="1132"/>
      <c r="J38" s="1133"/>
      <c r="K38" s="297">
        <v>1853</v>
      </c>
      <c r="L38" s="297">
        <v>41</v>
      </c>
      <c r="M38" s="298">
        <v>7</v>
      </c>
      <c r="N38" s="299">
        <v>485.7</v>
      </c>
      <c r="O38" s="293"/>
    </row>
    <row r="39" spans="1:16" x14ac:dyDescent="0.15">
      <c r="A39" s="248"/>
      <c r="B39" s="244"/>
      <c r="C39" s="244"/>
      <c r="D39" s="244"/>
      <c r="E39" s="244"/>
      <c r="F39" s="244"/>
      <c r="G39" s="1131" t="s">
        <v>503</v>
      </c>
      <c r="H39" s="1132"/>
      <c r="I39" s="1132"/>
      <c r="J39" s="1133"/>
      <c r="K39" s="300">
        <v>-89532</v>
      </c>
      <c r="L39" s="300">
        <v>-1986</v>
      </c>
      <c r="M39" s="301">
        <v>-4282</v>
      </c>
      <c r="N39" s="302">
        <v>-53.6</v>
      </c>
      <c r="O39" s="293"/>
    </row>
    <row r="40" spans="1:16" ht="27" customHeight="1" x14ac:dyDescent="0.15">
      <c r="A40" s="248"/>
      <c r="B40" s="244"/>
      <c r="C40" s="244"/>
      <c r="D40" s="244"/>
      <c r="E40" s="244"/>
      <c r="F40" s="244"/>
      <c r="G40" s="1128" t="s">
        <v>504</v>
      </c>
      <c r="H40" s="1129"/>
      <c r="I40" s="1129"/>
      <c r="J40" s="1130"/>
      <c r="K40" s="300">
        <v>-4775903</v>
      </c>
      <c r="L40" s="300">
        <v>-105915</v>
      </c>
      <c r="M40" s="301">
        <v>-54179</v>
      </c>
      <c r="N40" s="302">
        <v>95.5</v>
      </c>
      <c r="O40" s="293"/>
    </row>
    <row r="41" spans="1:16" x14ac:dyDescent="0.15">
      <c r="A41" s="248"/>
      <c r="B41" s="244"/>
      <c r="C41" s="244"/>
      <c r="D41" s="244"/>
      <c r="E41" s="244"/>
      <c r="F41" s="244"/>
      <c r="G41" s="1134" t="s">
        <v>279</v>
      </c>
      <c r="H41" s="1135"/>
      <c r="I41" s="1135"/>
      <c r="J41" s="1136"/>
      <c r="K41" s="294">
        <v>2401355</v>
      </c>
      <c r="L41" s="300">
        <v>53255</v>
      </c>
      <c r="M41" s="301">
        <v>28861</v>
      </c>
      <c r="N41" s="302">
        <v>84.5</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3" t="s">
        <v>473</v>
      </c>
      <c r="J49" s="1125" t="s">
        <v>508</v>
      </c>
      <c r="K49" s="1126"/>
      <c r="L49" s="1126"/>
      <c r="M49" s="1126"/>
      <c r="N49" s="1127"/>
    </row>
    <row r="50" spans="1:14" x14ac:dyDescent="0.15">
      <c r="A50" s="248"/>
      <c r="B50" s="244"/>
      <c r="C50" s="244"/>
      <c r="D50" s="244"/>
      <c r="E50" s="244"/>
      <c r="F50" s="244"/>
      <c r="G50" s="312"/>
      <c r="H50" s="313"/>
      <c r="I50" s="1124"/>
      <c r="J50" s="314" t="s">
        <v>509</v>
      </c>
      <c r="K50" s="315" t="s">
        <v>510</v>
      </c>
      <c r="L50" s="316" t="s">
        <v>511</v>
      </c>
      <c r="M50" s="317" t="s">
        <v>512</v>
      </c>
      <c r="N50" s="318" t="s">
        <v>513</v>
      </c>
    </row>
    <row r="51" spans="1:14" x14ac:dyDescent="0.15">
      <c r="A51" s="248"/>
      <c r="B51" s="244"/>
      <c r="C51" s="244"/>
      <c r="D51" s="244"/>
      <c r="E51" s="244"/>
      <c r="F51" s="244"/>
      <c r="G51" s="310" t="s">
        <v>514</v>
      </c>
      <c r="H51" s="311"/>
      <c r="I51" s="319">
        <v>5888847</v>
      </c>
      <c r="J51" s="320">
        <v>126056</v>
      </c>
      <c r="K51" s="321">
        <v>44.3</v>
      </c>
      <c r="L51" s="322">
        <v>76282</v>
      </c>
      <c r="M51" s="323">
        <v>25</v>
      </c>
      <c r="N51" s="324">
        <v>19.3</v>
      </c>
    </row>
    <row r="52" spans="1:14" x14ac:dyDescent="0.15">
      <c r="A52" s="248"/>
      <c r="B52" s="244"/>
      <c r="C52" s="244"/>
      <c r="D52" s="244"/>
      <c r="E52" s="244"/>
      <c r="F52" s="244"/>
      <c r="G52" s="325"/>
      <c r="H52" s="326" t="s">
        <v>515</v>
      </c>
      <c r="I52" s="327">
        <v>3554599</v>
      </c>
      <c r="J52" s="328">
        <v>76090</v>
      </c>
      <c r="K52" s="329">
        <v>61</v>
      </c>
      <c r="L52" s="330">
        <v>41092</v>
      </c>
      <c r="M52" s="331">
        <v>31.8</v>
      </c>
      <c r="N52" s="332">
        <v>29.2</v>
      </c>
    </row>
    <row r="53" spans="1:14" x14ac:dyDescent="0.15">
      <c r="A53" s="248"/>
      <c r="B53" s="244"/>
      <c r="C53" s="244"/>
      <c r="D53" s="244"/>
      <c r="E53" s="244"/>
      <c r="F53" s="244"/>
      <c r="G53" s="310" t="s">
        <v>516</v>
      </c>
      <c r="H53" s="311"/>
      <c r="I53" s="319">
        <v>5518307</v>
      </c>
      <c r="J53" s="320">
        <v>119558</v>
      </c>
      <c r="K53" s="321">
        <v>-5.2</v>
      </c>
      <c r="L53" s="322">
        <v>78670</v>
      </c>
      <c r="M53" s="323">
        <v>3.1</v>
      </c>
      <c r="N53" s="324">
        <v>-8.3000000000000007</v>
      </c>
    </row>
    <row r="54" spans="1:14" x14ac:dyDescent="0.15">
      <c r="A54" s="248"/>
      <c r="B54" s="244"/>
      <c r="C54" s="244"/>
      <c r="D54" s="244"/>
      <c r="E54" s="244"/>
      <c r="F54" s="244"/>
      <c r="G54" s="325"/>
      <c r="H54" s="326" t="s">
        <v>515</v>
      </c>
      <c r="I54" s="327">
        <v>2836120</v>
      </c>
      <c r="J54" s="328">
        <v>61446</v>
      </c>
      <c r="K54" s="329">
        <v>-19.2</v>
      </c>
      <c r="L54" s="330">
        <v>38094</v>
      </c>
      <c r="M54" s="331">
        <v>-7.3</v>
      </c>
      <c r="N54" s="332">
        <v>-11.9</v>
      </c>
    </row>
    <row r="55" spans="1:14" x14ac:dyDescent="0.15">
      <c r="A55" s="248"/>
      <c r="B55" s="244"/>
      <c r="C55" s="244"/>
      <c r="D55" s="244"/>
      <c r="E55" s="244"/>
      <c r="F55" s="244"/>
      <c r="G55" s="310" t="s">
        <v>517</v>
      </c>
      <c r="H55" s="311"/>
      <c r="I55" s="319">
        <v>6135646</v>
      </c>
      <c r="J55" s="320">
        <v>134740</v>
      </c>
      <c r="K55" s="321">
        <v>12.7</v>
      </c>
      <c r="L55" s="322">
        <v>67201</v>
      </c>
      <c r="M55" s="323">
        <v>-14.6</v>
      </c>
      <c r="N55" s="324">
        <v>27.3</v>
      </c>
    </row>
    <row r="56" spans="1:14" x14ac:dyDescent="0.15">
      <c r="A56" s="248"/>
      <c r="B56" s="244"/>
      <c r="C56" s="244"/>
      <c r="D56" s="244"/>
      <c r="E56" s="244"/>
      <c r="F56" s="244"/>
      <c r="G56" s="325"/>
      <c r="H56" s="326" t="s">
        <v>515</v>
      </c>
      <c r="I56" s="327">
        <v>3875394</v>
      </c>
      <c r="J56" s="328">
        <v>85104</v>
      </c>
      <c r="K56" s="329">
        <v>38.5</v>
      </c>
      <c r="L56" s="330">
        <v>35210</v>
      </c>
      <c r="M56" s="331">
        <v>-7.6</v>
      </c>
      <c r="N56" s="332">
        <v>46.1</v>
      </c>
    </row>
    <row r="57" spans="1:14" x14ac:dyDescent="0.15">
      <c r="A57" s="248"/>
      <c r="B57" s="244"/>
      <c r="C57" s="244"/>
      <c r="D57" s="244"/>
      <c r="E57" s="244"/>
      <c r="F57" s="244"/>
      <c r="G57" s="310" t="s">
        <v>518</v>
      </c>
      <c r="H57" s="311"/>
      <c r="I57" s="319">
        <v>4960070</v>
      </c>
      <c r="J57" s="320">
        <v>109236</v>
      </c>
      <c r="K57" s="321">
        <v>-18.899999999999999</v>
      </c>
      <c r="L57" s="322">
        <v>75709</v>
      </c>
      <c r="M57" s="323">
        <v>12.7</v>
      </c>
      <c r="N57" s="324">
        <v>-31.6</v>
      </c>
    </row>
    <row r="58" spans="1:14" x14ac:dyDescent="0.15">
      <c r="A58" s="248"/>
      <c r="B58" s="244"/>
      <c r="C58" s="244"/>
      <c r="D58" s="244"/>
      <c r="E58" s="244"/>
      <c r="F58" s="244"/>
      <c r="G58" s="325"/>
      <c r="H58" s="326" t="s">
        <v>515</v>
      </c>
      <c r="I58" s="327">
        <v>2323711</v>
      </c>
      <c r="J58" s="328">
        <v>51175</v>
      </c>
      <c r="K58" s="329">
        <v>-39.9</v>
      </c>
      <c r="L58" s="330">
        <v>35212</v>
      </c>
      <c r="M58" s="331">
        <v>0</v>
      </c>
      <c r="N58" s="332">
        <v>-39.9</v>
      </c>
    </row>
    <row r="59" spans="1:14" x14ac:dyDescent="0.15">
      <c r="A59" s="248"/>
      <c r="B59" s="244"/>
      <c r="C59" s="244"/>
      <c r="D59" s="244"/>
      <c r="E59" s="244"/>
      <c r="F59" s="244"/>
      <c r="G59" s="310" t="s">
        <v>519</v>
      </c>
      <c r="H59" s="311"/>
      <c r="I59" s="319">
        <v>4720312</v>
      </c>
      <c r="J59" s="320">
        <v>104682</v>
      </c>
      <c r="K59" s="321">
        <v>-4.2</v>
      </c>
      <c r="L59" s="322">
        <v>90961</v>
      </c>
      <c r="M59" s="323">
        <v>20.100000000000001</v>
      </c>
      <c r="N59" s="324">
        <v>-24.3</v>
      </c>
    </row>
    <row r="60" spans="1:14" x14ac:dyDescent="0.15">
      <c r="A60" s="248"/>
      <c r="B60" s="244"/>
      <c r="C60" s="244"/>
      <c r="D60" s="244"/>
      <c r="E60" s="244"/>
      <c r="F60" s="244"/>
      <c r="G60" s="325"/>
      <c r="H60" s="326" t="s">
        <v>515</v>
      </c>
      <c r="I60" s="333">
        <v>2828049</v>
      </c>
      <c r="J60" s="328">
        <v>62717</v>
      </c>
      <c r="K60" s="329">
        <v>22.6</v>
      </c>
      <c r="L60" s="330">
        <v>37720</v>
      </c>
      <c r="M60" s="331">
        <v>7.1</v>
      </c>
      <c r="N60" s="332">
        <v>15.5</v>
      </c>
    </row>
    <row r="61" spans="1:14" x14ac:dyDescent="0.15">
      <c r="A61" s="248"/>
      <c r="B61" s="244"/>
      <c r="C61" s="244"/>
      <c r="D61" s="244"/>
      <c r="E61" s="244"/>
      <c r="F61" s="244"/>
      <c r="G61" s="310" t="s">
        <v>520</v>
      </c>
      <c r="H61" s="334"/>
      <c r="I61" s="335">
        <v>5444636</v>
      </c>
      <c r="J61" s="336">
        <v>118854</v>
      </c>
      <c r="K61" s="337">
        <v>5.7</v>
      </c>
      <c r="L61" s="338">
        <v>77765</v>
      </c>
      <c r="M61" s="339">
        <v>9.3000000000000007</v>
      </c>
      <c r="N61" s="324">
        <v>-3.6</v>
      </c>
    </row>
    <row r="62" spans="1:14" x14ac:dyDescent="0.15">
      <c r="A62" s="248"/>
      <c r="B62" s="244"/>
      <c r="C62" s="244"/>
      <c r="D62" s="244"/>
      <c r="E62" s="244"/>
      <c r="F62" s="244"/>
      <c r="G62" s="325"/>
      <c r="H62" s="326" t="s">
        <v>515</v>
      </c>
      <c r="I62" s="327">
        <v>3083575</v>
      </c>
      <c r="J62" s="328">
        <v>67306</v>
      </c>
      <c r="K62" s="329">
        <v>12.6</v>
      </c>
      <c r="L62" s="330">
        <v>37466</v>
      </c>
      <c r="M62" s="331">
        <v>4.8</v>
      </c>
      <c r="N62" s="332">
        <v>7.8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7" t="s">
        <v>3</v>
      </c>
      <c r="D47" s="1137"/>
      <c r="E47" s="1138"/>
      <c r="F47" s="11">
        <v>18.600000000000001</v>
      </c>
      <c r="G47" s="12">
        <v>19.28</v>
      </c>
      <c r="H47" s="12">
        <v>19.88</v>
      </c>
      <c r="I47" s="12">
        <v>21.22</v>
      </c>
      <c r="J47" s="13">
        <v>20.98</v>
      </c>
    </row>
    <row r="48" spans="2:10" ht="57.75" customHeight="1" x14ac:dyDescent="0.15">
      <c r="B48" s="14"/>
      <c r="C48" s="1139" t="s">
        <v>4</v>
      </c>
      <c r="D48" s="1139"/>
      <c r="E48" s="1140"/>
      <c r="F48" s="15">
        <v>3.97</v>
      </c>
      <c r="G48" s="16">
        <v>4.3899999999999997</v>
      </c>
      <c r="H48" s="16">
        <v>3.86</v>
      </c>
      <c r="I48" s="16">
        <v>4.1900000000000004</v>
      </c>
      <c r="J48" s="17">
        <v>4.0199999999999996</v>
      </c>
    </row>
    <row r="49" spans="2:10" ht="57.75" customHeight="1" thickBot="1" x14ac:dyDescent="0.2">
      <c r="B49" s="18"/>
      <c r="C49" s="1141" t="s">
        <v>5</v>
      </c>
      <c r="D49" s="1141"/>
      <c r="E49" s="1142"/>
      <c r="F49" s="19" t="s">
        <v>527</v>
      </c>
      <c r="G49" s="20">
        <v>3.1</v>
      </c>
      <c r="H49" s="20" t="s">
        <v>528</v>
      </c>
      <c r="I49" s="20">
        <v>7.24</v>
      </c>
      <c r="J49" s="21">
        <v>3.79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49" t="s">
        <v>529</v>
      </c>
      <c r="D34" s="1149"/>
      <c r="E34" s="1150"/>
      <c r="F34" s="32">
        <v>1.91</v>
      </c>
      <c r="G34" s="33">
        <v>2.5099999999999998</v>
      </c>
      <c r="H34" s="33">
        <v>3.56</v>
      </c>
      <c r="I34" s="33">
        <v>4.75</v>
      </c>
      <c r="J34" s="34">
        <v>5.85</v>
      </c>
      <c r="K34" s="22"/>
      <c r="L34" s="22"/>
      <c r="M34" s="22"/>
      <c r="N34" s="22"/>
      <c r="O34" s="22"/>
      <c r="P34" s="22"/>
    </row>
    <row r="35" spans="1:16" ht="39" customHeight="1" x14ac:dyDescent="0.15">
      <c r="A35" s="22"/>
      <c r="B35" s="35"/>
      <c r="C35" s="1143" t="s">
        <v>530</v>
      </c>
      <c r="D35" s="1144"/>
      <c r="E35" s="1145"/>
      <c r="F35" s="36">
        <v>4.4800000000000004</v>
      </c>
      <c r="G35" s="37">
        <v>4.8</v>
      </c>
      <c r="H35" s="37">
        <v>5.19</v>
      </c>
      <c r="I35" s="37">
        <v>5.34</v>
      </c>
      <c r="J35" s="38">
        <v>5.76</v>
      </c>
      <c r="K35" s="22"/>
      <c r="L35" s="22"/>
      <c r="M35" s="22"/>
      <c r="N35" s="22"/>
      <c r="O35" s="22"/>
      <c r="P35" s="22"/>
    </row>
    <row r="36" spans="1:16" ht="39" customHeight="1" x14ac:dyDescent="0.15">
      <c r="A36" s="22"/>
      <c r="B36" s="35"/>
      <c r="C36" s="1143" t="s">
        <v>531</v>
      </c>
      <c r="D36" s="1144"/>
      <c r="E36" s="1145"/>
      <c r="F36" s="36">
        <v>3.93</v>
      </c>
      <c r="G36" s="37">
        <v>4.3499999999999996</v>
      </c>
      <c r="H36" s="37">
        <v>3.84</v>
      </c>
      <c r="I36" s="37">
        <v>4.17</v>
      </c>
      <c r="J36" s="38">
        <v>4.01</v>
      </c>
      <c r="K36" s="22"/>
      <c r="L36" s="22"/>
      <c r="M36" s="22"/>
      <c r="N36" s="22"/>
      <c r="O36" s="22"/>
      <c r="P36" s="22"/>
    </row>
    <row r="37" spans="1:16" ht="39" customHeight="1" x14ac:dyDescent="0.15">
      <c r="A37" s="22"/>
      <c r="B37" s="35"/>
      <c r="C37" s="1143" t="s">
        <v>532</v>
      </c>
      <c r="D37" s="1144"/>
      <c r="E37" s="1145"/>
      <c r="F37" s="36">
        <v>0.84</v>
      </c>
      <c r="G37" s="37">
        <v>1.22</v>
      </c>
      <c r="H37" s="37">
        <v>1.55</v>
      </c>
      <c r="I37" s="37">
        <v>0.23</v>
      </c>
      <c r="J37" s="38">
        <v>0.93</v>
      </c>
      <c r="K37" s="22"/>
      <c r="L37" s="22"/>
      <c r="M37" s="22"/>
      <c r="N37" s="22"/>
      <c r="O37" s="22"/>
      <c r="P37" s="22"/>
    </row>
    <row r="38" spans="1:16" ht="39" customHeight="1" x14ac:dyDescent="0.15">
      <c r="A38" s="22"/>
      <c r="B38" s="35"/>
      <c r="C38" s="1143" t="s">
        <v>533</v>
      </c>
      <c r="D38" s="1144"/>
      <c r="E38" s="1145"/>
      <c r="F38" s="36">
        <v>0</v>
      </c>
      <c r="G38" s="37">
        <v>0</v>
      </c>
      <c r="H38" s="37">
        <v>0</v>
      </c>
      <c r="I38" s="37">
        <v>0.13</v>
      </c>
      <c r="J38" s="38">
        <v>0.17</v>
      </c>
      <c r="K38" s="22"/>
      <c r="L38" s="22"/>
      <c r="M38" s="22"/>
      <c r="N38" s="22"/>
      <c r="O38" s="22"/>
      <c r="P38" s="22"/>
    </row>
    <row r="39" spans="1:16" ht="39" customHeight="1" x14ac:dyDescent="0.15">
      <c r="A39" s="22"/>
      <c r="B39" s="35"/>
      <c r="C39" s="1143" t="s">
        <v>534</v>
      </c>
      <c r="D39" s="1144"/>
      <c r="E39" s="1145"/>
      <c r="F39" s="36">
        <v>0.18</v>
      </c>
      <c r="G39" s="37">
        <v>0.16</v>
      </c>
      <c r="H39" s="37">
        <v>0.23</v>
      </c>
      <c r="I39" s="37">
        <v>0.32</v>
      </c>
      <c r="J39" s="38">
        <v>0.11</v>
      </c>
      <c r="K39" s="22"/>
      <c r="L39" s="22"/>
      <c r="M39" s="22"/>
      <c r="N39" s="22"/>
      <c r="O39" s="22"/>
      <c r="P39" s="22"/>
    </row>
    <row r="40" spans="1:16" ht="39" customHeight="1" x14ac:dyDescent="0.15">
      <c r="A40" s="22"/>
      <c r="B40" s="35"/>
      <c r="C40" s="1143" t="s">
        <v>535</v>
      </c>
      <c r="D40" s="1144"/>
      <c r="E40" s="1145"/>
      <c r="F40" s="36">
        <v>0.12</v>
      </c>
      <c r="G40" s="37">
        <v>0.12</v>
      </c>
      <c r="H40" s="37">
        <v>0.11</v>
      </c>
      <c r="I40" s="37">
        <v>0.11</v>
      </c>
      <c r="J40" s="38">
        <v>0.11</v>
      </c>
      <c r="K40" s="22"/>
      <c r="L40" s="22"/>
      <c r="M40" s="22"/>
      <c r="N40" s="22"/>
      <c r="O40" s="22"/>
      <c r="P40" s="22"/>
    </row>
    <row r="41" spans="1:16" ht="39" customHeight="1" x14ac:dyDescent="0.15">
      <c r="A41" s="22"/>
      <c r="B41" s="35"/>
      <c r="C41" s="1143" t="s">
        <v>536</v>
      </c>
      <c r="D41" s="1144"/>
      <c r="E41" s="1145"/>
      <c r="F41" s="36">
        <v>0.11</v>
      </c>
      <c r="G41" s="37">
        <v>0.12</v>
      </c>
      <c r="H41" s="37">
        <v>0.11</v>
      </c>
      <c r="I41" s="37">
        <v>0.1</v>
      </c>
      <c r="J41" s="38">
        <v>0.1</v>
      </c>
      <c r="K41" s="22"/>
      <c r="L41" s="22"/>
      <c r="M41" s="22"/>
      <c r="N41" s="22"/>
      <c r="O41" s="22"/>
      <c r="P41" s="22"/>
    </row>
    <row r="42" spans="1:16" ht="39" customHeight="1" x14ac:dyDescent="0.15">
      <c r="A42" s="22"/>
      <c r="B42" s="39"/>
      <c r="C42" s="1143" t="s">
        <v>537</v>
      </c>
      <c r="D42" s="1144"/>
      <c r="E42" s="1145"/>
      <c r="F42" s="36" t="s">
        <v>483</v>
      </c>
      <c r="G42" s="37" t="s">
        <v>483</v>
      </c>
      <c r="H42" s="37" t="s">
        <v>483</v>
      </c>
      <c r="I42" s="37" t="s">
        <v>483</v>
      </c>
      <c r="J42" s="38" t="s">
        <v>483</v>
      </c>
      <c r="K42" s="22"/>
      <c r="L42" s="22"/>
      <c r="M42" s="22"/>
      <c r="N42" s="22"/>
      <c r="O42" s="22"/>
      <c r="P42" s="22"/>
    </row>
    <row r="43" spans="1:16" ht="39" customHeight="1" thickBot="1" x14ac:dyDescent="0.2">
      <c r="A43" s="22"/>
      <c r="B43" s="40"/>
      <c r="C43" s="1146" t="s">
        <v>538</v>
      </c>
      <c r="D43" s="1147"/>
      <c r="E43" s="1148"/>
      <c r="F43" s="41">
        <v>0.47</v>
      </c>
      <c r="G43" s="42">
        <v>0.43</v>
      </c>
      <c r="H43" s="42">
        <v>0.41</v>
      </c>
      <c r="I43" s="42">
        <v>0.33</v>
      </c>
      <c r="J43" s="43">
        <v>0.21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5862</v>
      </c>
      <c r="L45" s="60">
        <v>5966</v>
      </c>
      <c r="M45" s="60">
        <v>5815</v>
      </c>
      <c r="N45" s="60">
        <v>5631</v>
      </c>
      <c r="O45" s="61">
        <v>5465</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x14ac:dyDescent="0.15">
      <c r="A48" s="48"/>
      <c r="B48" s="1161"/>
      <c r="C48" s="1162"/>
      <c r="D48" s="62"/>
      <c r="E48" s="1153" t="s">
        <v>14</v>
      </c>
      <c r="F48" s="1153"/>
      <c r="G48" s="1153"/>
      <c r="H48" s="1153"/>
      <c r="I48" s="1153"/>
      <c r="J48" s="1154"/>
      <c r="K48" s="63">
        <v>2227</v>
      </c>
      <c r="L48" s="64">
        <v>2132</v>
      </c>
      <c r="M48" s="64">
        <v>1660</v>
      </c>
      <c r="N48" s="64">
        <v>1702</v>
      </c>
      <c r="O48" s="65">
        <v>1798</v>
      </c>
      <c r="P48" s="48"/>
      <c r="Q48" s="48"/>
      <c r="R48" s="48"/>
      <c r="S48" s="48"/>
      <c r="T48" s="48"/>
      <c r="U48" s="48"/>
    </row>
    <row r="49" spans="1:21" ht="30.75" customHeight="1" x14ac:dyDescent="0.15">
      <c r="A49" s="48"/>
      <c r="B49" s="1161"/>
      <c r="C49" s="1162"/>
      <c r="D49" s="62"/>
      <c r="E49" s="1153" t="s">
        <v>15</v>
      </c>
      <c r="F49" s="1153"/>
      <c r="G49" s="1153"/>
      <c r="H49" s="1153"/>
      <c r="I49" s="1153"/>
      <c r="J49" s="1154"/>
      <c r="K49" s="63" t="s">
        <v>483</v>
      </c>
      <c r="L49" s="64" t="s">
        <v>483</v>
      </c>
      <c r="M49" s="64" t="s">
        <v>483</v>
      </c>
      <c r="N49" s="64" t="s">
        <v>483</v>
      </c>
      <c r="O49" s="65" t="s">
        <v>483</v>
      </c>
      <c r="P49" s="48"/>
      <c r="Q49" s="48"/>
      <c r="R49" s="48"/>
      <c r="S49" s="48"/>
      <c r="T49" s="48"/>
      <c r="U49" s="48"/>
    </row>
    <row r="50" spans="1:21" ht="30.75" customHeight="1" x14ac:dyDescent="0.15">
      <c r="A50" s="48"/>
      <c r="B50" s="1161"/>
      <c r="C50" s="1162"/>
      <c r="D50" s="62"/>
      <c r="E50" s="1153" t="s">
        <v>16</v>
      </c>
      <c r="F50" s="1153"/>
      <c r="G50" s="1153"/>
      <c r="H50" s="1153"/>
      <c r="I50" s="1153"/>
      <c r="J50" s="1154"/>
      <c r="K50" s="63">
        <v>23</v>
      </c>
      <c r="L50" s="64">
        <v>22</v>
      </c>
      <c r="M50" s="64">
        <v>18</v>
      </c>
      <c r="N50" s="64">
        <v>62</v>
      </c>
      <c r="O50" s="65">
        <v>2</v>
      </c>
      <c r="P50" s="48"/>
      <c r="Q50" s="48"/>
      <c r="R50" s="48"/>
      <c r="S50" s="48"/>
      <c r="T50" s="48"/>
      <c r="U50" s="48"/>
    </row>
    <row r="51" spans="1:21" ht="30.75" customHeight="1" x14ac:dyDescent="0.15">
      <c r="A51" s="48"/>
      <c r="B51" s="1163"/>
      <c r="C51" s="1164"/>
      <c r="D51" s="66"/>
      <c r="E51" s="1153" t="s">
        <v>17</v>
      </c>
      <c r="F51" s="1153"/>
      <c r="G51" s="1153"/>
      <c r="H51" s="1153"/>
      <c r="I51" s="1153"/>
      <c r="J51" s="1154"/>
      <c r="K51" s="63">
        <v>9</v>
      </c>
      <c r="L51" s="64">
        <v>5</v>
      </c>
      <c r="M51" s="64">
        <v>6</v>
      </c>
      <c r="N51" s="64">
        <v>3</v>
      </c>
      <c r="O51" s="65">
        <v>2</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4974</v>
      </c>
      <c r="L52" s="64">
        <v>4993</v>
      </c>
      <c r="M52" s="64">
        <v>4718</v>
      </c>
      <c r="N52" s="64">
        <v>4780</v>
      </c>
      <c r="O52" s="65">
        <v>4866</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3147</v>
      </c>
      <c r="L53" s="69">
        <v>3132</v>
      </c>
      <c r="M53" s="69">
        <v>2781</v>
      </c>
      <c r="N53" s="69">
        <v>2618</v>
      </c>
      <c r="O53" s="70">
        <v>2401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2015-04-30T04:53:42Z</cp:lastPrinted>
  <dcterms:created xsi:type="dcterms:W3CDTF">2015-02-17T06:55:15Z</dcterms:created>
  <dcterms:modified xsi:type="dcterms:W3CDTF">2015-05-15T01:40:47Z</dcterms:modified>
  <cp:category/>
</cp:coreProperties>
</file>