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23" i="11" l="1"/>
  <c r="AA23" i="11"/>
  <c r="V23" i="11"/>
  <c r="Q23" i="11"/>
  <c r="AU63" i="11" l="1"/>
  <c r="AP63" i="11"/>
  <c r="AP88"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<sst xmlns="http://schemas.openxmlformats.org/spreadsheetml/2006/main" count="1017" uniqueCount="550">
  <si>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</si>
  <si>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</si>
  <si>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</si>
  <si>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</si>
  <si>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</si>
  <si>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</si>
  <si>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</si>
  <si>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</si>
  <si>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</si>
  <si>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</si>
  <si>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</si>
  <si>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</si>
  <si>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</si>
  <si>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</si>
  <si>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</si>
  <si>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</si>
  <si>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</si>
  <si>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</si>
  <si>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</si>
  <si>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</si>
  <si>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</si>
  <si>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</si>
  <si>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</si>
  <si>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</si>
  <si>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</si>
  <si>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</si>
  <si>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</si>
  <si>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</si>
  <si>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</si>
  <si>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</si>
  <si>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</si>
  <si>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</si>
  <si>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</si>
  <si>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</si>
  <si>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</si>
  <si>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</si>
  <si>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</si>
  <si>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</si>
  <si>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</si>
  <si>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</si>
  <si>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</si>
  <si>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</si>
  <si>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</si>
  <si>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</si>
  <si>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</si>
  <si>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</si>
  <si>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</si>
  <si>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</si>
  <si>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</si>
  <si>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</si>
  <si>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</si>
  <si>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</si>
  <si>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</si>
  <si>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</si>
  <si>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</si>
  <si>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</si>
  <si>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</si>
  <si>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</si>
  <si>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</si>
  <si>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</si>
  <si>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</si>
  <si>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</si>
  <si>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</si>
  <si>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</si>
  <si>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</si>
  <si>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</si>
  <si>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</si>
  <si>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</si>
  <si>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</si>
  <si>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</si>
  <si>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</si>
  <si>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</si>
  <si>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</si>
  <si>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</si>
  <si>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</si>
  <si>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</si>
  <si>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</si>
  <si>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</si>
  <si>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</si>
  <si>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</si>
  <si>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</si>
  <si>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</si>
  <si>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</si>
  <si>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</si>
  <si>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</si>
  <si>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</si>
  <si>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</si>
  <si>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</si>
  <si>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</si>
  <si>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</si>
  <si>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</si>
  <si>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</si>
  <si>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</si>
  <si>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</si>
  <si>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</si>
  <si>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</si>
  <si>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</si>
  <si>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</si>
  <si>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</si>
  <si>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</si>
  <si>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</si>
  <si>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</si>
  <si>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</si>
  <si>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</si>
  <si>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</si>
  <si>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</si>
  <si>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</si>
  <si>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</si>
  <si>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</si>
  <si>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</si>
  <si>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</si>
  <si>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</si>
  <si>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</si>
  <si>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</si>
  <si>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</si>
  <si>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</si>
  <si>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</si>
  <si>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</si>
  <si>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</si>
  <si>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</si>
  <si>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</si>
  <si>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</si>
  <si>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</si>
  <si>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</si>
  <si>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</si>
  <si>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</si>
  <si>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</si>
  <si>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</si>
  <si>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</si>
  <si>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</si>
  <si>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</si>
  <si>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</si>
  <si>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</si>
  <si>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</si>
  <si>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</si>
  <si>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</si>
  <si>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</si>
  <si>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</si>
  <si>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</si>
  <si>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</si>
  <si>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</si>
  <si>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</si>
  <si>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</si>
  <si>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</si>
  <si>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</si>
  <si>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</si>
  <si>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</si>
  <si>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</si>
  <si>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</si>
  <si>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</si>
  <si>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</si>
  <si>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</si>
  <si>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</si>
  <si>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</si>
  <si>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</si>
  <si>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</si>
  <si>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</si>
  <si>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</si>
  <si>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</si>
  <si>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</si>
  <si>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</si>
  <si>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</si>
  <si>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</si>
  <si>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</si>
  <si>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</si>
  <si>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</si>
  <si>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</si>
  <si>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</si>
  <si>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</si>
  <si>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</si>
  <si>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</si>
  <si>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</si>
  <si>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</si>
  <si>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</si>
  <si>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</si>
  <si>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</si>
  <si>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</si>
  <si>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</si>
  <si>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</si>
  <si>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</si>
  <si>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</si>
  <si>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</si>
  <si>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</si>
  <si>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</si>
  <si>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</si>
  <si>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</si>
  <si>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</si>
  <si>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</si>
  <si>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</si>
  <si>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</si>
  <si>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</si>
  <si>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</si>
  <si>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</si>
  <si>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</si>
  <si>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</si>
  <si>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岐阜県川辺町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</si>
  <si>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</si>
  <si>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</si>
  <si>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</si>
  <si>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</si>
  <si>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</si>
  <si>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</si>
  <si>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</si>
  <si>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</si>
  <si>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</si>
  <si>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</si>
  <si>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</si>
  <si>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</si>
  <si>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</si>
  <si>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</si>
  <si>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</si>
  <si>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</si>
  <si>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</si>
  <si>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</si>
  <si>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</si>
  <si>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</si>
  <si>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</si>
  <si>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</si>
  <si>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</si>
  <si>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</si>
  <si>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</si>
  <si>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</si>
  <si>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</si>
  <si>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</si>
  <si>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</si>
  <si>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</si>
  <si>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</si>
  <si>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</si>
  <si>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</si>
  <si>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</si>
  <si>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</si>
  <si>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</si>
  <si>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</si>
  <si>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</si>
  <si>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</si>
  <si>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</si>
  <si>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</si>
  <si>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</si>
  <si>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</si>
  <si>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</si>
  <si>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</si>
  <si>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</si>
  <si>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</si>
  <si>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</si>
  <si>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</si>
  <si>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</si>
  <si>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</si>
  <si>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</si>
  <si>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</si>
  <si>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</si>
  <si>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</si>
  <si>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</si>
  <si>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</si>
  <si>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</si>
  <si>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</si>
  <si>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</si>
  <si>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</si>
  <si>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</si>
  <si>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</si>
  <si>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</si>
  <si>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</si>
  <si>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</si>
  <si>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</si>
  <si>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</si>
  <si>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</si>
  <si>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</si>
  <si>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</si>
  <si>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</si>
  <si>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</si>
  <si>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</si>
  <si>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</si>
  <si>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</si>
  <si>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</si>
  <si>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</si>
  <si>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</si>
  <si>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</si>
  <si>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</si>
  <si>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</si>
  <si>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</si>
  <si>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</si>
  <si>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</si>
  <si>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</si>
  <si>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</si>
  <si>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</si>
  <si>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</si>
  <si>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</si>
  <si>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</si>
  <si>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</si>
  <si>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</si>
  <si>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</si>
  <si>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</si>
  <si>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</si>
  <si>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</si>
  <si>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</si>
  <si>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</si>
  <si>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</si>
  <si>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</si>
  <si>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</si>
  <si>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</si>
  <si>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</si>
  <si>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</si>
  <si>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</si>
  <si>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</si>
  <si>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</si>
  <si>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</si>
  <si>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</si>
  <si>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</si>
  <si>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</si>
  <si>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</si>
  <si>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</si>
  <si>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</si>
  <si>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</si>
  <si>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</si>
  <si>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</si>
  <si>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</si>
  <si>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</si>
  <si>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</si>
  <si>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</si>
  <si>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</si>
  <si>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</si>
  <si>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</si>
  <si>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</si>
  <si>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</si>
  <si>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</si>
  <si>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</si>
  <si>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</si>
  <si>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</si>
  <si>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</si>
  <si>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</si>
  <si>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</si>
  <si>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</si>
  <si>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</si>
  <si>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</si>
  <si>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</si>
  <si>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</si>
  <si>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</si>
  <si>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</si>
  <si>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</si>
  <si>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</si>
  <si>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</si>
  <si>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</si>
  <si>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</si>
  <si>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</si>
  <si>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</si>
  <si>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</si>
  <si>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岐阜県川辺町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</si>
  <si>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</si>
  <si>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</si>
  <si>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</si>
  <si>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</si>
  <si>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</si>
  <si>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</si>
  <si>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</si>
  <si>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</si>
  <si>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</si>
  <si>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</si>
  <si>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</si>
  <si>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</si>
  <si>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</si>
  <si>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</si>
  <si>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</si>
  <si>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</si>
  <si>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</si>
  <si>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</si>
  <si>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</si>
  <si>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</si>
  <si>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</si>
  <si>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</si>
  <si>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</si>
  <si>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</si>
  <si>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</si>
  <si>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</si>
  <si>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</si>
  <si>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</si>
  <si>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</si>
  <si>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</si>
  <si>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</si>
  <si>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</si>
  <si>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</si>
  <si>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</si>
  <si>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</si>
  <si>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</si>
  <si>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</si>
  <si>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</si>
  <si>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</si>
  <si>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</si>
  <si>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</si>
  <si>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</si>
  <si>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</si>
  <si>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</si>
  <si>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</si>
  <si>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</si>
  <si>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</si>
  <si>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</si>
  <si>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</si>
  <si>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</si>
  <si>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</si>
  <si>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</si>
  <si>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</si>
  <si>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</si>
  <si>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</si>
  <si>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</si>
  <si>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</si>
  <si>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</si>
  <si>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</si>
  <si>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</si>
  <si>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</si>
  <si>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</si>
  <si>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</si>
  <si>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</si>
  <si>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</si>
  <si>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</si>
  <si>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</si>
  <si>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</si>
  <si>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</si>
  <si>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</si>
  <si>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</si>
  <si>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</si>
  <si>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</si>
  <si>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</si>
  <si>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</si>
  <si>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</si>
  <si>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</si>
  <si>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</si>
  <si>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</si>
  <si>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</si>
  <si>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</si>
  <si>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</si>
  <si>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</si>
  <si>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</si>
  <si>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</si>
  <si>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</si>
  <si>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</si>
  <si>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</si>
  <si>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</si>
  <si>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</si>
  <si>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</si>
  <si>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</si>
  <si>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</si>
  <si>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</si>
  <si>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</si>
  <si>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</si>
  <si>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</si>
  <si>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</si>
  <si>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</si>
  <si>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</si>
  <si>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</si>
  <si>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</si>
  <si>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</si>
  <si>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</si>
  <si>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</si>
  <si>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</si>
  <si>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</si>
  <si>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</si>
  <si>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</si>
  <si>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</si>
  <si>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</si>
  <si>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</si>
  <si>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</si>
  <si>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</si>
  <si>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</si>
  <si>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</si>
  <si>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</si>
  <si>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</si>
  <si>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</si>
  <si>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</si>
  <si>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</si>
  <si>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</si>
  <si>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</si>
  <si>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</si>
  <si>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</si>
  <si>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</si>
  <si>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</si>
  <si>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</si>
  <si>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</si>
  <si>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</si>
  <si>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</si>
  <si>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</si>
  <si>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</si>
  <si>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</si>
  <si>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</si>
  <si>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</si>
  <si>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</si>
  <si>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</si>
  <si>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</si>
  <si>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</si>
  <si>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</si>
  <si>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</si>
  <si>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</si>
  <si>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</si>
  <si>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</si>
  <si>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</si>
  <si>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</si>
  <si>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</si>
  <si>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</si>
  <si>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</si>
  <si>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</si>
  <si>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</si>
  <si>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</si>
  <si>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</si>
  <si>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</si>
  <si>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</si>
  <si>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</si>
  <si>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</si>
  <si>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</si>
  <si>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</si>
  <si>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</si>
  <si>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</si>
  <si>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</si>
  <si>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</si>
  <si>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</si>
  <si>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</si>
  <si>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</si>
  <si>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</si>
  <si>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</si>
  <si>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</si>
  <si>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</si>
  <si>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</si>
  <si>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</si>
  <si>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</si>
  <si>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</si>
  <si>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</si>
  <si>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</si>
  <si>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介護保険特別会計</t>
  </si>
  <si>
    <t>下水道事業特別会計</t>
  </si>
  <si>
    <t>後期高齢者医療特別会計</t>
  </si>
  <si>
    <t>農業集落排水事業特別会計</t>
  </si>
  <si>
    <t>その他会計（赤字）</t>
  </si>
  <si>
    <t>その他会計（黒字）</t>
  </si>
  <si>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</si>
  <si>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</si>
  <si>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可茂広域行政事務組合</t>
    <rPh sb="0" eb="1">
      <t>カ</t>
    </rPh>
    <rPh sb="1" eb="2">
      <t>モ</t>
    </rPh>
    <rPh sb="2" eb="4">
      <t>コウイキ</t>
    </rPh>
    <rPh sb="4" eb="6">
      <t>ギョウセイ</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</si>
  <si>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</si>
  <si>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</si>
  <si>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岐阜県後期高齢者医療連合（一般会計）</t>
    <rPh sb="0" eb="3">
      <t>ギフケン</t>
    </rPh>
    <rPh sb="3" eb="5">
      <t>コウキ</t>
    </rPh>
    <rPh sb="5" eb="8">
      <t>コウレイシャ</t>
    </rPh>
    <rPh sb="8" eb="10">
      <t>イリョウ</t>
    </rPh>
    <rPh sb="10" eb="12">
      <t>レンゴウ</t>
    </rPh>
    <rPh sb="13" eb="15">
      <t>イッパン</t>
    </rPh>
    <rPh sb="15" eb="17">
      <t>カイケイ</t>
    </rPh>
    <phoneticPr fontId="2"/>
  </si>
  <si>
    <t>岐阜県後期高齢者医療連合（後期高齢者特別会計）</t>
    <rPh sb="0" eb="3">
      <t>ギフケン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</si>
  <si>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</si>
  <si>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中濃地域農業共済組合</t>
    <rPh sb="0" eb="2">
      <t>チュウノウ</t>
    </rPh>
    <rPh sb="2" eb="4">
      <t>チイキ</t>
    </rPh>
    <rPh sb="4" eb="6">
      <t>ノウギョウ</t>
    </rPh>
    <rPh sb="6" eb="8">
      <t>キョウサイ</t>
    </rPh>
    <rPh sb="8" eb="10">
      <t>クミアイ</t>
    </rPh>
    <phoneticPr fontId="2"/>
  </si>
  <si>
    <t>基金からの繰入83</t>
    <rPh sb="0" eb="2">
      <t>キキン</t>
    </rPh>
    <rPh sb="5" eb="6">
      <t>ク</t>
    </rPh>
    <rPh sb="6" eb="7">
      <t>イ</t>
    </rPh>
    <phoneticPr fontId="2"/>
  </si>
  <si>
    <t>-</t>
    <phoneticPr fontId="2"/>
  </si>
  <si>
    <t>基金からの繰入2,200</t>
    <rPh sb="0" eb="2">
      <t>キキン</t>
    </rPh>
    <rPh sb="5" eb="6">
      <t>ク</t>
    </rPh>
    <rPh sb="6" eb="7">
      <t>イ</t>
    </rPh>
    <phoneticPr fontId="2"/>
  </si>
  <si>
    <t>法非適用企業</t>
    <rPh sb="0" eb="1">
      <t>ホウ</t>
    </rPh>
    <rPh sb="1" eb="2">
      <t>ヒ</t>
    </rPh>
    <rPh sb="2" eb="4">
      <t>テキヨウ</t>
    </rPh>
    <rPh sb="4" eb="6">
      <t>キギョウ</t>
    </rPh>
    <phoneticPr fontId="2"/>
  </si>
  <si>
    <t>法適用事業</t>
    <rPh sb="0" eb="3">
      <t>ホウテキヨウ</t>
    </rPh>
    <rPh sb="3" eb="5">
      <t>ジギョウ</t>
    </rPh>
    <phoneticPr fontId="2"/>
  </si>
  <si>
    <t>-</t>
    <phoneticPr fontId="2"/>
  </si>
  <si>
    <t>-</t>
    <phoneticPr fontId="2"/>
  </si>
  <si>
    <t>-</t>
    <phoneticPr fontId="2"/>
  </si>
  <si>
    <t>基金からの繰入1,320</t>
    <rPh sb="0" eb="2">
      <t>キキン</t>
    </rPh>
    <rPh sb="5" eb="7">
      <t>クリイレ</t>
    </rPh>
    <phoneticPr fontId="2"/>
  </si>
  <si>
    <t>基金からの繰入28</t>
    <rPh sb="0" eb="2">
      <t>キキン</t>
    </rPh>
    <rPh sb="5" eb="7">
      <t>クリイレ</t>
    </rPh>
    <phoneticPr fontId="2"/>
  </si>
  <si>
    <t>基金からの繰入20</t>
    <rPh sb="0" eb="2">
      <t>キキン</t>
    </rPh>
    <rPh sb="5" eb="7">
      <t>クリイレ</t>
    </rPh>
    <phoneticPr fontId="2"/>
  </si>
  <si>
    <t>基金からの繰入433</t>
    <rPh sb="0" eb="2">
      <t>キキン</t>
    </rPh>
    <rPh sb="5" eb="6">
      <t>ク</t>
    </rPh>
    <rPh sb="6" eb="7">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</si>
</sst>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113780</c:v>
                </c:pt>
                <c:pt idx="1">
                  <c:v>36395</c:v>
                </c:pt>
                <c:pt idx="2">
                  <c:v>44029</c:v>
                </c:pt>
                <c:pt idx="3">
                  <c:v>36287</c:v>
                </c:pt>
                <c:pt idx="4">
                  <c:v>48312</c:v>
                </c:pt>
              </c:numCache>
            </c:numRef>
          </c:val>
          <c:smooth val="0"/>
        </c:ser>
        <c:dLbls>
          <c:showLegendKey val="0"/>
          <c:showVal val="0"/>
          <c:showCatName val="0"/>
          <c:showSerName val="0"/>
          <c:showPercent val="0"/>
          <c:showBubbleSize val="0"/>
        </c:dLbls>
        <c:marker val="1"/>
        <c:smooth val="0"/>
        <c:axId val="110121344"/>
        <c:axId val="110123264"/>
      </c:lineChart>
      <c:catAx>
        <c:axId val="11012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3264"/>
        <c:crosses val="autoZero"/>
        <c:auto val="1"/>
        <c:lblAlgn val="ctr"/>
        <c:lblOffset val="100"/>
        <c:tickLblSkip val="1"/>
        <c:tickMarkSkip val="1"/>
        <c:noMultiLvlLbl val="0"/>
      </c:catAx>
      <c:valAx>
        <c:axId val="110123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6.14</c:v>
                </c:pt>
                <c:pt idx="1">
                  <c:v>7.96</c:v>
                </c:pt>
                <c:pt idx="2">
                  <c:v>8.2799999999999994</c:v>
                </c:pt>
                <c:pt idx="3">
                  <c:v>8.58</c:v>
                </c:pt>
                <c:pt idx="4">
                  <c:v>7.38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31.3</c:v>
                </c:pt>
                <c:pt idx="1">
                  <c:v>32.96</c:v>
                </c:pt>
                <c:pt idx="2">
                  <c:v>37.770000000000003</c:v>
                </c:pt>
                <c:pt idx="3">
                  <c:v>45.5</c:v>
                </c:pt>
                <c:pt idx="4">
                  <c:v>49.82</c:v>
                </c:pt>
              </c:numCache>
            </c:numRef>
          </c:val>
        </c:ser>
        <c:dLbls>
          <c:showLegendKey val="0"/>
          <c:showVal val="0"/>
          <c:showCatName val="0"/>
          <c:showSerName val="0"/>
          <c:showPercent val="0"/>
          <c:showBubbleSize val="0"/>
        </c:dLbls>
        <c:gapWidth val="250"/>
        <c:overlap val="100"/>
        <c:axId val="110644608"/>
        <c:axId val="11065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3.86</c:v>
                </c:pt>
                <c:pt idx="1">
                  <c:v>4.92</c:v>
                </c:pt>
                <c:pt idx="2">
                  <c:v>4.68</c:v>
                </c:pt>
                <c:pt idx="3">
                  <c:v>8.0299999999999994</c:v>
                </c:pt>
                <c:pt idx="4">
                  <c:v>3.95</c:v>
                </c:pt>
              </c:numCache>
            </c:numRef>
          </c:val>
          <c:smooth val="0"/>
        </c:ser>
        <c:dLbls>
          <c:showLegendKey val="0"/>
          <c:showVal val="0"/>
          <c:showCatName val="0"/>
          <c:showSerName val="0"/>
          <c:showPercent val="0"/>
          <c:showBubbleSize val="0"/>
        </c:dLbls>
        <c:marker val="1"/>
        <c:smooth val="0"/>
        <c:axId val="110644608"/>
        <c:axId val="110654976"/>
      </c:lineChart>
      <c:catAx>
        <c:axId val="1106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54976"/>
        <c:crosses val="autoZero"/>
        <c:auto val="1"/>
        <c:lblAlgn val="ctr"/>
        <c:lblOffset val="100"/>
        <c:tickLblSkip val="1"/>
        <c:tickMarkSkip val="1"/>
        <c:noMultiLvlLbl val="0"/>
      </c:catAx>
      <c:valAx>
        <c:axId val="11065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0.09</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0.42</c:v>
                </c:pt>
                <c:pt idx="4">
                  <c:v>#N/A</c:v>
                </c:pt>
                <c:pt idx="5">
                  <c:v>0.34</c:v>
                </c:pt>
                <c:pt idx="6">
                  <c:v>#N/A</c:v>
                </c:pt>
                <c:pt idx="7">
                  <c:v>0.33</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1.44</c:v>
                </c:pt>
                <c:pt idx="4">
                  <c:v>#N/A</c:v>
                </c:pt>
                <c:pt idx="5">
                  <c:v>1.18</c:v>
                </c:pt>
                <c:pt idx="6">
                  <c:v>#N/A</c:v>
                </c:pt>
                <c:pt idx="7">
                  <c:v>1.28</c:v>
                </c:pt>
                <c:pt idx="8">
                  <c:v>#N/A</c:v>
                </c:pt>
                <c:pt idx="9">
                  <c:v>0.82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2.64</c:v>
                </c:pt>
                <c:pt idx="2">
                  <c:v>#N/A</c:v>
                </c:pt>
                <c:pt idx="3">
                  <c:v>5.63</c:v>
                </c:pt>
                <c:pt idx="4">
                  <c:v>#N/A</c:v>
                </c:pt>
                <c:pt idx="5">
                  <c:v>4.72</c:v>
                </c:pt>
                <c:pt idx="6">
                  <c:v>#N/A</c:v>
                </c:pt>
                <c:pt idx="7">
                  <c:v>3.59</c:v>
                </c:pt>
                <c:pt idx="8">
                  <c:v>#N/A</c:v>
                </c:pt>
                <c:pt idx="9">
                  <c:v>4.05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6.12</c:v>
                </c:pt>
                <c:pt idx="2">
                  <c:v>#N/A</c:v>
                </c:pt>
                <c:pt idx="3">
                  <c:v>7.96</c:v>
                </c:pt>
                <c:pt idx="4">
                  <c:v>#N/A</c:v>
                </c:pt>
                <c:pt idx="5">
                  <c:v>8.2799999999999994</c:v>
                </c:pt>
                <c:pt idx="6">
                  <c:v>#N/A</c:v>
                </c:pt>
                <c:pt idx="7">
                  <c:v>8.58</c:v>
                </c:pt>
                <c:pt idx="8">
                  <c:v>#N/A</c:v>
                </c:pt>
                <c:pt idx="9">
                  <c:v>7.38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4.57</c:v>
                </c:pt>
                <c:pt idx="2">
                  <c:v>#N/A</c:v>
                </c:pt>
                <c:pt idx="3">
                  <c:v>5.38</c:v>
                </c:pt>
                <c:pt idx="4">
                  <c:v>#N/A</c:v>
                </c:pt>
                <c:pt idx="5">
                  <c:v>6.33</c:v>
                </c:pt>
                <c:pt idx="6">
                  <c:v>#N/A</c:v>
                </c:pt>
                <c:pt idx="7">
                  <c:v>6.89</c:v>
                </c:pt>
                <c:pt idx="8">
                  <c:v>#N/A</c:v>
                </c:pt>
                <c:pt idx="9">
                  <c:v>7.47</c:v>
                </c:pt>
              </c:numCache>
            </c:numRef>
          </c:val>
        </c:ser>
        <c:dLbls>
          <c:showLegendKey val="0"/>
          <c:showVal val="0"/>
          <c:showCatName val="0"/>
          <c:showSerName val="0"/>
          <c:showPercent val="0"/>
          <c:showBubbleSize val="0"/>
        </c:dLbls>
        <c:gapWidth val="150"/>
        <c:overlap val="100"/>
        <c:axId val="110835584"/>
        <c:axId val="110837120"/>
      </c:barChart>
      <c:catAx>
        <c:axId val="1108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37120"/>
        <c:crosses val="autoZero"/>
        <c:auto val="1"/>
        <c:lblAlgn val="ctr"/>
        <c:lblOffset val="100"/>
        <c:tickLblSkip val="1"/>
        <c:tickMarkSkip val="1"/>
        <c:noMultiLvlLbl val="0"/>
      </c:catAx>
      <c:valAx>
        <c:axId val="11083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417</c:v>
                </c:pt>
                <c:pt idx="5">
                  <c:v>421</c:v>
                </c:pt>
                <c:pt idx="8">
                  <c:v>438</c:v>
                </c:pt>
                <c:pt idx="11">
                  <c:v>454</c:v>
                </c:pt>
                <c:pt idx="14">
                  <c:v>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12</c:v>
                </c:pt>
                <c:pt idx="6">
                  <c:v>12</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59</c:v>
                </c:pt>
                <c:pt idx="3">
                  <c:v>58</c:v>
                </c:pt>
                <c:pt idx="6">
                  <c:v>50</c:v>
                </c:pt>
                <c:pt idx="9">
                  <c:v>41</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292</c:v>
                </c:pt>
                <c:pt idx="3">
                  <c:v>307</c:v>
                </c:pt>
                <c:pt idx="6">
                  <c:v>298</c:v>
                </c:pt>
                <c:pt idx="9">
                  <c:v>310</c:v>
                </c:pt>
                <c:pt idx="12">
                  <c:v>300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320</c:v>
                </c:pt>
                <c:pt idx="3">
                  <c:v>322</c:v>
                </c:pt>
                <c:pt idx="6">
                  <c:v>342</c:v>
                </c:pt>
                <c:pt idx="9">
                  <c:v>361</c:v>
                </c:pt>
                <c:pt idx="12">
                  <c:v>389</c:v>
                </c:pt>
              </c:numCache>
            </c:numRef>
          </c:val>
        </c:ser>
        <c:dLbls>
          <c:showLegendKey val="0"/>
          <c:showVal val="0"/>
          <c:showCatName val="0"/>
          <c:showSerName val="0"/>
          <c:showPercent val="0"/>
          <c:showBubbleSize val="0"/>
        </c:dLbls>
        <c:gapWidth val="100"/>
        <c:overlap val="100"/>
        <c:axId val="109736704"/>
        <c:axId val="10973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267</c:v>
                </c:pt>
                <c:pt idx="2">
                  <c:v>#N/A</c:v>
                </c:pt>
                <c:pt idx="3">
                  <c:v>#N/A</c:v>
                </c:pt>
                <c:pt idx="4">
                  <c:v>278</c:v>
                </c:pt>
                <c:pt idx="5">
                  <c:v>#N/A</c:v>
                </c:pt>
                <c:pt idx="6">
                  <c:v>#N/A</c:v>
                </c:pt>
                <c:pt idx="7">
                  <c:v>264</c:v>
                </c:pt>
                <c:pt idx="8">
                  <c:v>#N/A</c:v>
                </c:pt>
                <c:pt idx="9">
                  <c:v>#N/A</c:v>
                </c:pt>
                <c:pt idx="10">
                  <c:v>269</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109736704"/>
        <c:axId val="109738624"/>
      </c:lineChart>
      <c:catAx>
        <c:axId val="1097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38624"/>
        <c:crosses val="autoZero"/>
        <c:auto val="1"/>
        <c:lblAlgn val="ctr"/>
        <c:lblOffset val="100"/>
        <c:tickLblSkip val="1"/>
        <c:tickMarkSkip val="1"/>
        <c:noMultiLvlLbl val="0"/>
      </c:catAx>
      <c:valAx>
        <c:axId val="10973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5333</c:v>
                </c:pt>
                <c:pt idx="5">
                  <c:v>5411</c:v>
                </c:pt>
                <c:pt idx="8">
                  <c:v>5395</c:v>
                </c:pt>
                <c:pt idx="11">
                  <c:v>5374</c:v>
                </c:pt>
                <c:pt idx="14">
                  <c:v>5417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455</c:v>
                </c:pt>
                <c:pt idx="5">
                  <c:v>538</c:v>
                </c:pt>
                <c:pt idx="8">
                  <c:v>510</c:v>
                </c:pt>
                <c:pt idx="11">
                  <c:v>489</c:v>
                </c:pt>
                <c:pt idx="14">
                  <c:v>447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2100</c:v>
                </c:pt>
                <c:pt idx="5">
                  <c:v>2247</c:v>
                </c:pt>
                <c:pt idx="8">
                  <c:v>2388</c:v>
                </c:pt>
                <c:pt idx="11">
                  <c:v>2648</c:v>
                </c:pt>
                <c:pt idx="14">
                  <c:v>2817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299</c:v>
                </c:pt>
                <c:pt idx="3">
                  <c:v>389</c:v>
                </c:pt>
                <c:pt idx="6">
                  <c:v>349</c:v>
                </c:pt>
                <c:pt idx="9">
                  <c:v>292</c:v>
                </c:pt>
                <c:pt idx="12">
                  <c:v>258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216</c:v>
                </c:pt>
                <c:pt idx="3">
                  <c:v>162</c:v>
                </c:pt>
                <c:pt idx="6">
                  <c:v>115</c:v>
                </c:pt>
                <c:pt idx="9">
                  <c:v>88</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4952</c:v>
                </c:pt>
                <c:pt idx="3">
                  <c:v>4974</c:v>
                </c:pt>
                <c:pt idx="6">
                  <c:v>4813</c:v>
                </c:pt>
                <c:pt idx="9">
                  <c:v>4654</c:v>
                </c:pt>
                <c:pt idx="12">
                  <c:v>4353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87</c:v>
                </c:pt>
                <c:pt idx="3">
                  <c:v>77</c:v>
                </c:pt>
                <c:pt idx="6">
                  <c:v>67</c:v>
                </c:pt>
                <c:pt idx="9">
                  <c:v>57</c:v>
                </c:pt>
                <c:pt idx="12">
                  <c:v>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3924</c:v>
                </c:pt>
                <c:pt idx="3">
                  <c:v>3987</c:v>
                </c:pt>
                <c:pt idx="6">
                  <c:v>3983</c:v>
                </c:pt>
                <c:pt idx="9">
                  <c:v>3965</c:v>
                </c:pt>
                <c:pt idx="12">
                  <c:v>3958</c:v>
                </c:pt>
              </c:numCache>
            </c:numRef>
          </c:val>
        </c:ser>
        <c:dLbls>
          <c:showLegendKey val="0"/>
          <c:showVal val="0"/>
          <c:showCatName val="0"/>
          <c:showSerName val="0"/>
          <c:showPercent val="0"/>
          <c:showBubbleSize val="0"/>
        </c:dLbls>
        <c:gapWidth val="100"/>
        <c:overlap val="100"/>
        <c:axId val="109949696"/>
        <c:axId val="10995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1590</c:v>
                </c:pt>
                <c:pt idx="2">
                  <c:v>#N/A</c:v>
                </c:pt>
                <c:pt idx="3">
                  <c:v>#N/A</c:v>
                </c:pt>
                <c:pt idx="4">
                  <c:v>1394</c:v>
                </c:pt>
                <c:pt idx="5">
                  <c:v>#N/A</c:v>
                </c:pt>
                <c:pt idx="6">
                  <c:v>#N/A</c:v>
                </c:pt>
                <c:pt idx="7">
                  <c:v>1034</c:v>
                </c:pt>
                <c:pt idx="8">
                  <c:v>#N/A</c:v>
                </c:pt>
                <c:pt idx="9">
                  <c:v>#N/A</c:v>
                </c:pt>
                <c:pt idx="10">
                  <c:v>545</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109949696"/>
        <c:axId val="109951616"/>
      </c:lineChart>
      <c:catAx>
        <c:axId val="1099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51616"/>
        <c:crosses val="autoZero"/>
        <c:auto val="1"/>
        <c:lblAlgn val="ctr"/>
        <c:lblOffset val="100"/>
        <c:tickLblSkip val="1"/>
        <c:tickMarkSkip val="1"/>
        <c:noMultiLvlLbl val="0"/>
      </c:catAx>
      <c:valAx>
        <c:axId val="10995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10,701
10,562
41.18
4,258,143
4,029,086
216,094
2,928,615
3,958,164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0.1</a:t>
          </a:r>
          <a:r>
            <a:rPr kumimoji="1" lang="ja-JP" altLang="en-US" sz="1300">
              <a:latin typeface="ＭＳ Ｐゴシック"/>
            </a:rPr>
            <a:t>ポイントのマイナスで、類似団体平均と比較すると低くなっている。</a:t>
          </a:r>
          <a:endParaRPr kumimoji="1" lang="en-US" altLang="ja-JP" sz="1300">
            <a:latin typeface="ＭＳ Ｐゴシック"/>
          </a:endParaRPr>
        </a:p>
        <a:p>
          <a:r>
            <a:rPr kumimoji="1" lang="ja-JP" altLang="en-US" sz="1300">
              <a:latin typeface="ＭＳ Ｐゴシック"/>
            </a:rPr>
            <a:t>保健衛生費や社会福祉費などの基準財政需要額が増額したことにより比率が低下した。</a:t>
          </a:r>
          <a:endParaRPr kumimoji="1" lang="en-US" altLang="ja-JP" sz="1300">
            <a:latin typeface="ＭＳ Ｐゴシック"/>
          </a:endParaRPr>
        </a:p>
        <a:p>
          <a:r>
            <a:rPr kumimoji="1" lang="ja-JP" altLang="en-US" sz="1300">
              <a:latin typeface="ＭＳ Ｐゴシック"/>
            </a:rPr>
            <a:t>今後は、町税等の徴収強化（強制徴収等）の取り組みや歳出削減を実施し、財政の健全化を図る。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8" name="直線コネクタ 67"/>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162278</xdr:rowOff>
    </xdr:to>
    <xdr:cxnSp macro="">
      <xdr:nvCxnSpPr>
        <xdr:cNvPr id="74" name="直線コネクタ 73"/>
        <xdr:cNvCxnSpPr/>
      </xdr:nvCxnSpPr>
      <xdr:spPr>
        <a:xfrm>
          <a:off x="2336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135467</xdr:rowOff>
    </xdr:to>
    <xdr:cxnSp macro="">
      <xdr:nvCxnSpPr>
        <xdr:cNvPr id="77" name="直線コネクタ 76"/>
        <xdr:cNvCxnSpPr/>
      </xdr:nvCxnSpPr>
      <xdr:spPr>
        <a:xfrm>
          <a:off x="1447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0.7</a:t>
          </a:r>
          <a:r>
            <a:rPr kumimoji="1" lang="ja-JP" altLang="en-US" sz="1300">
              <a:latin typeface="ＭＳ Ｐゴシック"/>
            </a:rPr>
            <a:t>ポイントのマイナスで、類似団体と比較すると若干高くなっている。</a:t>
          </a:r>
          <a:endParaRPr kumimoji="1" lang="en-US" altLang="ja-JP" sz="1300">
            <a:latin typeface="ＭＳ Ｐゴシック"/>
          </a:endParaRPr>
        </a:p>
        <a:p>
          <a:r>
            <a:rPr kumimoji="1" lang="ja-JP" altLang="en-US" sz="1300">
              <a:latin typeface="ＭＳ Ｐゴシック"/>
            </a:rPr>
            <a:t>今後も、扶助費など経常的経費の増加が見込まれており、さらに、公共施設の修繕等に伴う地方債の償還の増額が見込まれている。</a:t>
          </a:r>
          <a:endParaRPr kumimoji="1" lang="en-US" altLang="ja-JP" sz="1300">
            <a:latin typeface="ＭＳ Ｐゴシック"/>
          </a:endParaRPr>
        </a:p>
        <a:p>
          <a:r>
            <a:rPr kumimoji="1" lang="ja-JP" altLang="en-US" sz="1300">
              <a:latin typeface="ＭＳ Ｐゴシック"/>
            </a:rPr>
            <a:t>第</a:t>
          </a:r>
          <a:r>
            <a:rPr kumimoji="1" lang="en-US" altLang="ja-JP" sz="1300">
              <a:latin typeface="ＭＳ Ｐゴシック"/>
            </a:rPr>
            <a:t>5</a:t>
          </a:r>
          <a:r>
            <a:rPr kumimoji="1" lang="ja-JP" altLang="en-US" sz="1300">
              <a:latin typeface="ＭＳ Ｐゴシック"/>
            </a:rPr>
            <a:t>次行政改革大綱に沿った行政改革の効果は限界を迎えつつあり、施設の修繕・改修計画と財政計画のバランスをとった財政運営が必要である。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21272</xdr:rowOff>
    </xdr:from>
    <xdr:to>
      <xdr:col>7</xdr:col>
      <xdr:colOff>152400</xdr:colOff>
      <xdr:row>64</xdr:row>
      <xdr:rowOff>63500</xdr:rowOff>
    </xdr:to>
    <xdr:cxnSp macro="">
      <xdr:nvCxnSpPr>
        <xdr:cNvPr id="127" name="直線コネクタ 126"/>
        <xdr:cNvCxnSpPr/>
      </xdr:nvCxnSpPr>
      <xdr:spPr>
        <a:xfrm>
          <a:off x="4114800" y="1099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168593</xdr:rowOff>
    </xdr:from>
    <xdr:to>
      <xdr:col>6</xdr:col>
      <xdr:colOff>0</xdr:colOff>
      <xdr:row>64</xdr:row>
      <xdr:rowOff>21272</xdr:rowOff>
    </xdr:to>
    <xdr:cxnSp macro="">
      <xdr:nvCxnSpPr>
        <xdr:cNvPr id="130" name="直線コネクタ 129"/>
        <xdr:cNvCxnSpPr/>
      </xdr:nvCxnSpPr>
      <xdr:spPr>
        <a:xfrm>
          <a:off x="3225800" y="109699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96203</xdr:rowOff>
    </xdr:from>
    <xdr:to>
      <xdr:col>4</xdr:col>
      <xdr:colOff>482600</xdr:colOff>
      <xdr:row>63</xdr:row>
      <xdr:rowOff>168593</xdr:rowOff>
    </xdr:to>
    <xdr:cxnSp macro="">
      <xdr:nvCxnSpPr>
        <xdr:cNvPr id="133" name="直線コネクタ 132"/>
        <xdr:cNvCxnSpPr/>
      </xdr:nvCxnSpPr>
      <xdr:spPr>
        <a:xfrm>
          <a:off x="2336800" y="108975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96203</xdr:rowOff>
    </xdr:from>
    <xdr:to>
      <xdr:col>3</xdr:col>
      <xdr:colOff>279400</xdr:colOff>
      <xdr:row>63</xdr:row>
      <xdr:rowOff>102235</xdr:rowOff>
    </xdr:to>
    <xdr:cxnSp macro="">
      <xdr:nvCxnSpPr>
        <xdr:cNvPr id="136" name="直線コネクタ 135"/>
        <xdr:cNvCxnSpPr/>
      </xdr:nvCxnSpPr>
      <xdr:spPr>
        <a:xfrm flipV="1">
          <a:off x="1447800" y="108975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6" name="円/楕円 145"/>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47"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141922</xdr:rowOff>
    </xdr:from>
    <xdr:to>
      <xdr:col>6</xdr:col>
      <xdr:colOff>50800</xdr:colOff>
      <xdr:row>64</xdr:row>
      <xdr:rowOff>72072</xdr:rowOff>
    </xdr:to>
    <xdr:sp macro="" textlink="">
      <xdr:nvSpPr>
        <xdr:cNvPr id="148" name="円/楕円 147"/>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56849</xdr:rowOff>
    </xdr:from>
    <xdr:ext cx="736600" cy="259045"/>
    <xdr:sp macro="" textlink="">
      <xdr:nvSpPr>
        <xdr:cNvPr id="149" name="テキスト ボックス 148"/>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117793</xdr:rowOff>
    </xdr:from>
    <xdr:to>
      <xdr:col>4</xdr:col>
      <xdr:colOff>533400</xdr:colOff>
      <xdr:row>64</xdr:row>
      <xdr:rowOff>47943</xdr:rowOff>
    </xdr:to>
    <xdr:sp macro="" textlink="">
      <xdr:nvSpPr>
        <xdr:cNvPr id="150" name="円/楕円 149"/>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32720</xdr:rowOff>
    </xdr:from>
    <xdr:ext cx="762000" cy="259045"/>
    <xdr:sp macro="" textlink="">
      <xdr:nvSpPr>
        <xdr:cNvPr id="151" name="テキスト ボックス 150"/>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45403</xdr:rowOff>
    </xdr:from>
    <xdr:to>
      <xdr:col>3</xdr:col>
      <xdr:colOff>330200</xdr:colOff>
      <xdr:row>63</xdr:row>
      <xdr:rowOff>147003</xdr:rowOff>
    </xdr:to>
    <xdr:sp macro="" textlink="">
      <xdr:nvSpPr>
        <xdr:cNvPr id="152" name="円/楕円 151"/>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157180</xdr:rowOff>
    </xdr:from>
    <xdr:ext cx="762000" cy="259045"/>
    <xdr:sp macro="" textlink="">
      <xdr:nvSpPr>
        <xdr:cNvPr id="153" name="テキスト ボックス 152"/>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51435</xdr:rowOff>
    </xdr:from>
    <xdr:to>
      <xdr:col>2</xdr:col>
      <xdr:colOff>127000</xdr:colOff>
      <xdr:row>63</xdr:row>
      <xdr:rowOff>153035</xdr:rowOff>
    </xdr:to>
    <xdr:sp macro="" textlink="">
      <xdr:nvSpPr>
        <xdr:cNvPr id="154" name="円/楕円 153"/>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163212</xdr:rowOff>
    </xdr:from>
    <xdr:ext cx="762000" cy="259045"/>
    <xdr:sp macro="" textlink="">
      <xdr:nvSpPr>
        <xdr:cNvPr id="155" name="テキスト ボックス 154"/>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987</a:t>
          </a:r>
          <a:r>
            <a:rPr kumimoji="1" lang="ja-JP" altLang="en-US" sz="1300">
              <a:latin typeface="ＭＳ Ｐゴシック"/>
            </a:rPr>
            <a:t>円のプラスで、類似団体と比較すると低くなっている。</a:t>
          </a:r>
          <a:endParaRPr kumimoji="1" lang="en-US" altLang="ja-JP" sz="1300">
            <a:latin typeface="ＭＳ Ｐゴシック"/>
          </a:endParaRPr>
        </a:p>
        <a:p>
          <a:r>
            <a:rPr kumimoji="1" lang="ja-JP" altLang="en-US" sz="1300">
              <a:latin typeface="ＭＳ Ｐゴシック"/>
            </a:rPr>
            <a:t>人件費においては職員数の抑制により、物件費においては契約手法の見直しなどにより抑制に努めている。</a:t>
          </a:r>
          <a:endParaRPr kumimoji="1" lang="en-US" altLang="ja-JP" sz="1300">
            <a:latin typeface="ＭＳ Ｐゴシック"/>
          </a:endParaRPr>
        </a:p>
        <a:p>
          <a:r>
            <a:rPr kumimoji="1" lang="ja-JP" altLang="en-US" sz="1300">
              <a:latin typeface="ＭＳ Ｐゴシック"/>
            </a:rPr>
            <a:t>比率が低いのは、ゴミ処理や消防業務を一部事務組合で行っていることも挙げられる。一部事務組合の人件費・物件費に充てる負担金（補助費等）を考えると、実質的にはさらに増加する。</a:t>
          </a:r>
          <a:endParaRPr kumimoji="1" lang="en-US" altLang="ja-JP" sz="1300">
            <a:latin typeface="ＭＳ Ｐゴシック"/>
          </a:endParaRPr>
        </a:p>
        <a:p>
          <a:r>
            <a:rPr kumimoji="1" lang="ja-JP" altLang="en-US" sz="1300">
              <a:latin typeface="ＭＳ Ｐゴシック"/>
            </a:rPr>
            <a:t>現在人員では円滑な事務処理等が困難な部署もあり、今後は人件費・人員削除ありきにならないよう配慮しながら抑制に努める。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61837</xdr:rowOff>
    </xdr:from>
    <xdr:to>
      <xdr:col>7</xdr:col>
      <xdr:colOff>152400</xdr:colOff>
      <xdr:row>81</xdr:row>
      <xdr:rowOff>63537</xdr:rowOff>
    </xdr:to>
    <xdr:cxnSp macro="">
      <xdr:nvCxnSpPr>
        <xdr:cNvPr id="191" name="直線コネクタ 190"/>
        <xdr:cNvCxnSpPr/>
      </xdr:nvCxnSpPr>
      <xdr:spPr>
        <a:xfrm>
          <a:off x="4114800" y="13949287"/>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48315</xdr:rowOff>
    </xdr:from>
    <xdr:ext cx="762000" cy="259045"/>
    <xdr:sp macro="" textlink="">
      <xdr:nvSpPr>
        <xdr:cNvPr id="192" name="人件費・物件費等の状況平均値テキスト"/>
        <xdr:cNvSpPr txBox="1"/>
      </xdr:nvSpPr>
      <xdr:spPr>
        <a:xfrm>
          <a:off x="5041900" y="139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61837</xdr:rowOff>
    </xdr:from>
    <xdr:to>
      <xdr:col>6</xdr:col>
      <xdr:colOff>0</xdr:colOff>
      <xdr:row>81</xdr:row>
      <xdr:rowOff>76622</xdr:rowOff>
    </xdr:to>
    <xdr:cxnSp macro="">
      <xdr:nvCxnSpPr>
        <xdr:cNvPr id="194" name="直線コネクタ 193"/>
        <xdr:cNvCxnSpPr/>
      </xdr:nvCxnSpPr>
      <xdr:spPr>
        <a:xfrm flipV="1">
          <a:off x="3225800" y="13949287"/>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63968</xdr:rowOff>
    </xdr:from>
    <xdr:to>
      <xdr:col>4</xdr:col>
      <xdr:colOff>482600</xdr:colOff>
      <xdr:row>81</xdr:row>
      <xdr:rowOff>76622</xdr:rowOff>
    </xdr:to>
    <xdr:cxnSp macro="">
      <xdr:nvCxnSpPr>
        <xdr:cNvPr id="197" name="直線コネクタ 196"/>
        <xdr:cNvCxnSpPr/>
      </xdr:nvCxnSpPr>
      <xdr:spPr>
        <a:xfrm>
          <a:off x="2336800" y="13951418"/>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63968</xdr:rowOff>
    </xdr:from>
    <xdr:to>
      <xdr:col>3</xdr:col>
      <xdr:colOff>279400</xdr:colOff>
      <xdr:row>81</xdr:row>
      <xdr:rowOff>65529</xdr:rowOff>
    </xdr:to>
    <xdr:cxnSp macro="">
      <xdr:nvCxnSpPr>
        <xdr:cNvPr id="200" name="直線コネクタ 199"/>
        <xdr:cNvCxnSpPr/>
      </xdr:nvCxnSpPr>
      <xdr:spPr>
        <a:xfrm flipV="1">
          <a:off x="1447800" y="1395141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12737</xdr:rowOff>
    </xdr:from>
    <xdr:to>
      <xdr:col>7</xdr:col>
      <xdr:colOff>203200</xdr:colOff>
      <xdr:row>81</xdr:row>
      <xdr:rowOff>114337</xdr:rowOff>
    </xdr:to>
    <xdr:sp macro="" textlink="">
      <xdr:nvSpPr>
        <xdr:cNvPr id="210" name="円/楕円 209"/>
        <xdr:cNvSpPr/>
      </xdr:nvSpPr>
      <xdr:spPr>
        <a:xfrm>
          <a:off x="4902200" y="139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105464</xdr:rowOff>
    </xdr:from>
    <xdr:ext cx="762000" cy="259045"/>
    <xdr:sp macro="" textlink="">
      <xdr:nvSpPr>
        <xdr:cNvPr id="211" name="人件費・物件費等の状況該当値テキスト"/>
        <xdr:cNvSpPr txBox="1"/>
      </xdr:nvSpPr>
      <xdr:spPr>
        <a:xfrm>
          <a:off x="5041900" y="138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11037</xdr:rowOff>
    </xdr:from>
    <xdr:to>
      <xdr:col>6</xdr:col>
      <xdr:colOff>50800</xdr:colOff>
      <xdr:row>81</xdr:row>
      <xdr:rowOff>112637</xdr:rowOff>
    </xdr:to>
    <xdr:sp macro="" textlink="">
      <xdr:nvSpPr>
        <xdr:cNvPr id="212" name="円/楕円 211"/>
        <xdr:cNvSpPr/>
      </xdr:nvSpPr>
      <xdr:spPr>
        <a:xfrm>
          <a:off x="4064000" y="13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122814</xdr:rowOff>
    </xdr:from>
    <xdr:ext cx="736600" cy="259045"/>
    <xdr:sp macro="" textlink="">
      <xdr:nvSpPr>
        <xdr:cNvPr id="213" name="テキスト ボックス 212"/>
        <xdr:cNvSpPr txBox="1"/>
      </xdr:nvSpPr>
      <xdr:spPr>
        <a:xfrm>
          <a:off x="3733800" y="1366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25822</xdr:rowOff>
    </xdr:from>
    <xdr:to>
      <xdr:col>4</xdr:col>
      <xdr:colOff>533400</xdr:colOff>
      <xdr:row>81</xdr:row>
      <xdr:rowOff>127422</xdr:rowOff>
    </xdr:to>
    <xdr:sp macro="" textlink="">
      <xdr:nvSpPr>
        <xdr:cNvPr id="214" name="円/楕円 213"/>
        <xdr:cNvSpPr/>
      </xdr:nvSpPr>
      <xdr:spPr>
        <a:xfrm>
          <a:off x="3175000" y="13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137599</xdr:rowOff>
    </xdr:from>
    <xdr:ext cx="762000" cy="259045"/>
    <xdr:sp macro="" textlink="">
      <xdr:nvSpPr>
        <xdr:cNvPr id="215" name="テキスト ボックス 214"/>
        <xdr:cNvSpPr txBox="1"/>
      </xdr:nvSpPr>
      <xdr:spPr>
        <a:xfrm>
          <a:off x="2844800" y="136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13168</xdr:rowOff>
    </xdr:from>
    <xdr:to>
      <xdr:col>3</xdr:col>
      <xdr:colOff>330200</xdr:colOff>
      <xdr:row>81</xdr:row>
      <xdr:rowOff>114768</xdr:rowOff>
    </xdr:to>
    <xdr:sp macro="" textlink="">
      <xdr:nvSpPr>
        <xdr:cNvPr id="216" name="円/楕円 215"/>
        <xdr:cNvSpPr/>
      </xdr:nvSpPr>
      <xdr:spPr>
        <a:xfrm>
          <a:off x="2286000" y="13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124945</xdr:rowOff>
    </xdr:from>
    <xdr:ext cx="762000" cy="259045"/>
    <xdr:sp macro="" textlink="">
      <xdr:nvSpPr>
        <xdr:cNvPr id="217" name="テキスト ボックス 216"/>
        <xdr:cNvSpPr txBox="1"/>
      </xdr:nvSpPr>
      <xdr:spPr>
        <a:xfrm>
          <a:off x="1955800" y="1366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14729</xdr:rowOff>
    </xdr:from>
    <xdr:to>
      <xdr:col>2</xdr:col>
      <xdr:colOff>127000</xdr:colOff>
      <xdr:row>81</xdr:row>
      <xdr:rowOff>116329</xdr:rowOff>
    </xdr:to>
    <xdr:sp macro="" textlink="">
      <xdr:nvSpPr>
        <xdr:cNvPr id="218" name="円/楕円 217"/>
        <xdr:cNvSpPr/>
      </xdr:nvSpPr>
      <xdr:spPr>
        <a:xfrm>
          <a:off x="1397000" y="139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126506</xdr:rowOff>
    </xdr:from>
    <xdr:ext cx="762000" cy="259045"/>
    <xdr:sp macro="" textlink="">
      <xdr:nvSpPr>
        <xdr:cNvPr id="219" name="テキスト ボックス 218"/>
        <xdr:cNvSpPr txBox="1"/>
      </xdr:nvSpPr>
      <xdr:spPr>
        <a:xfrm>
          <a:off x="1066800" y="1367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7.6</a:t>
          </a:r>
          <a:r>
            <a:rPr kumimoji="1" lang="ja-JP" altLang="en-US" sz="1300">
              <a:latin typeface="ＭＳ Ｐゴシック"/>
            </a:rPr>
            <a:t>ポイントのマイナスで、類似団体と比較すると低くなっている。</a:t>
          </a:r>
          <a:endParaRPr kumimoji="1" lang="en-US" altLang="ja-JP" sz="1300">
            <a:latin typeface="ＭＳ Ｐゴシック"/>
          </a:endParaRPr>
        </a:p>
        <a:p>
          <a:r>
            <a:rPr kumimoji="1" lang="ja-JP" altLang="en-US" sz="1300">
              <a:latin typeface="ＭＳ Ｐゴシック"/>
            </a:rPr>
            <a:t>国家公務員の給与の改定及び臨時特例に関する法律に基づく国家公務員の給与減額支給措置が終了されたことにより、数値が低下した。これにより平成</a:t>
          </a:r>
          <a:r>
            <a:rPr kumimoji="1" lang="en-US" altLang="ja-JP" sz="1300">
              <a:latin typeface="ＭＳ Ｐゴシック"/>
            </a:rPr>
            <a:t>22</a:t>
          </a:r>
          <a:r>
            <a:rPr kumimoji="1" lang="ja-JP" altLang="en-US" sz="1300">
              <a:latin typeface="ＭＳ Ｐゴシック"/>
            </a:rPr>
            <a:t>年度までと同等の数値となっている。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87</xdr:row>
      <xdr:rowOff>45055</xdr:rowOff>
    </xdr:to>
    <xdr:cxnSp macro="">
      <xdr:nvCxnSpPr>
        <xdr:cNvPr id="255" name="直線コネクタ 254"/>
        <xdr:cNvCxnSpPr/>
      </xdr:nvCxnSpPr>
      <xdr:spPr>
        <a:xfrm flipV="1">
          <a:off x="16179800" y="14087929"/>
          <a:ext cx="8382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6"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159052</xdr:rowOff>
    </xdr:from>
    <xdr:to>
      <xdr:col>23</xdr:col>
      <xdr:colOff>406400</xdr:colOff>
      <xdr:row>87</xdr:row>
      <xdr:rowOff>45055</xdr:rowOff>
    </xdr:to>
    <xdr:cxnSp macro="">
      <xdr:nvCxnSpPr>
        <xdr:cNvPr id="258" name="直線コネクタ 257"/>
        <xdr:cNvCxnSpPr/>
      </xdr:nvCxnSpPr>
      <xdr:spPr>
        <a:xfrm>
          <a:off x="15290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0" name="テキスト ボックス 25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86</xdr:row>
      <xdr:rowOff>159052</xdr:rowOff>
    </xdr:to>
    <xdr:cxnSp macro="">
      <xdr:nvCxnSpPr>
        <xdr:cNvPr id="261" name="直線コネクタ 260"/>
        <xdr:cNvCxnSpPr/>
      </xdr:nvCxnSpPr>
      <xdr:spPr>
        <a:xfrm>
          <a:off x="14401800" y="141224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82</xdr:row>
      <xdr:rowOff>86482</xdr:rowOff>
    </xdr:to>
    <xdr:cxnSp macro="">
      <xdr:nvCxnSpPr>
        <xdr:cNvPr id="264" name="直線コネクタ 263"/>
        <xdr:cNvCxnSpPr/>
      </xdr:nvCxnSpPr>
      <xdr:spPr>
        <a:xfrm flipV="1">
          <a:off x="13512800" y="141224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6" name="テキスト ボックス 26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68" name="テキスト ボックス 267"/>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4" name="円/楕円 273"/>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5"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165705</xdr:rowOff>
    </xdr:from>
    <xdr:to>
      <xdr:col>23</xdr:col>
      <xdr:colOff>457200</xdr:colOff>
      <xdr:row>87</xdr:row>
      <xdr:rowOff>95855</xdr:rowOff>
    </xdr:to>
    <xdr:sp macro="" textlink="">
      <xdr:nvSpPr>
        <xdr:cNvPr id="276" name="円/楕円 275"/>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106032</xdr:rowOff>
    </xdr:from>
    <xdr:ext cx="736600" cy="259045"/>
    <xdr:sp macro="" textlink="">
      <xdr:nvSpPr>
        <xdr:cNvPr id="277" name="テキスト ボックス 276"/>
        <xdr:cNvSpPr txBox="1"/>
      </xdr:nvSpPr>
      <xdr:spPr>
        <a:xfrm>
          <a:off x="15798800" y="1467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108252</xdr:rowOff>
    </xdr:from>
    <xdr:to>
      <xdr:col>22</xdr:col>
      <xdr:colOff>254000</xdr:colOff>
      <xdr:row>87</xdr:row>
      <xdr:rowOff>38402</xdr:rowOff>
    </xdr:to>
    <xdr:sp macro="" textlink="">
      <xdr:nvSpPr>
        <xdr:cNvPr id="278" name="円/楕円 277"/>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48579</xdr:rowOff>
    </xdr:from>
    <xdr:ext cx="762000" cy="259045"/>
    <xdr:sp macro="" textlink="">
      <xdr:nvSpPr>
        <xdr:cNvPr id="279" name="テキスト ボックス 278"/>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0" name="円/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2" name="円/楕円 281"/>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3" name="テキスト ボックス 282"/>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0.19</a:t>
          </a:r>
          <a:r>
            <a:rPr kumimoji="1" lang="ja-JP" altLang="en-US" sz="1300">
              <a:latin typeface="ＭＳ Ｐゴシック"/>
            </a:rPr>
            <a:t>ポイントのマイナスで、類似団体と比較すると低くなっている。</a:t>
          </a:r>
          <a:endParaRPr kumimoji="1" lang="en-US" altLang="ja-JP" sz="1300">
            <a:latin typeface="ＭＳ Ｐゴシック"/>
          </a:endParaRPr>
        </a:p>
        <a:p>
          <a:r>
            <a:rPr kumimoji="1" lang="ja-JP" altLang="en-US" sz="1300">
              <a:latin typeface="ＭＳ Ｐゴシック"/>
            </a:rPr>
            <a:t>職員数は早期勧奨退職制度の活用と新規採用の抑制により、平成</a:t>
          </a:r>
          <a:r>
            <a:rPr kumimoji="1" lang="en-US" altLang="ja-JP" sz="1300">
              <a:latin typeface="ＭＳ Ｐゴシック"/>
            </a:rPr>
            <a:t>17</a:t>
          </a:r>
          <a:r>
            <a:rPr kumimoji="1" lang="ja-JP" altLang="en-US" sz="1300">
              <a:latin typeface="ＭＳ Ｐゴシック"/>
            </a:rPr>
            <a:t>年度に策定した第</a:t>
          </a:r>
          <a:r>
            <a:rPr kumimoji="1" lang="en-US" altLang="ja-JP" sz="1300">
              <a:latin typeface="ＭＳ Ｐゴシック"/>
            </a:rPr>
            <a:t>4</a:t>
          </a:r>
          <a:r>
            <a:rPr kumimoji="1" lang="ja-JP" altLang="en-US" sz="1300">
              <a:latin typeface="ＭＳ Ｐゴシック"/>
            </a:rPr>
            <a:t>次行政改革大綱時点から平成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13</a:t>
          </a:r>
          <a:r>
            <a:rPr kumimoji="1" lang="ja-JP" altLang="en-US" sz="1300">
              <a:latin typeface="ＭＳ Ｐゴシック"/>
            </a:rPr>
            <a:t>人削減した。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で国体が終了したため、事務事業に影響が出ない範囲で職員数の削減を行ったが、本町のような小規模自治体では、職員ひとりあたりに対する業務量が多いため、大変厳しい状況にあり適正な人員管理がいっそう求められ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40580</xdr:rowOff>
    </xdr:from>
    <xdr:to>
      <xdr:col>24</xdr:col>
      <xdr:colOff>558800</xdr:colOff>
      <xdr:row>59</xdr:row>
      <xdr:rowOff>62412</xdr:rowOff>
    </xdr:to>
    <xdr:cxnSp macro="">
      <xdr:nvCxnSpPr>
        <xdr:cNvPr id="320" name="直線コネクタ 319"/>
        <xdr:cNvCxnSpPr/>
      </xdr:nvCxnSpPr>
      <xdr:spPr>
        <a:xfrm flipV="1">
          <a:off x="16179800" y="1015613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1"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62412</xdr:rowOff>
    </xdr:from>
    <xdr:to>
      <xdr:col>23</xdr:col>
      <xdr:colOff>406400</xdr:colOff>
      <xdr:row>59</xdr:row>
      <xdr:rowOff>92287</xdr:rowOff>
    </xdr:to>
    <xdr:cxnSp macro="">
      <xdr:nvCxnSpPr>
        <xdr:cNvPr id="323" name="直線コネクタ 322"/>
        <xdr:cNvCxnSpPr/>
      </xdr:nvCxnSpPr>
      <xdr:spPr>
        <a:xfrm flipV="1">
          <a:off x="15290800" y="1017796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5" name="テキスト ボックス 324"/>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92287</xdr:rowOff>
    </xdr:from>
    <xdr:to>
      <xdr:col>22</xdr:col>
      <xdr:colOff>203200</xdr:colOff>
      <xdr:row>59</xdr:row>
      <xdr:rowOff>96883</xdr:rowOff>
    </xdr:to>
    <xdr:cxnSp macro="">
      <xdr:nvCxnSpPr>
        <xdr:cNvPr id="326" name="直線コネクタ 325"/>
        <xdr:cNvCxnSpPr/>
      </xdr:nvCxnSpPr>
      <xdr:spPr>
        <a:xfrm flipV="1">
          <a:off x="14401800" y="102078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28" name="テキスト ボックス 327"/>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96883</xdr:rowOff>
    </xdr:from>
    <xdr:to>
      <xdr:col>21</xdr:col>
      <xdr:colOff>0</xdr:colOff>
      <xdr:row>59</xdr:row>
      <xdr:rowOff>101479</xdr:rowOff>
    </xdr:to>
    <xdr:cxnSp macro="">
      <xdr:nvCxnSpPr>
        <xdr:cNvPr id="329" name="直線コネクタ 328"/>
        <xdr:cNvCxnSpPr/>
      </xdr:nvCxnSpPr>
      <xdr:spPr>
        <a:xfrm flipV="1">
          <a:off x="13512800" y="1021243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1" name="テキスト ボックス 330"/>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3" name="テキスト ボックス 332"/>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161230</xdr:rowOff>
    </xdr:from>
    <xdr:to>
      <xdr:col>24</xdr:col>
      <xdr:colOff>609600</xdr:colOff>
      <xdr:row>59</xdr:row>
      <xdr:rowOff>91380</xdr:rowOff>
    </xdr:to>
    <xdr:sp macro="" textlink="">
      <xdr:nvSpPr>
        <xdr:cNvPr id="339" name="円/楕円 338"/>
        <xdr:cNvSpPr/>
      </xdr:nvSpPr>
      <xdr:spPr>
        <a:xfrm>
          <a:off x="169672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6307</xdr:rowOff>
    </xdr:from>
    <xdr:ext cx="762000" cy="259045"/>
    <xdr:sp macro="" textlink="">
      <xdr:nvSpPr>
        <xdr:cNvPr id="340" name="定員管理の状況該当値テキスト"/>
        <xdr:cNvSpPr txBox="1"/>
      </xdr:nvSpPr>
      <xdr:spPr>
        <a:xfrm>
          <a:off x="17106900" y="99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41" name="円/楕円 340"/>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42" name="テキスト ボックス 341"/>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43" name="円/楕円 342"/>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44" name="テキスト ボックス 343"/>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45" name="円/楕円 344"/>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157860</xdr:rowOff>
    </xdr:from>
    <xdr:ext cx="762000" cy="259045"/>
    <xdr:sp macro="" textlink="">
      <xdr:nvSpPr>
        <xdr:cNvPr id="346" name="テキスト ボックス 345"/>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50679</xdr:rowOff>
    </xdr:from>
    <xdr:to>
      <xdr:col>19</xdr:col>
      <xdr:colOff>533400</xdr:colOff>
      <xdr:row>59</xdr:row>
      <xdr:rowOff>152279</xdr:rowOff>
    </xdr:to>
    <xdr:sp macro="" textlink="">
      <xdr:nvSpPr>
        <xdr:cNvPr id="347" name="円/楕円 346"/>
        <xdr:cNvSpPr/>
      </xdr:nvSpPr>
      <xdr:spPr>
        <a:xfrm>
          <a:off x="13462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162456</xdr:rowOff>
    </xdr:from>
    <xdr:ext cx="762000" cy="259045"/>
    <xdr:sp macro="" textlink="">
      <xdr:nvSpPr>
        <xdr:cNvPr id="348" name="テキスト ボックス 347"/>
        <xdr:cNvSpPr txBox="1"/>
      </xdr:nvSpPr>
      <xdr:spPr>
        <a:xfrm>
          <a:off x="13131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0.2</a:t>
          </a:r>
          <a:r>
            <a:rPr kumimoji="1" lang="ja-JP" altLang="en-US" sz="1300">
              <a:latin typeface="ＭＳ Ｐゴシック"/>
            </a:rPr>
            <a:t>ポイントのマイナスで、類似団体と比較すると高くなっている。</a:t>
          </a:r>
          <a:endParaRPr kumimoji="1" lang="en-US" altLang="ja-JP" sz="1300">
            <a:latin typeface="ＭＳ Ｐゴシック"/>
          </a:endParaRPr>
        </a:p>
        <a:p>
          <a:r>
            <a:rPr kumimoji="1" lang="ja-JP" altLang="en-US" sz="1300">
              <a:latin typeface="ＭＳ Ｐゴシック"/>
            </a:rPr>
            <a:t>本町においては、借入額が少額であっても、少しでも交付税措置がある地方債については借入を行ってきたため、公債費が多くなる傾向にあった。近年では、借入金額が少額で交付税措置が微少な地方債については、基本的に借入を行わず、また、単に財源不足額を補う地方債も借入を行っていない。</a:t>
          </a:r>
          <a:endParaRPr kumimoji="1" lang="en-US" altLang="ja-JP" sz="1300">
            <a:latin typeface="ＭＳ Ｐゴシック"/>
          </a:endParaRPr>
        </a:p>
        <a:p>
          <a:r>
            <a:rPr kumimoji="1" lang="ja-JP" altLang="en-US" sz="1300">
              <a:latin typeface="ＭＳ Ｐゴシック"/>
            </a:rPr>
            <a:t>今後もさらに地方債発行の抑制に努め、さらなる公債費負担の健全化に努める。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40</xdr:row>
      <xdr:rowOff>161472</xdr:rowOff>
    </xdr:to>
    <xdr:cxnSp macro="">
      <xdr:nvCxnSpPr>
        <xdr:cNvPr id="385" name="直線コネクタ 384"/>
        <xdr:cNvCxnSpPr/>
      </xdr:nvCxnSpPr>
      <xdr:spPr>
        <a:xfrm flipV="1">
          <a:off x="16179800" y="69964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6"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1512</xdr:rowOff>
    </xdr:to>
    <xdr:cxnSp macro="">
      <xdr:nvCxnSpPr>
        <xdr:cNvPr id="388" name="直線コネクタ 387"/>
        <xdr:cNvCxnSpPr/>
      </xdr:nvCxnSpPr>
      <xdr:spPr>
        <a:xfrm flipV="1">
          <a:off x="15290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47474</xdr:rowOff>
    </xdr:to>
    <xdr:cxnSp macro="">
      <xdr:nvCxnSpPr>
        <xdr:cNvPr id="391" name="直線コネクタ 390"/>
        <xdr:cNvCxnSpPr/>
      </xdr:nvCxnSpPr>
      <xdr:spPr>
        <a:xfrm flipV="1">
          <a:off x="14401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41</xdr:row>
      <xdr:rowOff>104926</xdr:rowOff>
    </xdr:to>
    <xdr:cxnSp macro="">
      <xdr:nvCxnSpPr>
        <xdr:cNvPr id="394" name="直線コネクタ 393"/>
        <xdr:cNvCxnSpPr/>
      </xdr:nvCxnSpPr>
      <xdr:spPr>
        <a:xfrm flipV="1">
          <a:off x="13512800" y="70769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4" name="円/楕円 403"/>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59768</xdr:rowOff>
    </xdr:from>
    <xdr:ext cx="762000" cy="259045"/>
    <xdr:sp macro="" textlink="">
      <xdr:nvSpPr>
        <xdr:cNvPr id="405" name="公債費負担の状況該当値テキスト"/>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6" name="円/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407" name="テキスト ボックス 40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122162</xdr:rowOff>
    </xdr:from>
    <xdr:to>
      <xdr:col>22</xdr:col>
      <xdr:colOff>254000</xdr:colOff>
      <xdr:row>41</xdr:row>
      <xdr:rowOff>52312</xdr:rowOff>
    </xdr:to>
    <xdr:sp macro="" textlink="">
      <xdr:nvSpPr>
        <xdr:cNvPr id="408" name="円/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409" name="テキスト ボックス 408"/>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168124</xdr:rowOff>
    </xdr:from>
    <xdr:to>
      <xdr:col>21</xdr:col>
      <xdr:colOff>50800</xdr:colOff>
      <xdr:row>41</xdr:row>
      <xdr:rowOff>98274</xdr:rowOff>
    </xdr:to>
    <xdr:sp macro="" textlink="">
      <xdr:nvSpPr>
        <xdr:cNvPr id="410" name="円/楕円 409"/>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108451</xdr:rowOff>
    </xdr:from>
    <xdr:ext cx="762000" cy="259045"/>
    <xdr:sp macro="" textlink="">
      <xdr:nvSpPr>
        <xdr:cNvPr id="411" name="テキスト ボックス 410"/>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12" name="円/楕円 411"/>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13" name="テキスト ボックス 412"/>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21.1</a:t>
          </a:r>
          <a:r>
            <a:rPr kumimoji="1" lang="ja-JP" altLang="en-US" sz="1300">
              <a:latin typeface="ＭＳ Ｐゴシック"/>
            </a:rPr>
            <a:t>ポイントのマイナスで、類似団体と比較すると低くなっている。</a:t>
          </a:r>
          <a:endParaRPr kumimoji="1" lang="en-US" altLang="ja-JP" sz="1300">
            <a:latin typeface="ＭＳ Ｐゴシック"/>
          </a:endParaRPr>
        </a:p>
        <a:p>
          <a:r>
            <a:rPr kumimoji="1" lang="ja-JP" altLang="en-US" sz="1300">
              <a:latin typeface="ＭＳ Ｐゴシック"/>
            </a:rPr>
            <a:t>将来負担額（一般会計町債残高、下水道整備事業など公営企業債等への一般会計繰入見込額）が減額し、充当可能財源（基金）が増額したため比率は低下した。</a:t>
          </a:r>
          <a:endParaRPr kumimoji="1" lang="en-US" altLang="ja-JP" sz="1300">
            <a:latin typeface="ＭＳ Ｐゴシック"/>
          </a:endParaRPr>
        </a:p>
        <a:p>
          <a:r>
            <a:rPr kumimoji="1" lang="ja-JP" altLang="en-US" sz="1300">
              <a:latin typeface="ＭＳ Ｐゴシック"/>
            </a:rPr>
            <a:t>現在、公共施設の修繕・改修等に伴う予算規模の拡大により、基金（財政調整基金）からの繰入を予算計上しており、将来負担比率の増加が見込まれている。今後は事業実施の必要性と、将来世代への負担のバランスに配慮しながら健全財政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95855</xdr:rowOff>
    </xdr:from>
    <xdr:to>
      <xdr:col>24</xdr:col>
      <xdr:colOff>558800</xdr:colOff>
      <xdr:row>14</xdr:row>
      <xdr:rowOff>166854</xdr:rowOff>
    </xdr:to>
    <xdr:cxnSp macro="">
      <xdr:nvCxnSpPr>
        <xdr:cNvPr id="449" name="直線コネクタ 448"/>
        <xdr:cNvCxnSpPr/>
      </xdr:nvCxnSpPr>
      <xdr:spPr>
        <a:xfrm flipV="1">
          <a:off x="16179800" y="2324705"/>
          <a:ext cx="8382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0"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166854</xdr:rowOff>
    </xdr:from>
    <xdr:to>
      <xdr:col>23</xdr:col>
      <xdr:colOff>406400</xdr:colOff>
      <xdr:row>16</xdr:row>
      <xdr:rowOff>49167</xdr:rowOff>
    </xdr:to>
    <xdr:cxnSp macro="">
      <xdr:nvCxnSpPr>
        <xdr:cNvPr id="452" name="直線コネクタ 451"/>
        <xdr:cNvCxnSpPr/>
      </xdr:nvCxnSpPr>
      <xdr:spPr>
        <a:xfrm flipV="1">
          <a:off x="15290800" y="256715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54" name="テキスト ボックス 453"/>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49167</xdr:rowOff>
    </xdr:from>
    <xdr:to>
      <xdr:col>22</xdr:col>
      <xdr:colOff>203200</xdr:colOff>
      <xdr:row>17</xdr:row>
      <xdr:rowOff>32838</xdr:rowOff>
    </xdr:to>
    <xdr:cxnSp macro="">
      <xdr:nvCxnSpPr>
        <xdr:cNvPr id="455" name="直線コネクタ 454"/>
        <xdr:cNvCxnSpPr/>
      </xdr:nvCxnSpPr>
      <xdr:spPr>
        <a:xfrm flipV="1">
          <a:off x="14401800" y="279236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32838</xdr:rowOff>
    </xdr:from>
    <xdr:to>
      <xdr:col>21</xdr:col>
      <xdr:colOff>0</xdr:colOff>
      <xdr:row>17</xdr:row>
      <xdr:rowOff>154638</xdr:rowOff>
    </xdr:to>
    <xdr:cxnSp macro="">
      <xdr:nvCxnSpPr>
        <xdr:cNvPr id="458" name="直線コネクタ 457"/>
        <xdr:cNvCxnSpPr/>
      </xdr:nvCxnSpPr>
      <xdr:spPr>
        <a:xfrm flipV="1">
          <a:off x="13512800" y="2947488"/>
          <a:ext cx="8890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9" name="フローチャート : 判断 458"/>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60" name="テキスト ボックス 459"/>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1" name="フローチャート : 判断 460"/>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2" name="テキスト ボックス 461"/>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45055</xdr:rowOff>
    </xdr:from>
    <xdr:to>
      <xdr:col>24</xdr:col>
      <xdr:colOff>609600</xdr:colOff>
      <xdr:row>13</xdr:row>
      <xdr:rowOff>146655</xdr:rowOff>
    </xdr:to>
    <xdr:sp macro="" textlink="">
      <xdr:nvSpPr>
        <xdr:cNvPr id="468" name="円/楕円 467"/>
        <xdr:cNvSpPr/>
      </xdr:nvSpPr>
      <xdr:spPr>
        <a:xfrm>
          <a:off x="169672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137782</xdr:rowOff>
    </xdr:from>
    <xdr:ext cx="762000" cy="259045"/>
    <xdr:sp macro="" textlink="">
      <xdr:nvSpPr>
        <xdr:cNvPr id="469" name="将来負担の状況該当値テキスト"/>
        <xdr:cNvSpPr txBox="1"/>
      </xdr:nvSpPr>
      <xdr:spPr>
        <a:xfrm>
          <a:off x="17106900" y="21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116054</xdr:rowOff>
    </xdr:from>
    <xdr:to>
      <xdr:col>23</xdr:col>
      <xdr:colOff>457200</xdr:colOff>
      <xdr:row>15</xdr:row>
      <xdr:rowOff>46204</xdr:rowOff>
    </xdr:to>
    <xdr:sp macro="" textlink="">
      <xdr:nvSpPr>
        <xdr:cNvPr id="470" name="円/楕円 469"/>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56381</xdr:rowOff>
    </xdr:from>
    <xdr:ext cx="736600" cy="259045"/>
    <xdr:sp macro="" textlink="">
      <xdr:nvSpPr>
        <xdr:cNvPr id="471" name="テキスト ボックス 470"/>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169817</xdr:rowOff>
    </xdr:from>
    <xdr:to>
      <xdr:col>22</xdr:col>
      <xdr:colOff>254000</xdr:colOff>
      <xdr:row>16</xdr:row>
      <xdr:rowOff>99967</xdr:rowOff>
    </xdr:to>
    <xdr:sp macro="" textlink="">
      <xdr:nvSpPr>
        <xdr:cNvPr id="472" name="円/楕円 471"/>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84744</xdr:rowOff>
    </xdr:from>
    <xdr:ext cx="762000" cy="259045"/>
    <xdr:sp macro="" textlink="">
      <xdr:nvSpPr>
        <xdr:cNvPr id="473" name="テキスト ボックス 472"/>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153488</xdr:rowOff>
    </xdr:from>
    <xdr:to>
      <xdr:col>21</xdr:col>
      <xdr:colOff>50800</xdr:colOff>
      <xdr:row>17</xdr:row>
      <xdr:rowOff>83638</xdr:rowOff>
    </xdr:to>
    <xdr:sp macro="" textlink="">
      <xdr:nvSpPr>
        <xdr:cNvPr id="474" name="円/楕円 473"/>
        <xdr:cNvSpPr/>
      </xdr:nvSpPr>
      <xdr:spPr>
        <a:xfrm>
          <a:off x="14351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68415</xdr:rowOff>
    </xdr:from>
    <xdr:ext cx="762000" cy="259045"/>
    <xdr:sp macro="" textlink="">
      <xdr:nvSpPr>
        <xdr:cNvPr id="475" name="テキスト ボックス 474"/>
        <xdr:cNvSpPr txBox="1"/>
      </xdr:nvSpPr>
      <xdr:spPr>
        <a:xfrm>
          <a:off x="14020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103838</xdr:rowOff>
    </xdr:from>
    <xdr:to>
      <xdr:col>19</xdr:col>
      <xdr:colOff>533400</xdr:colOff>
      <xdr:row>18</xdr:row>
      <xdr:rowOff>33988</xdr:rowOff>
    </xdr:to>
    <xdr:sp macro="" textlink="">
      <xdr:nvSpPr>
        <xdr:cNvPr id="476" name="円/楕円 475"/>
        <xdr:cNvSpPr/>
      </xdr:nvSpPr>
      <xdr:spPr>
        <a:xfrm>
          <a:off x="13462000" y="30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18765</xdr:rowOff>
    </xdr:from>
    <xdr:ext cx="762000" cy="259045"/>
    <xdr:sp macro="" textlink="">
      <xdr:nvSpPr>
        <xdr:cNvPr id="477" name="テキスト ボックス 476"/>
        <xdr:cNvSpPr txBox="1"/>
      </xdr:nvSpPr>
      <xdr:spPr>
        <a:xfrm>
          <a:off x="13131800" y="310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10,701
10,562
41.18
4,258,143
4,029,086
216,094
2,928,615
3,958,164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0.4</a:t>
          </a:r>
          <a:r>
            <a:rPr kumimoji="1" lang="ja-JP" altLang="en-US" sz="1300">
              <a:latin typeface="ＭＳ Ｐゴシック"/>
            </a:rPr>
            <a:t>ポイントのプラスで、類似団体と比較すると高くなっている。行政改革の一環から早期勧奨退職を勧めるとともに、新規採用を抑制していたが、ぎふ清流国体の開催などから一時的に人件費の削減は鈍化した。さらに多様化する行政ニーズや法改正への対応や、施設の長寿命化に向けた大規模改修事業の実施など、職員一人ひとりの事務負担は増加しており、今後は本町の将来計画に照らし合わせながら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159657</xdr:rowOff>
    </xdr:from>
    <xdr:to>
      <xdr:col>7</xdr:col>
      <xdr:colOff>15875</xdr:colOff>
      <xdr:row>39</xdr:row>
      <xdr:rowOff>31750</xdr:rowOff>
    </xdr:to>
    <xdr:cxnSp macro="">
      <xdr:nvCxnSpPr>
        <xdr:cNvPr id="67" name="直線コネクタ 66"/>
        <xdr:cNvCxnSpPr/>
      </xdr:nvCxnSpPr>
      <xdr:spPr>
        <a:xfrm>
          <a:off x="3987800" y="6674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159657</xdr:rowOff>
    </xdr:from>
    <xdr:to>
      <xdr:col>5</xdr:col>
      <xdr:colOff>549275</xdr:colOff>
      <xdr:row>39</xdr:row>
      <xdr:rowOff>97065</xdr:rowOff>
    </xdr:to>
    <xdr:cxnSp macro="">
      <xdr:nvCxnSpPr>
        <xdr:cNvPr id="70" name="直線コネクタ 69"/>
        <xdr:cNvCxnSpPr/>
      </xdr:nvCxnSpPr>
      <xdr:spPr>
        <a:xfrm flipV="1">
          <a:off x="3098800" y="6674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9978</xdr:rowOff>
    </xdr:from>
    <xdr:to>
      <xdr:col>4</xdr:col>
      <xdr:colOff>346075</xdr:colOff>
      <xdr:row>39</xdr:row>
      <xdr:rowOff>97065</xdr:rowOff>
    </xdr:to>
    <xdr:cxnSp macro="">
      <xdr:nvCxnSpPr>
        <xdr:cNvPr id="73" name="直線コネクタ 72"/>
        <xdr:cNvCxnSpPr/>
      </xdr:nvCxnSpPr>
      <xdr:spPr>
        <a:xfrm>
          <a:off x="2209800" y="6696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105228</xdr:rowOff>
    </xdr:from>
    <xdr:to>
      <xdr:col>3</xdr:col>
      <xdr:colOff>142875</xdr:colOff>
      <xdr:row>39</xdr:row>
      <xdr:rowOff>9978</xdr:rowOff>
    </xdr:to>
    <xdr:cxnSp macro="">
      <xdr:nvCxnSpPr>
        <xdr:cNvPr id="76" name="直線コネクタ 75"/>
        <xdr:cNvCxnSpPr/>
      </xdr:nvCxnSpPr>
      <xdr:spPr>
        <a:xfrm>
          <a:off x="1320800" y="6620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6" name="円/楕円 85"/>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7"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108857</xdr:rowOff>
    </xdr:from>
    <xdr:to>
      <xdr:col>5</xdr:col>
      <xdr:colOff>600075</xdr:colOff>
      <xdr:row>39</xdr:row>
      <xdr:rowOff>39007</xdr:rowOff>
    </xdr:to>
    <xdr:sp macro="" textlink="">
      <xdr:nvSpPr>
        <xdr:cNvPr id="88" name="円/楕円 87"/>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23784</xdr:rowOff>
    </xdr:from>
    <xdr:ext cx="736600" cy="259045"/>
    <xdr:sp macro="" textlink="">
      <xdr:nvSpPr>
        <xdr:cNvPr id="89" name="テキスト ボックス 88"/>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0" name="円/楕円 89"/>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1" name="テキスト ボックス 90"/>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130628</xdr:rowOff>
    </xdr:from>
    <xdr:to>
      <xdr:col>3</xdr:col>
      <xdr:colOff>193675</xdr:colOff>
      <xdr:row>39</xdr:row>
      <xdr:rowOff>60778</xdr:rowOff>
    </xdr:to>
    <xdr:sp macro="" textlink="">
      <xdr:nvSpPr>
        <xdr:cNvPr id="92" name="円/楕円 91"/>
        <xdr:cNvSpPr/>
      </xdr:nvSpPr>
      <xdr:spPr>
        <a:xfrm>
          <a:off x="2159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45555</xdr:rowOff>
    </xdr:from>
    <xdr:ext cx="762000" cy="259045"/>
    <xdr:sp macro="" textlink="">
      <xdr:nvSpPr>
        <xdr:cNvPr id="93" name="テキスト ボックス 92"/>
        <xdr:cNvSpPr txBox="1"/>
      </xdr:nvSpPr>
      <xdr:spPr>
        <a:xfrm>
          <a:off x="1828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94" name="円/楕円 93"/>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166205</xdr:rowOff>
    </xdr:from>
    <xdr:ext cx="762000" cy="259045"/>
    <xdr:sp macro="" textlink="">
      <xdr:nvSpPr>
        <xdr:cNvPr id="95" name="テキスト ボックス 94"/>
        <xdr:cNvSpPr txBox="1"/>
      </xdr:nvSpPr>
      <xdr:spPr>
        <a:xfrm>
          <a:off x="939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1.4</a:t>
          </a:r>
          <a:r>
            <a:rPr kumimoji="1" lang="ja-JP" altLang="en-US" sz="1300">
              <a:latin typeface="ＭＳ Ｐゴシック"/>
            </a:rPr>
            <a:t>ポイントのプラスで、類似団体と比較すると低くなっている。</a:t>
          </a:r>
          <a:endParaRPr kumimoji="1" lang="en-US" altLang="ja-JP" sz="1300">
            <a:latin typeface="ＭＳ Ｐゴシック"/>
          </a:endParaRPr>
        </a:p>
        <a:p>
          <a:r>
            <a:rPr kumimoji="1" lang="ja-JP" altLang="en-US" sz="1300">
              <a:latin typeface="ＭＳ Ｐゴシック"/>
            </a:rPr>
            <a:t>借上料、保守委託料などにおいて、契約方法を長期継続契約に変更し、指定管理者制度を活用するなど経費の削減に努めている。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97282</xdr:rowOff>
    </xdr:from>
    <xdr:to>
      <xdr:col>24</xdr:col>
      <xdr:colOff>31750</xdr:colOff>
      <xdr:row>14</xdr:row>
      <xdr:rowOff>53848</xdr:rowOff>
    </xdr:to>
    <xdr:cxnSp macro="">
      <xdr:nvCxnSpPr>
        <xdr:cNvPr id="126" name="直線コネクタ 125"/>
        <xdr:cNvCxnSpPr/>
      </xdr:nvCxnSpPr>
      <xdr:spPr>
        <a:xfrm>
          <a:off x="15671800" y="23261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97282</xdr:rowOff>
    </xdr:from>
    <xdr:to>
      <xdr:col>22</xdr:col>
      <xdr:colOff>565150</xdr:colOff>
      <xdr:row>13</xdr:row>
      <xdr:rowOff>143002</xdr:rowOff>
    </xdr:to>
    <xdr:cxnSp macro="">
      <xdr:nvCxnSpPr>
        <xdr:cNvPr id="129" name="直線コネクタ 128"/>
        <xdr:cNvCxnSpPr/>
      </xdr:nvCxnSpPr>
      <xdr:spPr>
        <a:xfrm flipV="1">
          <a:off x="14782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133858</xdr:rowOff>
    </xdr:from>
    <xdr:to>
      <xdr:col>21</xdr:col>
      <xdr:colOff>361950</xdr:colOff>
      <xdr:row>13</xdr:row>
      <xdr:rowOff>143002</xdr:rowOff>
    </xdr:to>
    <xdr:cxnSp macro="">
      <xdr:nvCxnSpPr>
        <xdr:cNvPr id="132" name="直線コネクタ 131"/>
        <xdr:cNvCxnSpPr/>
      </xdr:nvCxnSpPr>
      <xdr:spPr>
        <a:xfrm>
          <a:off x="13893800" y="236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14</xdr:row>
      <xdr:rowOff>26416</xdr:rowOff>
    </xdr:to>
    <xdr:cxnSp macro="">
      <xdr:nvCxnSpPr>
        <xdr:cNvPr id="135" name="直線コネクタ 134"/>
        <xdr:cNvCxnSpPr/>
      </xdr:nvCxnSpPr>
      <xdr:spPr>
        <a:xfrm flipV="1">
          <a:off x="13004800" y="23627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xdr:rowOff>
    </xdr:from>
    <xdr:to>
      <xdr:col>24</xdr:col>
      <xdr:colOff>82550</xdr:colOff>
      <xdr:row>14</xdr:row>
      <xdr:rowOff>104648</xdr:rowOff>
    </xdr:to>
    <xdr:sp macro="" textlink="">
      <xdr:nvSpPr>
        <xdr:cNvPr id="145" name="円/楕円 144"/>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19575</xdr:rowOff>
    </xdr:from>
    <xdr:ext cx="762000" cy="259045"/>
    <xdr:sp macro="" textlink="">
      <xdr:nvSpPr>
        <xdr:cNvPr id="146" name="物件費該当値テキスト"/>
        <xdr:cNvSpPr txBox="1"/>
      </xdr:nvSpPr>
      <xdr:spPr>
        <a:xfrm>
          <a:off x="16598900" y="22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46482</xdr:rowOff>
    </xdr:from>
    <xdr:to>
      <xdr:col>22</xdr:col>
      <xdr:colOff>615950</xdr:colOff>
      <xdr:row>13</xdr:row>
      <xdr:rowOff>148082</xdr:rowOff>
    </xdr:to>
    <xdr:sp macro="" textlink="">
      <xdr:nvSpPr>
        <xdr:cNvPr id="147" name="円/楕円 146"/>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158259</xdr:rowOff>
    </xdr:from>
    <xdr:ext cx="736600" cy="259045"/>
    <xdr:sp macro="" textlink="">
      <xdr:nvSpPr>
        <xdr:cNvPr id="148" name="テキスト ボックス 147"/>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92202</xdr:rowOff>
    </xdr:from>
    <xdr:to>
      <xdr:col>21</xdr:col>
      <xdr:colOff>412750</xdr:colOff>
      <xdr:row>14</xdr:row>
      <xdr:rowOff>22352</xdr:rowOff>
    </xdr:to>
    <xdr:sp macro="" textlink="">
      <xdr:nvSpPr>
        <xdr:cNvPr id="149" name="円/楕円 148"/>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32529</xdr:rowOff>
    </xdr:from>
    <xdr:ext cx="762000" cy="259045"/>
    <xdr:sp macro="" textlink="">
      <xdr:nvSpPr>
        <xdr:cNvPr id="150" name="テキスト ボックス 149"/>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83058</xdr:rowOff>
    </xdr:from>
    <xdr:to>
      <xdr:col>20</xdr:col>
      <xdr:colOff>209550</xdr:colOff>
      <xdr:row>14</xdr:row>
      <xdr:rowOff>13208</xdr:rowOff>
    </xdr:to>
    <xdr:sp macro="" textlink="">
      <xdr:nvSpPr>
        <xdr:cNvPr id="151" name="円/楕円 150"/>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23385</xdr:rowOff>
    </xdr:from>
    <xdr:ext cx="762000" cy="259045"/>
    <xdr:sp macro="" textlink="">
      <xdr:nvSpPr>
        <xdr:cNvPr id="152" name="テキスト ボックス 151"/>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147066</xdr:rowOff>
    </xdr:from>
    <xdr:to>
      <xdr:col>19</xdr:col>
      <xdr:colOff>6350</xdr:colOff>
      <xdr:row>14</xdr:row>
      <xdr:rowOff>77216</xdr:rowOff>
    </xdr:to>
    <xdr:sp macro="" textlink="">
      <xdr:nvSpPr>
        <xdr:cNvPr id="153" name="円/楕円 152"/>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87393</xdr:rowOff>
    </xdr:from>
    <xdr:ext cx="762000" cy="259045"/>
    <xdr:sp macro="" textlink="">
      <xdr:nvSpPr>
        <xdr:cNvPr id="154" name="テキスト ボックス 153"/>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0.3</a:t>
          </a:r>
          <a:r>
            <a:rPr kumimoji="1" lang="ja-JP" altLang="en-US" sz="1300">
              <a:latin typeface="ＭＳ Ｐゴシック"/>
            </a:rPr>
            <a:t>ポイントのプラスで、類似団体と比較すると高くなっている。</a:t>
          </a:r>
          <a:endParaRPr kumimoji="1" lang="en-US" altLang="ja-JP" sz="1300">
            <a:latin typeface="ＭＳ Ｐゴシック"/>
          </a:endParaRPr>
        </a:p>
        <a:p>
          <a:r>
            <a:rPr kumimoji="1" lang="ja-JP" altLang="en-US" sz="1300">
              <a:latin typeface="ＭＳ Ｐゴシック"/>
            </a:rPr>
            <a:t>少子化対策として、福祉医療助成対象者を中学校修了前まで拡大している事や障がい者自立支援給付費の増加などによるものである。</a:t>
          </a:r>
          <a:endParaRPr kumimoji="1" lang="en-US" altLang="ja-JP" sz="1300">
            <a:latin typeface="ＭＳ Ｐゴシック"/>
          </a:endParaRPr>
        </a:p>
        <a:p>
          <a:r>
            <a:rPr kumimoji="1" lang="ja-JP" altLang="en-US" sz="1300">
              <a:latin typeface="ＭＳ Ｐゴシック"/>
            </a:rPr>
            <a:t>今後は他の経費とのバランスをとりながら、扶助費の抑制に努める。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127000</xdr:rowOff>
    </xdr:to>
    <xdr:cxnSp macro="">
      <xdr:nvCxnSpPr>
        <xdr:cNvPr id="187" name="直線コネクタ 186"/>
        <xdr:cNvCxnSpPr/>
      </xdr:nvCxnSpPr>
      <xdr:spPr>
        <a:xfrm>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127000</xdr:rowOff>
    </xdr:to>
    <xdr:cxnSp macro="">
      <xdr:nvCxnSpPr>
        <xdr:cNvPr id="190" name="直線コネクタ 189"/>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57</xdr:row>
      <xdr:rowOff>127000</xdr:rowOff>
    </xdr:to>
    <xdr:cxnSp macro="">
      <xdr:nvCxnSpPr>
        <xdr:cNvPr id="193" name="直線コネクタ 192"/>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127000</xdr:rowOff>
    </xdr:to>
    <xdr:cxnSp macro="">
      <xdr:nvCxnSpPr>
        <xdr:cNvPr id="196" name="直線コネクタ 195"/>
        <xdr:cNvCxnSpPr/>
      </xdr:nvCxnSpPr>
      <xdr:spPr>
        <a:xfrm>
          <a:off x="1320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6" name="円/楕円 205"/>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7"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8" name="円/楕円 207"/>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9" name="テキスト ボックス 20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10" name="円/楕円 209"/>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1" name="テキスト ボックス 210"/>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2" name="円/楕円 211"/>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3" name="テキスト ボックス 212"/>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4" name="円/楕円 213"/>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5" name="テキスト ボックス 214"/>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1.7</a:t>
          </a:r>
          <a:r>
            <a:rPr kumimoji="1" lang="ja-JP" altLang="en-US" sz="1300">
              <a:latin typeface="ＭＳ Ｐゴシック"/>
            </a:rPr>
            <a:t>ポイントのマイナスで、類似団体と比較すると高くなっている。主な要因は特別会計への繰出金によるものである。国民健康保険事業などは高齢化率の高まりによる医療費の増加から、下水道事業は公債費の増加から繰出金が多くなっている。昨年度は土地開発公社解散に伴う清算金の基金への繰出しにより突発的に数値が上昇したが、今年度は平成</a:t>
          </a:r>
          <a:r>
            <a:rPr kumimoji="1" lang="en-US" altLang="ja-JP" sz="1300">
              <a:latin typeface="ＭＳ Ｐゴシック"/>
            </a:rPr>
            <a:t>23</a:t>
          </a:r>
          <a:r>
            <a:rPr kumimoji="1" lang="ja-JP" altLang="en-US" sz="1300">
              <a:latin typeface="ＭＳ Ｐゴシック"/>
            </a:rPr>
            <a:t>年度と比べても</a:t>
          </a:r>
          <a:r>
            <a:rPr kumimoji="1" lang="en-US" altLang="ja-JP" sz="1300">
              <a:latin typeface="ＭＳ Ｐゴシック"/>
            </a:rPr>
            <a:t>0.7</a:t>
          </a:r>
          <a:r>
            <a:rPr kumimoji="1" lang="ja-JP" altLang="en-US" sz="1300">
              <a:latin typeface="ＭＳ Ｐゴシック"/>
            </a:rPr>
            <a:t>ポイントの上昇であり、さらなる抑制に努める。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123190</xdr:rowOff>
    </xdr:to>
    <xdr:cxnSp macro="">
      <xdr:nvCxnSpPr>
        <xdr:cNvPr id="248" name="直線コネクタ 247"/>
        <xdr:cNvCxnSpPr/>
      </xdr:nvCxnSpPr>
      <xdr:spPr>
        <a:xfrm flipV="1">
          <a:off x="15671800" y="10109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59</xdr:row>
      <xdr:rowOff>123190</xdr:rowOff>
    </xdr:to>
    <xdr:cxnSp macro="">
      <xdr:nvCxnSpPr>
        <xdr:cNvPr id="251" name="直線コネクタ 250"/>
        <xdr:cNvCxnSpPr/>
      </xdr:nvCxnSpPr>
      <xdr:spPr>
        <a:xfrm>
          <a:off x="14782800" y="10055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127000</xdr:rowOff>
    </xdr:to>
    <xdr:cxnSp macro="">
      <xdr:nvCxnSpPr>
        <xdr:cNvPr id="254" name="直線コネクタ 253"/>
        <xdr:cNvCxnSpPr/>
      </xdr:nvCxnSpPr>
      <xdr:spPr>
        <a:xfrm flipV="1">
          <a:off x="13893800" y="1005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127000</xdr:rowOff>
    </xdr:to>
    <xdr:cxnSp macro="">
      <xdr:nvCxnSpPr>
        <xdr:cNvPr id="257" name="直線コネクタ 256"/>
        <xdr:cNvCxnSpPr/>
      </xdr:nvCxnSpPr>
      <xdr:spPr>
        <a:xfrm>
          <a:off x="13004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7" name="円/楕円 266"/>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8"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69" name="円/楕円 268"/>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0" name="テキスト ボックス 269"/>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1" name="円/楕円 270"/>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2" name="テキスト ボックス 271"/>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3" name="円/楕円 272"/>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4" name="テキスト ボックス 27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5" name="円/楕円 274"/>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6" name="テキスト ボックス 275"/>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0.8</a:t>
          </a:r>
          <a:r>
            <a:rPr kumimoji="1" lang="ja-JP" altLang="en-US" sz="1300">
              <a:latin typeface="ＭＳ Ｐゴシック"/>
            </a:rPr>
            <a:t>ポイントのマイナスで、類似団体と比較すると低くなっている。補助金等については、必要性・行政効果等を検証しているが、今後は一部事務組合への負担金が増加する傾向にあり、特に施設の更新時期を迎えた一部事務組合では多額の費用を要するため、比率の上昇が見込まれ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91622</xdr:rowOff>
    </xdr:from>
    <xdr:to>
      <xdr:col>24</xdr:col>
      <xdr:colOff>31750</xdr:colOff>
      <xdr:row>34</xdr:row>
      <xdr:rowOff>7257</xdr:rowOff>
    </xdr:to>
    <xdr:cxnSp macro="">
      <xdr:nvCxnSpPr>
        <xdr:cNvPr id="311" name="直線コネクタ 310"/>
        <xdr:cNvCxnSpPr/>
      </xdr:nvCxnSpPr>
      <xdr:spPr>
        <a:xfrm flipV="1">
          <a:off x="15671800" y="5749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7257</xdr:rowOff>
    </xdr:from>
    <xdr:to>
      <xdr:col>22</xdr:col>
      <xdr:colOff>565150</xdr:colOff>
      <xdr:row>34</xdr:row>
      <xdr:rowOff>61686</xdr:rowOff>
    </xdr:to>
    <xdr:cxnSp macro="">
      <xdr:nvCxnSpPr>
        <xdr:cNvPr id="314" name="直線コネクタ 313"/>
        <xdr:cNvCxnSpPr/>
      </xdr:nvCxnSpPr>
      <xdr:spPr>
        <a:xfrm flipV="1">
          <a:off x="14782800" y="5836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39914</xdr:rowOff>
    </xdr:from>
    <xdr:to>
      <xdr:col>21</xdr:col>
      <xdr:colOff>361950</xdr:colOff>
      <xdr:row>34</xdr:row>
      <xdr:rowOff>61686</xdr:rowOff>
    </xdr:to>
    <xdr:cxnSp macro="">
      <xdr:nvCxnSpPr>
        <xdr:cNvPr id="317" name="直線コネクタ 316"/>
        <xdr:cNvCxnSpPr/>
      </xdr:nvCxnSpPr>
      <xdr:spPr>
        <a:xfrm>
          <a:off x="13893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39914</xdr:rowOff>
    </xdr:from>
    <xdr:to>
      <xdr:col>20</xdr:col>
      <xdr:colOff>158750</xdr:colOff>
      <xdr:row>34</xdr:row>
      <xdr:rowOff>116114</xdr:rowOff>
    </xdr:to>
    <xdr:cxnSp macro="">
      <xdr:nvCxnSpPr>
        <xdr:cNvPr id="320" name="直線コネクタ 319"/>
        <xdr:cNvCxnSpPr/>
      </xdr:nvCxnSpPr>
      <xdr:spPr>
        <a:xfrm flipV="1">
          <a:off x="13004800" y="5869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40822</xdr:rowOff>
    </xdr:from>
    <xdr:to>
      <xdr:col>24</xdr:col>
      <xdr:colOff>82550</xdr:colOff>
      <xdr:row>33</xdr:row>
      <xdr:rowOff>142422</xdr:rowOff>
    </xdr:to>
    <xdr:sp macro="" textlink="">
      <xdr:nvSpPr>
        <xdr:cNvPr id="330" name="円/楕円 329"/>
        <xdr:cNvSpPr/>
      </xdr:nvSpPr>
      <xdr:spPr>
        <a:xfrm>
          <a:off x="16459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57349</xdr:rowOff>
    </xdr:from>
    <xdr:ext cx="762000" cy="259045"/>
    <xdr:sp macro="" textlink="">
      <xdr:nvSpPr>
        <xdr:cNvPr id="331" name="補助費等該当値テキスト"/>
        <xdr:cNvSpPr txBox="1"/>
      </xdr:nvSpPr>
      <xdr:spPr>
        <a:xfrm>
          <a:off x="16598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127907</xdr:rowOff>
    </xdr:from>
    <xdr:to>
      <xdr:col>22</xdr:col>
      <xdr:colOff>615950</xdr:colOff>
      <xdr:row>34</xdr:row>
      <xdr:rowOff>58057</xdr:rowOff>
    </xdr:to>
    <xdr:sp macro="" textlink="">
      <xdr:nvSpPr>
        <xdr:cNvPr id="332" name="円/楕円 331"/>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68234</xdr:rowOff>
    </xdr:from>
    <xdr:ext cx="736600" cy="259045"/>
    <xdr:sp macro="" textlink="">
      <xdr:nvSpPr>
        <xdr:cNvPr id="333" name="テキスト ボックス 332"/>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4" name="円/楕円 333"/>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5" name="テキスト ボックス 334"/>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160564</xdr:rowOff>
    </xdr:from>
    <xdr:to>
      <xdr:col>20</xdr:col>
      <xdr:colOff>209550</xdr:colOff>
      <xdr:row>34</xdr:row>
      <xdr:rowOff>90714</xdr:rowOff>
    </xdr:to>
    <xdr:sp macro="" textlink="">
      <xdr:nvSpPr>
        <xdr:cNvPr id="336" name="円/楕円 335"/>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100891</xdr:rowOff>
    </xdr:from>
    <xdr:ext cx="762000" cy="259045"/>
    <xdr:sp macro="" textlink="">
      <xdr:nvSpPr>
        <xdr:cNvPr id="337" name="テキスト ボックス 336"/>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65314</xdr:rowOff>
    </xdr:from>
    <xdr:to>
      <xdr:col>19</xdr:col>
      <xdr:colOff>6350</xdr:colOff>
      <xdr:row>34</xdr:row>
      <xdr:rowOff>166914</xdr:rowOff>
    </xdr:to>
    <xdr:sp macro="" textlink="">
      <xdr:nvSpPr>
        <xdr:cNvPr id="338" name="円/楕円 337"/>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5641</xdr:rowOff>
    </xdr:from>
    <xdr:ext cx="762000" cy="259045"/>
    <xdr:sp macro="" textlink="">
      <xdr:nvSpPr>
        <xdr:cNvPr id="339" name="テキスト ボックス 338"/>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1.1</a:t>
          </a:r>
          <a:r>
            <a:rPr kumimoji="1" lang="ja-JP" altLang="en-US" sz="1300">
              <a:latin typeface="ＭＳ Ｐゴシック"/>
            </a:rPr>
            <a:t>ポイントのプラスで、類似団体と比較すると低くなっている。</a:t>
          </a:r>
          <a:endParaRPr kumimoji="1" lang="en-US" altLang="ja-JP" sz="1300">
            <a:latin typeface="ＭＳ Ｐゴシック"/>
          </a:endParaRPr>
        </a:p>
        <a:p>
          <a:r>
            <a:rPr kumimoji="1" lang="ja-JP" altLang="en-US" sz="1300">
              <a:latin typeface="ＭＳ Ｐゴシック"/>
            </a:rPr>
            <a:t>地方債の発行については、最低限に努めるよう削減を行っているところであるが、近年公共施設の修繕・改修等に多額の経費を要し、その財源として地方債を発行しているため、今後は比率の上昇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76</xdr:row>
      <xdr:rowOff>56243</xdr:rowOff>
    </xdr:to>
    <xdr:cxnSp macro="">
      <xdr:nvCxnSpPr>
        <xdr:cNvPr id="374" name="直線コネクタ 373"/>
        <xdr:cNvCxnSpPr/>
      </xdr:nvCxnSpPr>
      <xdr:spPr>
        <a:xfrm>
          <a:off x="3987800" y="12966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75293</xdr:rowOff>
    </xdr:from>
    <xdr:to>
      <xdr:col>5</xdr:col>
      <xdr:colOff>549275</xdr:colOff>
      <xdr:row>75</xdr:row>
      <xdr:rowOff>107950</xdr:rowOff>
    </xdr:to>
    <xdr:cxnSp macro="">
      <xdr:nvCxnSpPr>
        <xdr:cNvPr id="377" name="直線コネクタ 376"/>
        <xdr:cNvCxnSpPr/>
      </xdr:nvCxnSpPr>
      <xdr:spPr>
        <a:xfrm>
          <a:off x="3098800" y="1293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42635</xdr:rowOff>
    </xdr:from>
    <xdr:to>
      <xdr:col>4</xdr:col>
      <xdr:colOff>346075</xdr:colOff>
      <xdr:row>75</xdr:row>
      <xdr:rowOff>75293</xdr:rowOff>
    </xdr:to>
    <xdr:cxnSp macro="">
      <xdr:nvCxnSpPr>
        <xdr:cNvPr id="380" name="直線コネクタ 379"/>
        <xdr:cNvCxnSpPr/>
      </xdr:nvCxnSpPr>
      <xdr:spPr>
        <a:xfrm>
          <a:off x="2209800" y="1290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42635</xdr:rowOff>
    </xdr:from>
    <xdr:to>
      <xdr:col>3</xdr:col>
      <xdr:colOff>142875</xdr:colOff>
      <xdr:row>75</xdr:row>
      <xdr:rowOff>64407</xdr:rowOff>
    </xdr:to>
    <xdr:cxnSp macro="">
      <xdr:nvCxnSpPr>
        <xdr:cNvPr id="383" name="直線コネクタ 382"/>
        <xdr:cNvCxnSpPr/>
      </xdr:nvCxnSpPr>
      <xdr:spPr>
        <a:xfrm flipV="1">
          <a:off x="1320800" y="12901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3" name="円/楕円 392"/>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4"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5" name="円/楕円 394"/>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6" name="テキスト ボックス 395"/>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24493</xdr:rowOff>
    </xdr:from>
    <xdr:to>
      <xdr:col>4</xdr:col>
      <xdr:colOff>396875</xdr:colOff>
      <xdr:row>75</xdr:row>
      <xdr:rowOff>126093</xdr:rowOff>
    </xdr:to>
    <xdr:sp macro="" textlink="">
      <xdr:nvSpPr>
        <xdr:cNvPr id="397" name="円/楕円 396"/>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136270</xdr:rowOff>
    </xdr:from>
    <xdr:ext cx="762000" cy="259045"/>
    <xdr:sp macro="" textlink="">
      <xdr:nvSpPr>
        <xdr:cNvPr id="398" name="テキスト ボックス 397"/>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163285</xdr:rowOff>
    </xdr:from>
    <xdr:to>
      <xdr:col>3</xdr:col>
      <xdr:colOff>193675</xdr:colOff>
      <xdr:row>75</xdr:row>
      <xdr:rowOff>93435</xdr:rowOff>
    </xdr:to>
    <xdr:sp macro="" textlink="">
      <xdr:nvSpPr>
        <xdr:cNvPr id="399" name="円/楕円 398"/>
        <xdr:cNvSpPr/>
      </xdr:nvSpPr>
      <xdr:spPr>
        <a:xfrm>
          <a:off x="2159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103612</xdr:rowOff>
    </xdr:from>
    <xdr:ext cx="762000" cy="259045"/>
    <xdr:sp macro="" textlink="">
      <xdr:nvSpPr>
        <xdr:cNvPr id="400" name="テキスト ボックス 399"/>
        <xdr:cNvSpPr txBox="1"/>
      </xdr:nvSpPr>
      <xdr:spPr>
        <a:xfrm>
          <a:off x="1828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13607</xdr:rowOff>
    </xdr:from>
    <xdr:to>
      <xdr:col>1</xdr:col>
      <xdr:colOff>676275</xdr:colOff>
      <xdr:row>75</xdr:row>
      <xdr:rowOff>115207</xdr:rowOff>
    </xdr:to>
    <xdr:sp macro="" textlink="">
      <xdr:nvSpPr>
        <xdr:cNvPr id="401" name="円/楕円 400"/>
        <xdr:cNvSpPr/>
      </xdr:nvSpPr>
      <xdr:spPr>
        <a:xfrm>
          <a:off x="1270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125384</xdr:rowOff>
    </xdr:from>
    <xdr:ext cx="762000" cy="259045"/>
    <xdr:sp macro="" textlink="">
      <xdr:nvSpPr>
        <xdr:cNvPr id="402" name="テキスト ボックス 401"/>
        <xdr:cNvSpPr txBox="1"/>
      </xdr:nvSpPr>
      <xdr:spPr>
        <a:xfrm>
          <a:off x="939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0.4</a:t>
          </a:r>
          <a:r>
            <a:rPr kumimoji="1" lang="ja-JP" altLang="en-US" sz="1300">
              <a:latin typeface="ＭＳ Ｐゴシック"/>
            </a:rPr>
            <a:t>ポイントのマイナスで、類似団体と比較すると高くなっている。</a:t>
          </a:r>
          <a:endParaRPr kumimoji="1" lang="en-US" altLang="ja-JP" sz="1300">
            <a:latin typeface="ＭＳ Ｐゴシック"/>
          </a:endParaRPr>
        </a:p>
        <a:p>
          <a:r>
            <a:rPr kumimoji="1" lang="ja-JP" altLang="en-US" sz="1300">
              <a:latin typeface="ＭＳ Ｐゴシック"/>
            </a:rPr>
            <a:t>扶助費・繰出金が高くなっているため、トータルも高くなっている。さらなる行財政改革を進め、健全財政の維持に努める。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76</xdr:row>
      <xdr:rowOff>131572</xdr:rowOff>
    </xdr:to>
    <xdr:cxnSp macro="">
      <xdr:nvCxnSpPr>
        <xdr:cNvPr id="433" name="直線コネクタ 432"/>
        <xdr:cNvCxnSpPr/>
      </xdr:nvCxnSpPr>
      <xdr:spPr>
        <a:xfrm flipV="1">
          <a:off x="15671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131572</xdr:rowOff>
    </xdr:to>
    <xdr:cxnSp macro="">
      <xdr:nvCxnSpPr>
        <xdr:cNvPr id="436" name="直線コネクタ 435"/>
        <xdr:cNvCxnSpPr/>
      </xdr:nvCxnSpPr>
      <xdr:spPr>
        <a:xfrm>
          <a:off x="14782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8" name="テキスト ボックス 43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76</xdr:row>
      <xdr:rowOff>127000</xdr:rowOff>
    </xdr:to>
    <xdr:cxnSp macro="">
      <xdr:nvCxnSpPr>
        <xdr:cNvPr id="439" name="直線コネクタ 438"/>
        <xdr:cNvCxnSpPr/>
      </xdr:nvCxnSpPr>
      <xdr:spPr>
        <a:xfrm>
          <a:off x="13893800" y="13116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85852</xdr:rowOff>
    </xdr:to>
    <xdr:cxnSp macro="">
      <xdr:nvCxnSpPr>
        <xdr:cNvPr id="442" name="直線コネクタ 441"/>
        <xdr:cNvCxnSpPr/>
      </xdr:nvCxnSpPr>
      <xdr:spPr>
        <a:xfrm>
          <a:off x="13004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52" name="円/楕円 451"/>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34562</xdr:rowOff>
    </xdr:from>
    <xdr:ext cx="762000" cy="259045"/>
    <xdr:sp macro="" textlink="">
      <xdr:nvSpPr>
        <xdr:cNvPr id="453"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4" name="円/楕円 453"/>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55" name="テキスト ボックス 454"/>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6" name="円/楕円 455"/>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7" name="テキスト ボックス 456"/>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58" name="円/楕円 457"/>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121429</xdr:rowOff>
    </xdr:from>
    <xdr:ext cx="762000" cy="259045"/>
    <xdr:sp macro="" textlink="">
      <xdr:nvSpPr>
        <xdr:cNvPr id="459" name="テキスト ボックス 458"/>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60" name="円/楕円 45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61" name="テキスト ボックス 46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岐阜県川辺町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144427</xdr:rowOff>
    </xdr:from>
    <xdr:to>
      <xdr:col>4</xdr:col>
      <xdr:colOff>1117600</xdr:colOff>
      <xdr:row>18</xdr:row>
      <xdr:rowOff>156154</xdr:rowOff>
    </xdr:to>
    <xdr:cxnSp macro="">
      <xdr:nvCxnSpPr>
        <xdr:cNvPr id="50" name="直線コネクタ 49"/>
        <xdr:cNvCxnSpPr/>
      </xdr:nvCxnSpPr>
      <xdr:spPr bwMode="auto">
        <a:xfrm>
          <a:off x="5003800" y="3278152"/>
          <a:ext cx="6477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134353</xdr:rowOff>
    </xdr:from>
    <xdr:to>
      <xdr:col>4</xdr:col>
      <xdr:colOff>469900</xdr:colOff>
      <xdr:row>18</xdr:row>
      <xdr:rowOff>144427</xdr:rowOff>
    </xdr:to>
    <xdr:cxnSp macro="">
      <xdr:nvCxnSpPr>
        <xdr:cNvPr id="53" name="直線コネクタ 52"/>
        <xdr:cNvCxnSpPr/>
      </xdr:nvCxnSpPr>
      <xdr:spPr bwMode="auto">
        <a:xfrm>
          <a:off x="4305300" y="3268078"/>
          <a:ext cx="698500" cy="1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134353</xdr:rowOff>
    </xdr:from>
    <xdr:to>
      <xdr:col>3</xdr:col>
      <xdr:colOff>904875</xdr:colOff>
      <xdr:row>18</xdr:row>
      <xdr:rowOff>135413</xdr:rowOff>
    </xdr:to>
    <xdr:cxnSp macro="">
      <xdr:nvCxnSpPr>
        <xdr:cNvPr id="56" name="直線コネクタ 55"/>
        <xdr:cNvCxnSpPr/>
      </xdr:nvCxnSpPr>
      <xdr:spPr bwMode="auto">
        <a:xfrm flipV="1">
          <a:off x="3606800" y="3268078"/>
          <a:ext cx="698500" cy="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135413</xdr:rowOff>
    </xdr:from>
    <xdr:to>
      <xdr:col>3</xdr:col>
      <xdr:colOff>206375</xdr:colOff>
      <xdr:row>18</xdr:row>
      <xdr:rowOff>158135</xdr:rowOff>
    </xdr:to>
    <xdr:cxnSp macro="">
      <xdr:nvCxnSpPr>
        <xdr:cNvPr id="59" name="直線コネクタ 58"/>
        <xdr:cNvCxnSpPr/>
      </xdr:nvCxnSpPr>
      <xdr:spPr bwMode="auto">
        <a:xfrm flipV="1">
          <a:off x="2908300" y="3269138"/>
          <a:ext cx="698500" cy="2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105354</xdr:rowOff>
    </xdr:from>
    <xdr:to>
      <xdr:col>5</xdr:col>
      <xdr:colOff>34925</xdr:colOff>
      <xdr:row>19</xdr:row>
      <xdr:rowOff>35504</xdr:rowOff>
    </xdr:to>
    <xdr:sp macro="" textlink="">
      <xdr:nvSpPr>
        <xdr:cNvPr id="69" name="円/楕円 68"/>
        <xdr:cNvSpPr/>
      </xdr:nvSpPr>
      <xdr:spPr bwMode="auto">
        <a:xfrm>
          <a:off x="56007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13931</xdr:rowOff>
    </xdr:from>
    <xdr:ext cx="762000" cy="259045"/>
    <xdr:sp macro="" textlink="">
      <xdr:nvSpPr>
        <xdr:cNvPr id="70" name="人口1人当たり決算額の推移該当値テキスト130"/>
        <xdr:cNvSpPr txBox="1"/>
      </xdr:nvSpPr>
      <xdr:spPr>
        <a:xfrm>
          <a:off x="5740400" y="314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93627</xdr:rowOff>
    </xdr:from>
    <xdr:to>
      <xdr:col>4</xdr:col>
      <xdr:colOff>520700</xdr:colOff>
      <xdr:row>19</xdr:row>
      <xdr:rowOff>23777</xdr:rowOff>
    </xdr:to>
    <xdr:sp macro="" textlink="">
      <xdr:nvSpPr>
        <xdr:cNvPr id="71" name="円/楕円 70"/>
        <xdr:cNvSpPr/>
      </xdr:nvSpPr>
      <xdr:spPr bwMode="auto">
        <a:xfrm>
          <a:off x="4953000" y="322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8554</xdr:rowOff>
    </xdr:from>
    <xdr:ext cx="736600" cy="259045"/>
    <xdr:sp macro="" textlink="">
      <xdr:nvSpPr>
        <xdr:cNvPr id="72" name="テキスト ボックス 71"/>
        <xdr:cNvSpPr txBox="1"/>
      </xdr:nvSpPr>
      <xdr:spPr>
        <a:xfrm>
          <a:off x="4622800" y="331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83553</xdr:rowOff>
    </xdr:from>
    <xdr:to>
      <xdr:col>3</xdr:col>
      <xdr:colOff>955675</xdr:colOff>
      <xdr:row>19</xdr:row>
      <xdr:rowOff>13703</xdr:rowOff>
    </xdr:to>
    <xdr:sp macro="" textlink="">
      <xdr:nvSpPr>
        <xdr:cNvPr id="73" name="円/楕円 72"/>
        <xdr:cNvSpPr/>
      </xdr:nvSpPr>
      <xdr:spPr bwMode="auto">
        <a:xfrm>
          <a:off x="4254500" y="321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169930</xdr:rowOff>
    </xdr:from>
    <xdr:ext cx="762000" cy="259045"/>
    <xdr:sp macro="" textlink="">
      <xdr:nvSpPr>
        <xdr:cNvPr id="74" name="テキスト ボックス 73"/>
        <xdr:cNvSpPr txBox="1"/>
      </xdr:nvSpPr>
      <xdr:spPr>
        <a:xfrm>
          <a:off x="3924300" y="33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84612</xdr:rowOff>
    </xdr:from>
    <xdr:to>
      <xdr:col>3</xdr:col>
      <xdr:colOff>257175</xdr:colOff>
      <xdr:row>19</xdr:row>
      <xdr:rowOff>14763</xdr:rowOff>
    </xdr:to>
    <xdr:sp macro="" textlink="">
      <xdr:nvSpPr>
        <xdr:cNvPr id="75" name="円/楕円 74"/>
        <xdr:cNvSpPr/>
      </xdr:nvSpPr>
      <xdr:spPr bwMode="auto">
        <a:xfrm>
          <a:off x="3556000" y="32183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170990</xdr:rowOff>
    </xdr:from>
    <xdr:ext cx="762000" cy="259045"/>
    <xdr:sp macro="" textlink="">
      <xdr:nvSpPr>
        <xdr:cNvPr id="76" name="テキスト ボックス 75"/>
        <xdr:cNvSpPr txBox="1"/>
      </xdr:nvSpPr>
      <xdr:spPr>
        <a:xfrm>
          <a:off x="3225800" y="33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107335</xdr:rowOff>
    </xdr:from>
    <xdr:to>
      <xdr:col>2</xdr:col>
      <xdr:colOff>692150</xdr:colOff>
      <xdr:row>19</xdr:row>
      <xdr:rowOff>37485</xdr:rowOff>
    </xdr:to>
    <xdr:sp macro="" textlink="">
      <xdr:nvSpPr>
        <xdr:cNvPr id="77" name="円/楕円 76"/>
        <xdr:cNvSpPr/>
      </xdr:nvSpPr>
      <xdr:spPr bwMode="auto">
        <a:xfrm>
          <a:off x="2857500" y="324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22262</xdr:rowOff>
    </xdr:from>
    <xdr:ext cx="762000" cy="259045"/>
    <xdr:sp macro="" textlink="">
      <xdr:nvSpPr>
        <xdr:cNvPr id="78" name="テキスト ボックス 77"/>
        <xdr:cNvSpPr txBox="1"/>
      </xdr:nvSpPr>
      <xdr:spPr>
        <a:xfrm>
          <a:off x="2527300" y="33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179578</xdr:rowOff>
    </xdr:from>
    <xdr:to>
      <xdr:col>4</xdr:col>
      <xdr:colOff>1117600</xdr:colOff>
      <xdr:row>35</xdr:row>
      <xdr:rowOff>213091</xdr:rowOff>
    </xdr:to>
    <xdr:cxnSp macro="">
      <xdr:nvCxnSpPr>
        <xdr:cNvPr id="111" name="直線コネクタ 110"/>
        <xdr:cNvCxnSpPr/>
      </xdr:nvCxnSpPr>
      <xdr:spPr bwMode="auto">
        <a:xfrm>
          <a:off x="5003800" y="6789928"/>
          <a:ext cx="647700" cy="3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179578</xdr:rowOff>
    </xdr:from>
    <xdr:to>
      <xdr:col>4</xdr:col>
      <xdr:colOff>469900</xdr:colOff>
      <xdr:row>35</xdr:row>
      <xdr:rowOff>187579</xdr:rowOff>
    </xdr:to>
    <xdr:cxnSp macro="">
      <xdr:nvCxnSpPr>
        <xdr:cNvPr id="114" name="直線コネクタ 113"/>
        <xdr:cNvCxnSpPr/>
      </xdr:nvCxnSpPr>
      <xdr:spPr bwMode="auto">
        <a:xfrm flipV="1">
          <a:off x="4305300" y="6789928"/>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136509</xdr:rowOff>
    </xdr:from>
    <xdr:to>
      <xdr:col>3</xdr:col>
      <xdr:colOff>904875</xdr:colOff>
      <xdr:row>35</xdr:row>
      <xdr:rowOff>187579</xdr:rowOff>
    </xdr:to>
    <xdr:cxnSp macro="">
      <xdr:nvCxnSpPr>
        <xdr:cNvPr id="117" name="直線コネクタ 116"/>
        <xdr:cNvCxnSpPr/>
      </xdr:nvCxnSpPr>
      <xdr:spPr bwMode="auto">
        <a:xfrm>
          <a:off x="3606800" y="6746859"/>
          <a:ext cx="698500" cy="5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136509</xdr:rowOff>
    </xdr:from>
    <xdr:to>
      <xdr:col>3</xdr:col>
      <xdr:colOff>206375</xdr:colOff>
      <xdr:row>35</xdr:row>
      <xdr:rowOff>192380</xdr:rowOff>
    </xdr:to>
    <xdr:cxnSp macro="">
      <xdr:nvCxnSpPr>
        <xdr:cNvPr id="120" name="直線コネクタ 119"/>
        <xdr:cNvCxnSpPr/>
      </xdr:nvCxnSpPr>
      <xdr:spPr bwMode="auto">
        <a:xfrm flipV="1">
          <a:off x="2908300" y="6746859"/>
          <a:ext cx="698500" cy="5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162291</xdr:rowOff>
    </xdr:from>
    <xdr:to>
      <xdr:col>5</xdr:col>
      <xdr:colOff>34925</xdr:colOff>
      <xdr:row>35</xdr:row>
      <xdr:rowOff>263891</xdr:rowOff>
    </xdr:to>
    <xdr:sp macro="" textlink="">
      <xdr:nvSpPr>
        <xdr:cNvPr id="130" name="円/楕円 129"/>
        <xdr:cNvSpPr/>
      </xdr:nvSpPr>
      <xdr:spPr bwMode="auto">
        <a:xfrm>
          <a:off x="5600700" y="677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134368</xdr:rowOff>
    </xdr:from>
    <xdr:ext cx="762000" cy="259045"/>
    <xdr:sp macro="" textlink="">
      <xdr:nvSpPr>
        <xdr:cNvPr id="131" name="人口1人当たり決算額の推移該当値テキスト445"/>
        <xdr:cNvSpPr txBox="1"/>
      </xdr:nvSpPr>
      <xdr:spPr>
        <a:xfrm>
          <a:off x="5740400" y="67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128778</xdr:rowOff>
    </xdr:from>
    <xdr:to>
      <xdr:col>4</xdr:col>
      <xdr:colOff>520700</xdr:colOff>
      <xdr:row>35</xdr:row>
      <xdr:rowOff>230378</xdr:rowOff>
    </xdr:to>
    <xdr:sp macro="" textlink="">
      <xdr:nvSpPr>
        <xdr:cNvPr id="132" name="円/楕円 131"/>
        <xdr:cNvSpPr/>
      </xdr:nvSpPr>
      <xdr:spPr bwMode="auto">
        <a:xfrm>
          <a:off x="4953000" y="67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215155</xdr:rowOff>
    </xdr:from>
    <xdr:ext cx="736600" cy="259045"/>
    <xdr:sp macro="" textlink="">
      <xdr:nvSpPr>
        <xdr:cNvPr id="133" name="テキスト ボックス 132"/>
        <xdr:cNvSpPr txBox="1"/>
      </xdr:nvSpPr>
      <xdr:spPr>
        <a:xfrm>
          <a:off x="4622800" y="682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136779</xdr:rowOff>
    </xdr:from>
    <xdr:to>
      <xdr:col>3</xdr:col>
      <xdr:colOff>955675</xdr:colOff>
      <xdr:row>35</xdr:row>
      <xdr:rowOff>238379</xdr:rowOff>
    </xdr:to>
    <xdr:sp macro="" textlink="">
      <xdr:nvSpPr>
        <xdr:cNvPr id="134" name="円/楕円 133"/>
        <xdr:cNvSpPr/>
      </xdr:nvSpPr>
      <xdr:spPr bwMode="auto">
        <a:xfrm>
          <a:off x="4254500" y="674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223156</xdr:rowOff>
    </xdr:from>
    <xdr:ext cx="762000" cy="259045"/>
    <xdr:sp macro="" textlink="">
      <xdr:nvSpPr>
        <xdr:cNvPr id="135" name="テキスト ボックス 134"/>
        <xdr:cNvSpPr txBox="1"/>
      </xdr:nvSpPr>
      <xdr:spPr>
        <a:xfrm>
          <a:off x="3924300" y="683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85709</xdr:rowOff>
    </xdr:from>
    <xdr:to>
      <xdr:col>3</xdr:col>
      <xdr:colOff>257175</xdr:colOff>
      <xdr:row>35</xdr:row>
      <xdr:rowOff>187309</xdr:rowOff>
    </xdr:to>
    <xdr:sp macro="" textlink="">
      <xdr:nvSpPr>
        <xdr:cNvPr id="136" name="円/楕円 135"/>
        <xdr:cNvSpPr/>
      </xdr:nvSpPr>
      <xdr:spPr bwMode="auto">
        <a:xfrm>
          <a:off x="3556000" y="669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172086</xdr:rowOff>
    </xdr:from>
    <xdr:ext cx="762000" cy="259045"/>
    <xdr:sp macro="" textlink="">
      <xdr:nvSpPr>
        <xdr:cNvPr id="137" name="テキスト ボックス 136"/>
        <xdr:cNvSpPr txBox="1"/>
      </xdr:nvSpPr>
      <xdr:spPr>
        <a:xfrm>
          <a:off x="3225800" y="67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141580</xdr:rowOff>
    </xdr:from>
    <xdr:to>
      <xdr:col>2</xdr:col>
      <xdr:colOff>692150</xdr:colOff>
      <xdr:row>35</xdr:row>
      <xdr:rowOff>243180</xdr:rowOff>
    </xdr:to>
    <xdr:sp macro="" textlink="">
      <xdr:nvSpPr>
        <xdr:cNvPr id="138" name="円/楕円 137"/>
        <xdr:cNvSpPr/>
      </xdr:nvSpPr>
      <xdr:spPr bwMode="auto">
        <a:xfrm>
          <a:off x="2857500" y="67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227957</xdr:rowOff>
    </xdr:from>
    <xdr:ext cx="762000" cy="259045"/>
    <xdr:sp macro="" textlink="">
      <xdr:nvSpPr>
        <xdr:cNvPr id="139" name="テキスト ボックス 138"/>
        <xdr:cNvSpPr txBox="1"/>
      </xdr:nvSpPr>
      <xdr:spPr>
        <a:xfrm>
          <a:off x="2527300" y="683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4,692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千円を積み立て、残高は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5,915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千円となった。今後数年間は財政需要が拡大する見込みであり、財政調整基金の取り崩しを予定している。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2,905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千円の黒字となった。標準財政規模比の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％が望ましいとされているが、近年上昇傾向にあり、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％に迫る数値となっている。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いずれの会計も、歳入確保と歳出削減により黒字となった。とりわけ一般会計の黒字が大きくなっている。財政状況が大変厳しい折、この黒字額を翌年度事業に活用しているのが現状である。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なお水道事業会計は公営企業会計として経理しているため、流動資産と流動負債の差引額を黒字額としている。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臨時財政対策債の償還開始などから増加した。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下水道事業債の元利償還金の減額により減少した。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可茂衛生、可茂消防の償還金に対する負担金であり減少した。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債務負担行為に基づく支出額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公債費に準ずる債務負担行為に基づく支出額である。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一般会計等に係る地方債現在高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起債の借入を抑制しているため減少した。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債務負担行為に基づく支出予定額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設定額を執行額が上回ったため減少した。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公営企業等繰入見込額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下水道事業において面整備が終了したため公営企業債の借入が少なくなった事により減少した。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組合等負担見込額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可茂衛生、可茂消防ともに減少した。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財政調整基金に積立をしたため増加した。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4258143</v>
      </c>
      <c r="BO4" s="379"/>
      <c r="BP4" s="379"/>
      <c r="BQ4" s="379"/>
      <c r="BR4" s="379"/>
      <c r="BS4" s="379"/>
      <c r="BT4" s="379"/>
      <c r="BU4" s="380"/>
      <c r="BV4" s="378">
        <v>4238698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7.4</v>
      </c>
      <c r="CU4" s="554"/>
      <c r="CV4" s="554"/>
      <c r="CW4" s="554"/>
      <c r="CX4" s="554"/>
      <c r="CY4" s="554"/>
      <c r="CZ4" s="554"/>
      <c r="DA4" s="555"/>
      <c r="DB4" s="553">
        <v>8.6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4029086</v>
      </c>
      <c r="BO5" s="384"/>
      <c r="BP5" s="384"/>
      <c r="BQ5" s="384"/>
      <c r="BR5" s="384"/>
      <c r="BS5" s="384"/>
      <c r="BT5" s="384"/>
      <c r="BU5" s="385"/>
      <c r="BV5" s="383">
        <v>3979722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83.3</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229057</v>
      </c>
      <c r="BO6" s="384"/>
      <c r="BP6" s="384"/>
      <c r="BQ6" s="384"/>
      <c r="BR6" s="384"/>
      <c r="BS6" s="384"/>
      <c r="BT6" s="384"/>
      <c r="BU6" s="385"/>
      <c r="BV6" s="383">
        <v>258976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90.9</v>
      </c>
      <c r="CU6" s="528"/>
      <c r="CV6" s="528"/>
      <c r="CW6" s="528"/>
      <c r="CX6" s="528"/>
      <c r="CY6" s="528"/>
      <c r="CZ6" s="528"/>
      <c r="DA6" s="529"/>
      <c r="DB6" s="527">
        <v>90.4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12963</v>
      </c>
      <c r="BO7" s="384"/>
      <c r="BP7" s="384"/>
      <c r="BQ7" s="384"/>
      <c r="BR7" s="384"/>
      <c r="BS7" s="384"/>
      <c r="BT7" s="384"/>
      <c r="BU7" s="385"/>
      <c r="BV7" s="383">
        <v>11513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2928615</v>
      </c>
      <c r="CU7" s="384"/>
      <c r="CV7" s="384"/>
      <c r="CW7" s="384"/>
      <c r="CX7" s="384"/>
      <c r="CY7" s="384"/>
      <c r="CZ7" s="384"/>
      <c r="DA7" s="385"/>
      <c r="DB7" s="383">
        <v>2883986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216094</v>
      </c>
      <c r="BO8" s="384"/>
      <c r="BP8" s="384"/>
      <c r="BQ8" s="384"/>
      <c r="BR8" s="384"/>
      <c r="BS8" s="384"/>
      <c r="BT8" s="384"/>
      <c r="BU8" s="385"/>
      <c r="BV8" s="383">
        <v>247463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10593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-31369</v>
      </c>
      <c r="BO9" s="384"/>
      <c r="BP9" s="384"/>
      <c r="BQ9" s="384"/>
      <c r="BR9" s="384"/>
      <c r="BS9" s="384"/>
      <c r="BT9" s="384"/>
      <c r="BU9" s="385"/>
      <c r="BV9" s="383">
        <v>8588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10838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146928</v>
      </c>
      <c r="BO10" s="384"/>
      <c r="BP10" s="384"/>
      <c r="BQ10" s="384"/>
      <c r="BR10" s="384"/>
      <c r="BS10" s="384"/>
      <c r="BT10" s="384"/>
      <c r="BU10" s="385"/>
      <c r="BV10" s="383">
        <v>223008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10701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10562</v>
      </c>
      <c r="S13" s="483"/>
      <c r="T13" s="483"/>
      <c r="U13" s="483"/>
      <c r="V13" s="484"/>
      <c r="W13" s="470" t="s">
        <v>123</v>
      </c>
      <c r="X13" s="396"/>
      <c r="Y13" s="396"/>
      <c r="Z13" s="396"/>
      <c r="AA13" s="396"/>
      <c r="AB13" s="397"/>
      <c r="AC13" s="359">
        <v>139</v>
      </c>
      <c r="AD13" s="360"/>
      <c r="AE13" s="360"/>
      <c r="AF13" s="360"/>
      <c r="AG13" s="361"/>
      <c r="AH13" s="359">
        <v>227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115559</v>
      </c>
      <c r="BO13" s="384"/>
      <c r="BP13" s="384"/>
      <c r="BQ13" s="384"/>
      <c r="BR13" s="384"/>
      <c r="BS13" s="384"/>
      <c r="BT13" s="384"/>
      <c r="BU13" s="385"/>
      <c r="BV13" s="383">
        <v>231596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10697</v>
      </c>
      <c r="S14" s="483"/>
      <c r="T14" s="483"/>
      <c r="U14" s="483"/>
      <c r="V14" s="484"/>
      <c r="W14" s="485"/>
      <c r="X14" s="399"/>
      <c r="Y14" s="399"/>
      <c r="Z14" s="399"/>
      <c r="AA14" s="399"/>
      <c r="AB14" s="400"/>
      <c r="AC14" s="475">
        <v>2.7</v>
      </c>
      <c r="AD14" s="476"/>
      <c r="AE14" s="476"/>
      <c r="AF14" s="476"/>
      <c r="AG14" s="477"/>
      <c r="AH14" s="475">
        <v>4.0999999999999996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v>
      </c>
      <c r="CU14" s="454"/>
      <c r="CV14" s="454"/>
      <c r="CW14" s="454"/>
      <c r="CX14" s="454"/>
      <c r="CY14" s="454"/>
      <c r="CZ14" s="454"/>
      <c r="DA14" s="455"/>
      <c r="DB14" s="486">
        <v>22.1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10548</v>
      </c>
      <c r="S15" s="483"/>
      <c r="T15" s="483"/>
      <c r="U15" s="483"/>
      <c r="V15" s="484"/>
      <c r="W15" s="470" t="s">
        <v>130</v>
      </c>
      <c r="X15" s="396"/>
      <c r="Y15" s="396"/>
      <c r="Z15" s="396"/>
      <c r="AA15" s="396"/>
      <c r="AB15" s="397"/>
      <c r="AC15" s="359">
        <v>2146</v>
      </c>
      <c r="AD15" s="360"/>
      <c r="AE15" s="360"/>
      <c r="AF15" s="360"/>
      <c r="AG15" s="361"/>
      <c r="AH15" s="359">
        <v>2396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1104779</v>
      </c>
      <c r="BO15" s="379"/>
      <c r="BP15" s="379"/>
      <c r="BQ15" s="379"/>
      <c r="BR15" s="379"/>
      <c r="BS15" s="379"/>
      <c r="BT15" s="379"/>
      <c r="BU15" s="380"/>
      <c r="BV15" s="378">
        <v>1071060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41.6</v>
      </c>
      <c r="AD16" s="476"/>
      <c r="AE16" s="476"/>
      <c r="AF16" s="476"/>
      <c r="AG16" s="477"/>
      <c r="AH16" s="475">
        <v>43.2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2389054</v>
      </c>
      <c r="BO16" s="384"/>
      <c r="BP16" s="384"/>
      <c r="BQ16" s="384"/>
      <c r="BR16" s="384"/>
      <c r="BS16" s="384"/>
      <c r="BT16" s="384"/>
      <c r="BU16" s="385"/>
      <c r="BV16" s="383">
        <v>2346894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2879</v>
      </c>
      <c r="AD17" s="360"/>
      <c r="AE17" s="360"/>
      <c r="AF17" s="360"/>
      <c r="AG17" s="361"/>
      <c r="AH17" s="359">
        <v>2915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1420438</v>
      </c>
      <c r="BO17" s="384"/>
      <c r="BP17" s="384"/>
      <c r="BQ17" s="384"/>
      <c r="BR17" s="384"/>
      <c r="BS17" s="384"/>
      <c r="BT17" s="384"/>
      <c r="BU17" s="385"/>
      <c r="BV17" s="383">
        <v>1375446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41.18</v>
      </c>
      <c r="M18" s="446"/>
      <c r="N18" s="446"/>
      <c r="O18" s="446"/>
      <c r="P18" s="446"/>
      <c r="Q18" s="446"/>
      <c r="R18" s="447"/>
      <c r="S18" s="447"/>
      <c r="T18" s="447"/>
      <c r="U18" s="447"/>
      <c r="V18" s="448"/>
      <c r="W18" s="462"/>
      <c r="X18" s="463"/>
      <c r="Y18" s="463"/>
      <c r="Z18" s="463"/>
      <c r="AA18" s="463"/>
      <c r="AB18" s="471"/>
      <c r="AC18" s="347">
        <v>55.8</v>
      </c>
      <c r="AD18" s="348"/>
      <c r="AE18" s="348"/>
      <c r="AF18" s="348"/>
      <c r="AG18" s="449"/>
      <c r="AH18" s="347">
        <v>52.6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2452367</v>
      </c>
      <c r="BO18" s="384"/>
      <c r="BP18" s="384"/>
      <c r="BQ18" s="384"/>
      <c r="BR18" s="384"/>
      <c r="BS18" s="384"/>
      <c r="BT18" s="384"/>
      <c r="BU18" s="385"/>
      <c r="BV18" s="383">
        <v>2469514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3343809</v>
      </c>
      <c r="BO19" s="384"/>
      <c r="BP19" s="384"/>
      <c r="BQ19" s="384"/>
      <c r="BR19" s="384"/>
      <c r="BS19" s="384"/>
      <c r="BT19" s="384"/>
      <c r="BU19" s="385"/>
      <c r="BV19" s="383">
        <v>3354604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3507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3958164</v>
      </c>
      <c r="BO23" s="384"/>
      <c r="BP23" s="384"/>
      <c r="BQ23" s="384"/>
      <c r="BR23" s="384"/>
      <c r="BS23" s="384"/>
      <c r="BT23" s="384"/>
      <c r="BU23" s="385"/>
      <c r="BV23" s="383">
        <v>3964698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6548</v>
      </c>
      <c r="R24" s="360"/>
      <c r="S24" s="360"/>
      <c r="T24" s="360"/>
      <c r="U24" s="360"/>
      <c r="V24" s="361"/>
      <c r="W24" s="425"/>
      <c r="X24" s="416"/>
      <c r="Y24" s="417"/>
      <c r="Z24" s="356" t="s">
        <v>154</v>
      </c>
      <c r="AA24" s="357"/>
      <c r="AB24" s="357"/>
      <c r="AC24" s="357"/>
      <c r="AD24" s="357"/>
      <c r="AE24" s="357"/>
      <c r="AF24" s="357"/>
      <c r="AG24" s="358"/>
      <c r="AH24" s="359">
        <v>83</v>
      </c>
      <c r="AI24" s="360"/>
      <c r="AJ24" s="360"/>
      <c r="AK24" s="360"/>
      <c r="AL24" s="361"/>
      <c r="AM24" s="359">
        <v>244186</v>
      </c>
      <c r="AN24" s="360"/>
      <c r="AO24" s="360"/>
      <c r="AP24" s="360"/>
      <c r="AQ24" s="360"/>
      <c r="AR24" s="361"/>
      <c r="AS24" s="359">
        <v>2942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3596900</v>
      </c>
      <c r="BO24" s="384"/>
      <c r="BP24" s="384"/>
      <c r="BQ24" s="384"/>
      <c r="BR24" s="384"/>
      <c r="BS24" s="384"/>
      <c r="BT24" s="384"/>
      <c r="BU24" s="385"/>
      <c r="BV24" s="383">
        <v>3517671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t="s">
        <v>120</v>
      </c>
      <c r="M25" s="360"/>
      <c r="N25" s="360"/>
      <c r="O25" s="360"/>
      <c r="P25" s="361"/>
      <c r="Q25" s="359" t="s">
        <v>120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90286</v>
      </c>
      <c r="BO25" s="379"/>
      <c r="BP25" s="379"/>
      <c r="BQ25" s="379"/>
      <c r="BR25" s="379"/>
      <c r="BS25" s="379"/>
      <c r="BT25" s="379"/>
      <c r="BU25" s="380"/>
      <c r="BV25" s="378">
        <v>85576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5091</v>
      </c>
      <c r="R26" s="360"/>
      <c r="S26" s="360"/>
      <c r="T26" s="360"/>
      <c r="U26" s="360"/>
      <c r="V26" s="361"/>
      <c r="W26" s="425"/>
      <c r="X26" s="416"/>
      <c r="Y26" s="417"/>
      <c r="Z26" s="356" t="s">
        <v>160</v>
      </c>
      <c r="AA26" s="436"/>
      <c r="AB26" s="436"/>
      <c r="AC26" s="436"/>
      <c r="AD26" s="436"/>
      <c r="AE26" s="436"/>
      <c r="AF26" s="436"/>
      <c r="AG26" s="437"/>
      <c r="AH26" s="359">
        <v>6</v>
      </c>
      <c r="AI26" s="360"/>
      <c r="AJ26" s="360"/>
      <c r="AK26" s="360"/>
      <c r="AL26" s="361"/>
      <c r="AM26" s="359">
        <v>13590</v>
      </c>
      <c r="AN26" s="360"/>
      <c r="AO26" s="360"/>
      <c r="AP26" s="360"/>
      <c r="AQ26" s="360"/>
      <c r="AR26" s="361"/>
      <c r="AS26" s="359">
        <v>2265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2662</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7148</v>
      </c>
      <c r="AN27" s="360"/>
      <c r="AO27" s="360"/>
      <c r="AP27" s="360"/>
      <c r="AQ27" s="360"/>
      <c r="AR27" s="361"/>
      <c r="AS27" s="359">
        <v>3574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174335</v>
      </c>
      <c r="BO27" s="387"/>
      <c r="BP27" s="387"/>
      <c r="BQ27" s="387"/>
      <c r="BR27" s="387"/>
      <c r="BS27" s="387"/>
      <c r="BT27" s="387"/>
      <c r="BU27" s="388"/>
      <c r="BV27" s="386">
        <v>193546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2069</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1459154</v>
      </c>
      <c r="BO28" s="379"/>
      <c r="BP28" s="379"/>
      <c r="BQ28" s="379"/>
      <c r="BR28" s="379"/>
      <c r="BS28" s="379"/>
      <c r="BT28" s="379"/>
      <c r="BU28" s="380"/>
      <c r="BV28" s="378">
        <v>1312226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1909</v>
      </c>
      <c r="R29" s="360"/>
      <c r="S29" s="360"/>
      <c r="T29" s="360"/>
      <c r="U29" s="360"/>
      <c r="V29" s="361"/>
      <c r="W29" s="425"/>
      <c r="X29" s="416"/>
      <c r="Y29" s="417"/>
      <c r="Z29" s="356" t="s">
        <v>170</v>
      </c>
      <c r="AA29" s="357"/>
      <c r="AB29" s="357"/>
      <c r="AC29" s="357"/>
      <c r="AD29" s="357"/>
      <c r="AE29" s="357"/>
      <c r="AF29" s="357"/>
      <c r="AG29" s="358"/>
      <c r="AH29" s="359">
        <v>85</v>
      </c>
      <c r="AI29" s="360"/>
      <c r="AJ29" s="360"/>
      <c r="AK29" s="360"/>
      <c r="AL29" s="361"/>
      <c r="AM29" s="359">
        <v>251334</v>
      </c>
      <c r="AN29" s="360"/>
      <c r="AO29" s="360"/>
      <c r="AP29" s="360"/>
      <c r="AQ29" s="360"/>
      <c r="AR29" s="361"/>
      <c r="AS29" s="359">
        <v>2957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67433</v>
      </c>
      <c r="BO29" s="384"/>
      <c r="BP29" s="384"/>
      <c r="BQ29" s="384"/>
      <c r="BR29" s="384"/>
      <c r="BS29" s="384"/>
      <c r="BT29" s="384"/>
      <c r="BU29" s="385"/>
      <c r="BV29" s="383">
        <v>67423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928875</v>
      </c>
      <c r="BO30" s="387"/>
      <c r="BP30" s="387"/>
      <c r="BQ30" s="387"/>
      <c r="BR30" s="387"/>
      <c r="BS30" s="387"/>
      <c r="BT30" s="387"/>
      <c r="BU30" s="388"/>
      <c r="BV30" s="386">
        <v>936457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可茂広域行政事務組合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岐阜県市町村会館組合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岐阜県市町村職員退職手当組合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岐阜県後期高齢者医療連合（一般会計）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岐阜県後期高齢者医療連合（後期高齢者特別会計）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可茂公設地方卸売市場組合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中濃地域農業共済組合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3924</v>
      </c>
      <c r="J41" s="83">
        <v>3987</v>
      </c>
      <c r="K41" s="83">
        <v>3983</v>
      </c>
      <c r="L41" s="83">
        <v>3965</v>
      </c>
      <c r="M41" s="84">
        <v>3958</v>
      </c>
    </row>
    <row r="42" spans="2:13" ht="27.75" customHeight="1">
      <c r="B42" s="1169"/>
      <c r="C42" s="1170"/>
      <c r="D42" s="85"/>
      <c r="E42" s="1173" t="s">
        <v>26</v>
      </c>
      <c r="F42" s="1173"/>
      <c r="G42" s="1173"/>
      <c r="H42" s="1174"/>
      <c r="I42" s="86">
        <v>87</v>
      </c>
      <c r="J42" s="87">
        <v>77</v>
      </c>
      <c r="K42" s="87">
        <v>67</v>
      </c>
      <c r="L42" s="87">
        <v>57</v>
      </c>
      <c r="M42" s="88">
        <v>48</v>
      </c>
    </row>
    <row r="43" spans="2:13" ht="27.75" customHeight="1">
      <c r="B43" s="1169"/>
      <c r="C43" s="1170"/>
      <c r="D43" s="85"/>
      <c r="E43" s="1173" t="s">
        <v>27</v>
      </c>
      <c r="F43" s="1173"/>
      <c r="G43" s="1173"/>
      <c r="H43" s="1174"/>
      <c r="I43" s="86">
        <v>4952</v>
      </c>
      <c r="J43" s="87">
        <v>4974</v>
      </c>
      <c r="K43" s="87">
        <v>4813</v>
      </c>
      <c r="L43" s="87">
        <v>4654</v>
      </c>
      <c r="M43" s="88">
        <v>4353</v>
      </c>
    </row>
    <row r="44" spans="2:13" ht="27.75" customHeight="1">
      <c r="B44" s="1169"/>
      <c r="C44" s="1170"/>
      <c r="D44" s="85"/>
      <c r="E44" s="1173" t="s">
        <v>28</v>
      </c>
      <c r="F44" s="1173"/>
      <c r="G44" s="1173"/>
      <c r="H44" s="1174"/>
      <c r="I44" s="86">
        <v>216</v>
      </c>
      <c r="J44" s="87">
        <v>162</v>
      </c>
      <c r="K44" s="87">
        <v>115</v>
      </c>
      <c r="L44" s="87">
        <v>88</v>
      </c>
      <c r="M44" s="88">
        <v>90</v>
      </c>
    </row>
    <row r="45" spans="2:13" ht="27.75" customHeight="1">
      <c r="B45" s="1169"/>
      <c r="C45" s="1170"/>
      <c r="D45" s="85"/>
      <c r="E45" s="1173" t="s">
        <v>29</v>
      </c>
      <c r="F45" s="1173"/>
      <c r="G45" s="1173"/>
      <c r="H45" s="1174"/>
      <c r="I45" s="86">
        <v>299</v>
      </c>
      <c r="J45" s="87">
        <v>389</v>
      </c>
      <c r="K45" s="87">
        <v>349</v>
      </c>
      <c r="L45" s="87">
        <v>292</v>
      </c>
      <c r="M45" s="88">
        <v>258</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2100</v>
      </c>
      <c r="J49" s="87">
        <v>2247</v>
      </c>
      <c r="K49" s="87">
        <v>2388</v>
      </c>
      <c r="L49" s="87">
        <v>2648</v>
      </c>
      <c r="M49" s="88">
        <v>2817</v>
      </c>
    </row>
    <row r="50" spans="2:13" ht="27.75" customHeight="1">
      <c r="B50" s="1169"/>
      <c r="C50" s="1170"/>
      <c r="D50" s="85"/>
      <c r="E50" s="1173" t="s">
        <v>35</v>
      </c>
      <c r="F50" s="1173"/>
      <c r="G50" s="1173"/>
      <c r="H50" s="1174"/>
      <c r="I50" s="86">
        <v>455</v>
      </c>
      <c r="J50" s="87">
        <v>538</v>
      </c>
      <c r="K50" s="87">
        <v>510</v>
      </c>
      <c r="L50" s="87">
        <v>489</v>
      </c>
      <c r="M50" s="88">
        <v>447</v>
      </c>
    </row>
    <row r="51" spans="2:13" ht="27.75" customHeight="1">
      <c r="B51" s="1171"/>
      <c r="C51" s="1172"/>
      <c r="D51" s="85"/>
      <c r="E51" s="1173" t="s">
        <v>36</v>
      </c>
      <c r="F51" s="1173"/>
      <c r="G51" s="1173"/>
      <c r="H51" s="1174"/>
      <c r="I51" s="86">
        <v>5333</v>
      </c>
      <c r="J51" s="87">
        <v>5411</v>
      </c>
      <c r="K51" s="87">
        <v>5395</v>
      </c>
      <c r="L51" s="87">
        <v>5374</v>
      </c>
      <c r="M51" s="88">
        <v>5417</v>
      </c>
    </row>
    <row r="52" spans="2:13" ht="27.75" customHeight="1" thickBot="1">
      <c r="B52" s="1175" t="s">
        <v>37</v>
      </c>
      <c r="C52" s="1176"/>
      <c r="D52" s="90"/>
      <c r="E52" s="1177" t="s">
        <v>38</v>
      </c>
      <c r="F52" s="1177"/>
      <c r="G52" s="1177"/>
      <c r="H52" s="1178"/>
      <c r="I52" s="91">
        <v>1590</v>
      </c>
      <c r="J52" s="92">
        <v>1394</v>
      </c>
      <c r="K52" s="92">
        <v>1034</v>
      </c>
      <c r="L52" s="92">
        <v>545</v>
      </c>
      <c r="M52" s="93">
        <v>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113780</v>
      </c>
      <c r="E3" s="116"/>
      <c r="F3" s="117">
        <v>86910</v>
      </c>
      <c r="G3" s="118"/>
      <c r="H3" s="119"/>
    </row>
    <row r="4" spans="1:8">
      <c r="A4" s="120"/>
      <c r="B4" s="121"/>
      <c r="C4" s="122"/>
      <c r="D4" s="123">
        <v>57769</v>
      </c>
      <c r="E4" s="124"/>
      <c r="F4" s="125">
        <v>50891</v>
      </c>
      <c r="G4" s="126"/>
      <c r="H4" s="127"/>
    </row>
    <row r="5" spans="1:8">
      <c r="A5" s="108" t="s">
        <v>509</v>
      </c>
      <c r="B5" s="113"/>
      <c r="C5" s="114"/>
      <c r="D5" s="115">
        <v>36395</v>
      </c>
      <c r="E5" s="116"/>
      <c r="F5" s="117">
        <v>95443</v>
      </c>
      <c r="G5" s="118"/>
      <c r="H5" s="119"/>
    </row>
    <row r="6" spans="1:8">
      <c r="A6" s="120"/>
      <c r="B6" s="121"/>
      <c r="C6" s="122"/>
      <c r="D6" s="123">
        <v>28894</v>
      </c>
      <c r="E6" s="124"/>
      <c r="F6" s="125">
        <v>48538</v>
      </c>
      <c r="G6" s="126"/>
      <c r="H6" s="127"/>
    </row>
    <row r="7" spans="1:8">
      <c r="A7" s="108" t="s">
        <v>510</v>
      </c>
      <c r="B7" s="113"/>
      <c r="C7" s="114"/>
      <c r="D7" s="115">
        <v>44029</v>
      </c>
      <c r="E7" s="116"/>
      <c r="F7" s="117">
        <v>72729</v>
      </c>
      <c r="G7" s="118"/>
      <c r="H7" s="119"/>
    </row>
    <row r="8" spans="1:8">
      <c r="A8" s="120"/>
      <c r="B8" s="121"/>
      <c r="C8" s="122"/>
      <c r="D8" s="123">
        <v>29803</v>
      </c>
      <c r="E8" s="124"/>
      <c r="F8" s="125">
        <v>36291</v>
      </c>
      <c r="G8" s="126"/>
      <c r="H8" s="127"/>
    </row>
    <row r="9" spans="1:8">
      <c r="A9" s="108" t="s">
        <v>511</v>
      </c>
      <c r="B9" s="113"/>
      <c r="C9" s="114"/>
      <c r="D9" s="115">
        <v>36287</v>
      </c>
      <c r="E9" s="116"/>
      <c r="F9" s="117">
        <v>70317</v>
      </c>
      <c r="G9" s="118"/>
      <c r="H9" s="119"/>
    </row>
    <row r="10" spans="1:8">
      <c r="A10" s="120"/>
      <c r="B10" s="121"/>
      <c r="C10" s="122"/>
      <c r="D10" s="123">
        <v>16805</v>
      </c>
      <c r="E10" s="124"/>
      <c r="F10" s="125">
        <v>35725</v>
      </c>
      <c r="G10" s="126"/>
      <c r="H10" s="127"/>
    </row>
    <row r="11" spans="1:8">
      <c r="A11" s="108" t="s">
        <v>512</v>
      </c>
      <c r="B11" s="113"/>
      <c r="C11" s="114"/>
      <c r="D11" s="115">
        <v>48312</v>
      </c>
      <c r="E11" s="116"/>
      <c r="F11" s="117">
        <v>105751</v>
      </c>
      <c r="G11" s="118"/>
      <c r="H11" s="119"/>
    </row>
    <row r="12" spans="1:8">
      <c r="A12" s="120"/>
      <c r="B12" s="121"/>
      <c r="C12" s="128"/>
      <c r="D12" s="123">
        <v>26363</v>
      </c>
      <c r="E12" s="124"/>
      <c r="F12" s="125">
        <v>49969</v>
      </c>
      <c r="G12" s="126"/>
      <c r="H12" s="127"/>
    </row>
    <row r="13" spans="1:8">
      <c r="A13" s="108"/>
      <c r="B13" s="113"/>
      <c r="C13" s="129"/>
      <c r="D13" s="130">
        <v>55761</v>
      </c>
      <c r="E13" s="131"/>
      <c r="F13" s="132">
        <v>86230</v>
      </c>
      <c r="G13" s="133"/>
      <c r="H13" s="119"/>
    </row>
    <row r="14" spans="1:8">
      <c r="A14" s="120"/>
      <c r="B14" s="121"/>
      <c r="C14" s="122"/>
      <c r="D14" s="123">
        <v>31927</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6.14</v>
      </c>
      <c r="C19" s="134">
        <f>ROUND(VALUE(SUBSTITUTE(実質収支比率等に係る経年分析!G$48,"▲","-")),2)</f>
        <v>7.96</v>
      </c>
      <c r="D19" s="134">
        <f>ROUND(VALUE(SUBSTITUTE(実質収支比率等に係る経年分析!H$48,"▲","-")),2)</f>
        <v>8.2799999999999994</v>
      </c>
      <c r="E19" s="134">
        <f>ROUND(VALUE(SUBSTITUTE(実質収支比率等に係る経年分析!I$48,"▲","-")),2)</f>
        <v>8.58</v>
      </c>
      <c r="F19" s="134">
        <f>ROUND(VALUE(SUBSTITUTE(実質収支比率等に係る経年分析!J$48,"▲","-")),2)</f>
        <v>7.38</v>
      </c>
    </row>
    <row r="20" spans="1:11">
      <c r="A20" s="134" t="s">
        <v>43</v>
      </c>
      <c r="B20" s="134">
        <f>ROUND(VALUE(SUBSTITUTE(実質収支比率等に係る経年分析!F$47,"▲","-")),2)</f>
        <v>31.3</v>
      </c>
      <c r="C20" s="134">
        <f>ROUND(VALUE(SUBSTITUTE(実質収支比率等に係る経年分析!G$47,"▲","-")),2)</f>
        <v>32.96</v>
      </c>
      <c r="D20" s="134">
        <f>ROUND(VALUE(SUBSTITUTE(実質収支比率等に係る経年分析!H$47,"▲","-")),2)</f>
        <v>37.770000000000003</v>
      </c>
      <c r="E20" s="134">
        <f>ROUND(VALUE(SUBSTITUTE(実質収支比率等に係る経年分析!I$47,"▲","-")),2)</f>
        <v>45.5</v>
      </c>
      <c r="F20" s="134">
        <f>ROUND(VALUE(SUBSTITUTE(実質収支比率等に係る経年分析!J$47,"▲","-")),2)</f>
        <v>49.82</v>
      </c>
    </row>
    <row r="21" spans="1:11">
      <c r="A21" s="134" t="s">
        <v>44</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4.92</v>
      </c>
      <c r="D21" s="134">
        <f>IF(ISNUMBER(VALUE(SUBSTITUTE(実質収支比率等に係る経年分析!H$49,"▲","-"))),ROUND(VALUE(SUBSTITUTE(実質収支比率等に係る経年分析!H$49,"▲","-")),2),NA())</f>
        <v>4.68</v>
      </c>
      <c r="E21" s="134">
        <f>IF(ISNUMBER(VALUE(SUBSTITUTE(実質収支比率等に係る経年分析!I$49,"▲","-"))),ROUND(VALUE(SUBSTITUTE(実質収支比率等に係る経年分析!I$49,"▲","-")),2),NA())</f>
        <v>8.0299999999999994</v>
      </c>
      <c r="F21" s="134">
        <f>IF(ISNUMBER(VALUE(SUBSTITUTE(実質収支比率等に係る経年分析!J$49,"▲","-"))),ROUND(VALUE(SUBSTITUTE(実質収支比率等に係る経年分析!J$49,"▲","-")),2),NA())</f>
        <v>3.95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417</v>
      </c>
      <c r="E42" s="136"/>
      <c r="F42" s="136"/>
      <c r="G42" s="136">
        <f>'実質公債費比率（分子）の構造'!L$52</f>
        <v>421</v>
      </c>
      <c r="H42" s="136"/>
      <c r="I42" s="136"/>
      <c r="J42" s="136">
        <f>'実質公債費比率（分子）の構造'!M$52</f>
        <v>438</v>
      </c>
      <c r="K42" s="136"/>
      <c r="L42" s="136"/>
      <c r="M42" s="136">
        <f>'実質公債費比率（分子）の構造'!N$52</f>
        <v>454</v>
      </c>
      <c r="N42" s="136"/>
      <c r="O42" s="136"/>
      <c r="P42" s="136">
        <f>'実質公債費比率（分子）の構造'!O$52</f>
        <v>467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12</v>
      </c>
      <c r="F44" s="136"/>
      <c r="G44" s="136"/>
      <c r="H44" s="136">
        <f>'実質公債費比率（分子）の構造'!M$50</f>
        <v>12</v>
      </c>
      <c r="I44" s="136"/>
      <c r="J44" s="136"/>
      <c r="K44" s="136">
        <f>'実質公債費比率（分子）の構造'!N$50</f>
        <v>11</v>
      </c>
      <c r="L44" s="136"/>
      <c r="M44" s="136"/>
      <c r="N44" s="136">
        <f>'実質公債費比率（分子）の構造'!O$50</f>
        <v>11</v>
      </c>
      <c r="O44" s="136"/>
      <c r="P44" s="136"/>
    </row>
    <row r="45" spans="1:16">
      <c r="A45" s="136" t="s">
        <v>54</v>
      </c>
      <c r="B45" s="136">
        <f>'実質公債費比率（分子）の構造'!K$49</f>
        <v>59</v>
      </c>
      <c r="C45" s="136"/>
      <c r="D45" s="136"/>
      <c r="E45" s="136">
        <f>'実質公債費比率（分子）の構造'!L$49</f>
        <v>58</v>
      </c>
      <c r="F45" s="136"/>
      <c r="G45" s="136"/>
      <c r="H45" s="136">
        <f>'実質公債費比率（分子）の構造'!M$49</f>
        <v>50</v>
      </c>
      <c r="I45" s="136"/>
      <c r="J45" s="136"/>
      <c r="K45" s="136">
        <f>'実質公債費比率（分子）の構造'!N$49</f>
        <v>41</v>
      </c>
      <c r="L45" s="136"/>
      <c r="M45" s="136"/>
      <c r="N45" s="136">
        <f>'実質公債費比率（分子）の構造'!O$49</f>
        <v>27</v>
      </c>
      <c r="O45" s="136"/>
      <c r="P45" s="136"/>
    </row>
    <row r="46" spans="1:16">
      <c r="A46" s="136" t="s">
        <v>55</v>
      </c>
      <c r="B46" s="136">
        <f>'実質公債費比率（分子）の構造'!K$48</f>
        <v>292</v>
      </c>
      <c r="C46" s="136"/>
      <c r="D46" s="136"/>
      <c r="E46" s="136">
        <f>'実質公債費比率（分子）の構造'!L$48</f>
        <v>307</v>
      </c>
      <c r="F46" s="136"/>
      <c r="G46" s="136"/>
      <c r="H46" s="136">
        <f>'実質公債費比率（分子）の構造'!M$48</f>
        <v>298</v>
      </c>
      <c r="I46" s="136"/>
      <c r="J46" s="136"/>
      <c r="K46" s="136">
        <f>'実質公債費比率（分子）の構造'!N$48</f>
        <v>310</v>
      </c>
      <c r="L46" s="136"/>
      <c r="M46" s="136"/>
      <c r="N46" s="136">
        <f>'実質公債費比率（分子）の構造'!O$48</f>
        <v>300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320</v>
      </c>
      <c r="C49" s="136"/>
      <c r="D49" s="136"/>
      <c r="E49" s="136">
        <f>'実質公債費比率（分子）の構造'!L$45</f>
        <v>322</v>
      </c>
      <c r="F49" s="136"/>
      <c r="G49" s="136"/>
      <c r="H49" s="136">
        <f>'実質公債費比率（分子）の構造'!M$45</f>
        <v>342</v>
      </c>
      <c r="I49" s="136"/>
      <c r="J49" s="136"/>
      <c r="K49" s="136">
        <f>'実質公債費比率（分子）の構造'!N$45</f>
        <v>361</v>
      </c>
      <c r="L49" s="136"/>
      <c r="M49" s="136"/>
      <c r="N49" s="136">
        <f>'実質公債費比率（分子）の構造'!O$45</f>
        <v>389</v>
      </c>
      <c r="O49" s="136"/>
      <c r="P49" s="136"/>
    </row>
    <row r="50" spans="1:16">
      <c r="A50" s="136" t="s">
        <v>58</v>
      </c>
      <c r="B50" s="136" t="e">
        <f>NA()</f>
        <v>#N/A</v>
      </c>
      <c r="C50" s="136">
        <f>IF(ISNUMBER('実質公債費比率（分子）の構造'!K$53),'実質公債費比率（分子）の構造'!K$53,NA())</f>
        <v>267</v>
      </c>
      <c r="D50" s="136" t="e">
        <f>NA()</f>
        <v>#N/A</v>
      </c>
      <c r="E50" s="136" t="e">
        <f>NA()</f>
        <v>#N/A</v>
      </c>
      <c r="F50" s="136">
        <f>IF(ISNUMBER('実質公債費比率（分子）の構造'!L$53),'実質公債費比率（分子）の構造'!L$53,NA())</f>
        <v>278</v>
      </c>
      <c r="G50" s="136" t="e">
        <f>NA()</f>
        <v>#N/A</v>
      </c>
      <c r="H50" s="136" t="e">
        <f>NA()</f>
        <v>#N/A</v>
      </c>
      <c r="I50" s="136">
        <f>IF(ISNUMBER('実質公債費比率（分子）の構造'!M$53),'実質公債費比率（分子）の構造'!M$53,NA())</f>
        <v>264</v>
      </c>
      <c r="J50" s="136" t="e">
        <f>NA()</f>
        <v>#N/A</v>
      </c>
      <c r="K50" s="136" t="e">
        <f>NA()</f>
        <v>#N/A</v>
      </c>
      <c r="L50" s="136">
        <f>IF(ISNUMBER('実質公債費比率（分子）の構造'!N$53),'実質公債費比率（分子）の構造'!N$53,NA())</f>
        <v>269</v>
      </c>
      <c r="M50" s="136" t="e">
        <f>NA()</f>
        <v>#N/A</v>
      </c>
      <c r="N50" s="136" t="e">
        <f>NA()</f>
        <v>#N/A</v>
      </c>
      <c r="O50" s="136">
        <f>IF(ISNUMBER('実質公債費比率（分子）の構造'!O$53),'実質公債費比率（分子）の構造'!O$53,NA())</f>
        <v>260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5333</v>
      </c>
      <c r="E56" s="135"/>
      <c r="F56" s="135"/>
      <c r="G56" s="135">
        <f>'将来負担比率（分子）の構造'!J$51</f>
        <v>5411</v>
      </c>
      <c r="H56" s="135"/>
      <c r="I56" s="135"/>
      <c r="J56" s="135">
        <f>'将来負担比率（分子）の構造'!K$51</f>
        <v>5395</v>
      </c>
      <c r="K56" s="135"/>
      <c r="L56" s="135"/>
      <c r="M56" s="135">
        <f>'将来負担比率（分子）の構造'!L$51</f>
        <v>5374</v>
      </c>
      <c r="N56" s="135"/>
      <c r="O56" s="135"/>
      <c r="P56" s="135">
        <f>'将来負担比率（分子）の構造'!M$51</f>
        <v>5417</v>
      </c>
    </row>
    <row r="57" spans="1:16">
      <c r="A57" s="135" t="s">
        <v>35</v>
      </c>
      <c r="B57" s="135"/>
      <c r="C57" s="135"/>
      <c r="D57" s="135">
        <f>'将来負担比率（分子）の構造'!I$50</f>
        <v>455</v>
      </c>
      <c r="E57" s="135"/>
      <c r="F57" s="135"/>
      <c r="G57" s="135">
        <f>'将来負担比率（分子）の構造'!J$50</f>
        <v>538</v>
      </c>
      <c r="H57" s="135"/>
      <c r="I57" s="135"/>
      <c r="J57" s="135">
        <f>'将来負担比率（分子）の構造'!K$50</f>
        <v>510</v>
      </c>
      <c r="K57" s="135"/>
      <c r="L57" s="135"/>
      <c r="M57" s="135">
        <f>'将来負担比率（分子）の構造'!L$50</f>
        <v>489</v>
      </c>
      <c r="N57" s="135"/>
      <c r="O57" s="135"/>
      <c r="P57" s="135">
        <f>'将来負担比率（分子）の構造'!M$50</f>
        <v>447</v>
      </c>
    </row>
    <row r="58" spans="1:16">
      <c r="A58" s="135" t="s">
        <v>34</v>
      </c>
      <c r="B58" s="135"/>
      <c r="C58" s="135"/>
      <c r="D58" s="135">
        <f>'将来負担比率（分子）の構造'!I$49</f>
        <v>2100</v>
      </c>
      <c r="E58" s="135"/>
      <c r="F58" s="135"/>
      <c r="G58" s="135">
        <f>'将来負担比率（分子）の構造'!J$49</f>
        <v>2247</v>
      </c>
      <c r="H58" s="135"/>
      <c r="I58" s="135"/>
      <c r="J58" s="135">
        <f>'将来負担比率（分子）の構造'!K$49</f>
        <v>2388</v>
      </c>
      <c r="K58" s="135"/>
      <c r="L58" s="135"/>
      <c r="M58" s="135">
        <f>'将来負担比率（分子）の構造'!L$49</f>
        <v>2648</v>
      </c>
      <c r="N58" s="135"/>
      <c r="O58" s="135"/>
      <c r="P58" s="135">
        <f>'将来負担比率（分子）の構造'!M$49</f>
        <v>2817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299</v>
      </c>
      <c r="C62" s="135"/>
      <c r="D62" s="135"/>
      <c r="E62" s="135">
        <f>'将来負担比率（分子）の構造'!J$45</f>
        <v>389</v>
      </c>
      <c r="F62" s="135"/>
      <c r="G62" s="135"/>
      <c r="H62" s="135">
        <f>'将来負担比率（分子）の構造'!K$45</f>
        <v>349</v>
      </c>
      <c r="I62" s="135"/>
      <c r="J62" s="135"/>
      <c r="K62" s="135">
        <f>'将来負担比率（分子）の構造'!L$45</f>
        <v>292</v>
      </c>
      <c r="L62" s="135"/>
      <c r="M62" s="135"/>
      <c r="N62" s="135">
        <f>'将来負担比率（分子）の構造'!M$45</f>
        <v>258</v>
      </c>
      <c r="O62" s="135"/>
      <c r="P62" s="135"/>
    </row>
    <row r="63" spans="1:16">
      <c r="A63" s="135" t="s">
        <v>28</v>
      </c>
      <c r="B63" s="135">
        <f>'将来負担比率（分子）の構造'!I$44</f>
        <v>216</v>
      </c>
      <c r="C63" s="135"/>
      <c r="D63" s="135"/>
      <c r="E63" s="135">
        <f>'将来負担比率（分子）の構造'!J$44</f>
        <v>162</v>
      </c>
      <c r="F63" s="135"/>
      <c r="G63" s="135"/>
      <c r="H63" s="135">
        <f>'将来負担比率（分子）の構造'!K$44</f>
        <v>115</v>
      </c>
      <c r="I63" s="135"/>
      <c r="J63" s="135"/>
      <c r="K63" s="135">
        <f>'将来負担比率（分子）の構造'!L$44</f>
        <v>88</v>
      </c>
      <c r="L63" s="135"/>
      <c r="M63" s="135"/>
      <c r="N63" s="135">
        <f>'将来負担比率（分子）の構造'!M$44</f>
        <v>90</v>
      </c>
      <c r="O63" s="135"/>
      <c r="P63" s="135"/>
    </row>
    <row r="64" spans="1:16">
      <c r="A64" s="135" t="s">
        <v>27</v>
      </c>
      <c r="B64" s="135">
        <f>'将来負担比率（分子）の構造'!I$43</f>
        <v>4952</v>
      </c>
      <c r="C64" s="135"/>
      <c r="D64" s="135"/>
      <c r="E64" s="135">
        <f>'将来負担比率（分子）の構造'!J$43</f>
        <v>4974</v>
      </c>
      <c r="F64" s="135"/>
      <c r="G64" s="135"/>
      <c r="H64" s="135">
        <f>'将来負担比率（分子）の構造'!K$43</f>
        <v>4813</v>
      </c>
      <c r="I64" s="135"/>
      <c r="J64" s="135"/>
      <c r="K64" s="135">
        <f>'将来負担比率（分子）の構造'!L$43</f>
        <v>4654</v>
      </c>
      <c r="L64" s="135"/>
      <c r="M64" s="135"/>
      <c r="N64" s="135">
        <f>'将来負担比率（分子）の構造'!M$43</f>
        <v>4353</v>
      </c>
      <c r="O64" s="135"/>
      <c r="P64" s="135"/>
    </row>
    <row r="65" spans="1:16">
      <c r="A65" s="135" t="s">
        <v>26</v>
      </c>
      <c r="B65" s="135">
        <f>'将来負担比率（分子）の構造'!I$42</f>
        <v>87</v>
      </c>
      <c r="C65" s="135"/>
      <c r="D65" s="135"/>
      <c r="E65" s="135">
        <f>'将来負担比率（分子）の構造'!J$42</f>
        <v>77</v>
      </c>
      <c r="F65" s="135"/>
      <c r="G65" s="135"/>
      <c r="H65" s="135">
        <f>'将来負担比率（分子）の構造'!K$42</f>
        <v>67</v>
      </c>
      <c r="I65" s="135"/>
      <c r="J65" s="135"/>
      <c r="K65" s="135">
        <f>'将来負担比率（分子）の構造'!L$42</f>
        <v>57</v>
      </c>
      <c r="L65" s="135"/>
      <c r="M65" s="135"/>
      <c r="N65" s="135">
        <f>'将来負担比率（分子）の構造'!M$42</f>
        <v>48</v>
      </c>
      <c r="O65" s="135"/>
      <c r="P65" s="135"/>
    </row>
    <row r="66" spans="1:16">
      <c r="A66" s="135" t="s">
        <v>25</v>
      </c>
      <c r="B66" s="135">
        <f>'将来負担比率（分子）の構造'!I$41</f>
        <v>3924</v>
      </c>
      <c r="C66" s="135"/>
      <c r="D66" s="135"/>
      <c r="E66" s="135">
        <f>'将来負担比率（分子）の構造'!J$41</f>
        <v>3987</v>
      </c>
      <c r="F66" s="135"/>
      <c r="G66" s="135"/>
      <c r="H66" s="135">
        <f>'将来負担比率（分子）の構造'!K$41</f>
        <v>3983</v>
      </c>
      <c r="I66" s="135"/>
      <c r="J66" s="135"/>
      <c r="K66" s="135">
        <f>'将来負担比率（分子）の構造'!L$41</f>
        <v>3965</v>
      </c>
      <c r="L66" s="135"/>
      <c r="M66" s="135"/>
      <c r="N66" s="135">
        <f>'将来負担比率（分子）の構造'!M$41</f>
        <v>3958</v>
      </c>
      <c r="O66" s="135"/>
      <c r="P66" s="135"/>
    </row>
    <row r="67" spans="1:16">
      <c r="A67" s="135" t="s">
        <v>62</v>
      </c>
      <c r="B67" s="135" t="e">
        <f>NA()</f>
        <v>#N/A</v>
      </c>
      <c r="C67" s="135">
        <f>IF(ISNUMBER('将来負担比率（分子）の構造'!I$52), IF('将来負担比率（分子）の構造'!I$52 &lt; 0, 0, '将来負担比率（分子）の構造'!I$52), NA())</f>
        <v>1590</v>
      </c>
      <c r="D67" s="135" t="e">
        <f>NA()</f>
        <v>#N/A</v>
      </c>
      <c r="E67" s="135" t="e">
        <f>NA()</f>
        <v>#N/A</v>
      </c>
      <c r="F67" s="135">
        <f>IF(ISNUMBER('将来負担比率（分子）の構造'!J$52), IF('将来負担比率（分子）の構造'!J$52 &lt; 0, 0, '将来負担比率（分子）の構造'!J$52), NA())</f>
        <v>1394</v>
      </c>
      <c r="G67" s="135" t="e">
        <f>NA()</f>
        <v>#N/A</v>
      </c>
      <c r="H67" s="135" t="e">
        <f>NA()</f>
        <v>#N/A</v>
      </c>
      <c r="I67" s="135">
        <f>IF(ISNUMBER('将来負担比率（分子）の構造'!K$52), IF('将来負担比率（分子）の構造'!K$52 &lt; 0, 0, '将来負担比率（分子）の構造'!K$52), NA())</f>
        <v>1034</v>
      </c>
      <c r="J67" s="135" t="e">
        <f>NA()</f>
        <v>#N/A</v>
      </c>
      <c r="K67" s="135" t="e">
        <f>NA()</f>
        <v>#N/A</v>
      </c>
      <c r="L67" s="135">
        <f>IF(ISNUMBER('将来負担比率（分子）の構造'!L$52), IF('将来負担比率（分子）の構造'!L$52 &lt; 0, 0, '将来負担比率（分子）の構造'!L$52), NA())</f>
        <v>545</v>
      </c>
      <c r="M67" s="135" t="e">
        <f>NA()</f>
        <v>#N/A</v>
      </c>
      <c r="N67" s="135" t="e">
        <f>NA()</f>
        <v>#N/A</v>
      </c>
      <c r="O67" s="135">
        <f>IF(ISNUMBER('将来負担比率（分子）の構造'!M$52), IF('将来負担比率（分子）の構造'!M$52 &lt; 0, 0, '将来負担比率（分子）の構造'!M$52), NA())</f>
        <v>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1194353</v>
      </c>
      <c r="S5" s="637"/>
      <c r="T5" s="637"/>
      <c r="U5" s="637"/>
      <c r="V5" s="637"/>
      <c r="W5" s="637"/>
      <c r="X5" s="637"/>
      <c r="Y5" s="684"/>
      <c r="Z5" s="697">
        <v>28</v>
      </c>
      <c r="AA5" s="697"/>
      <c r="AB5" s="697"/>
      <c r="AC5" s="697"/>
      <c r="AD5" s="698">
        <v>1194353</v>
      </c>
      <c r="AE5" s="698"/>
      <c r="AF5" s="698"/>
      <c r="AG5" s="698"/>
      <c r="AH5" s="698"/>
      <c r="AI5" s="698"/>
      <c r="AJ5" s="698"/>
      <c r="AK5" s="698"/>
      <c r="AL5" s="685">
        <v>44.3</v>
      </c>
      <c r="AM5" s="654"/>
      <c r="AN5" s="654"/>
      <c r="AO5" s="686"/>
      <c r="AP5" s="673" t="s">
        <v>208</v>
      </c>
      <c r="AQ5" s="674"/>
      <c r="AR5" s="674"/>
      <c r="AS5" s="674"/>
      <c r="AT5" s="674"/>
      <c r="AU5" s="674"/>
      <c r="AV5" s="674"/>
      <c r="AW5" s="674"/>
      <c r="AX5" s="674"/>
      <c r="AY5" s="674"/>
      <c r="AZ5" s="674"/>
      <c r="BA5" s="674"/>
      <c r="BB5" s="674"/>
      <c r="BC5" s="674"/>
      <c r="BD5" s="674"/>
      <c r="BE5" s="674"/>
      <c r="BF5" s="675"/>
      <c r="BG5" s="586">
        <v>1194353</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48228</v>
      </c>
      <c r="S6" s="587"/>
      <c r="T6" s="587"/>
      <c r="U6" s="587"/>
      <c r="V6" s="587"/>
      <c r="W6" s="587"/>
      <c r="X6" s="587"/>
      <c r="Y6" s="588"/>
      <c r="Z6" s="639">
        <v>1.1000000000000001</v>
      </c>
      <c r="AA6" s="639"/>
      <c r="AB6" s="639"/>
      <c r="AC6" s="639"/>
      <c r="AD6" s="640">
        <v>48228</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1194353</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61182</v>
      </c>
      <c r="CS6" s="587"/>
      <c r="CT6" s="587"/>
      <c r="CU6" s="587"/>
      <c r="CV6" s="587"/>
      <c r="CW6" s="587"/>
      <c r="CX6" s="587"/>
      <c r="CY6" s="588"/>
      <c r="CZ6" s="639">
        <v>1.5</v>
      </c>
      <c r="DA6" s="639"/>
      <c r="DB6" s="639"/>
      <c r="DC6" s="639"/>
      <c r="DD6" s="592" t="s">
        <v>209</v>
      </c>
      <c r="DE6" s="587"/>
      <c r="DF6" s="587"/>
      <c r="DG6" s="587"/>
      <c r="DH6" s="587"/>
      <c r="DI6" s="587"/>
      <c r="DJ6" s="587"/>
      <c r="DK6" s="587"/>
      <c r="DL6" s="587"/>
      <c r="DM6" s="587"/>
      <c r="DN6" s="587"/>
      <c r="DO6" s="587"/>
      <c r="DP6" s="588"/>
      <c r="DQ6" s="592">
        <v>61145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3564</v>
      </c>
      <c r="S7" s="587"/>
      <c r="T7" s="587"/>
      <c r="U7" s="587"/>
      <c r="V7" s="587"/>
      <c r="W7" s="587"/>
      <c r="X7" s="587"/>
      <c r="Y7" s="588"/>
      <c r="Z7" s="639">
        <v>0.1</v>
      </c>
      <c r="AA7" s="639"/>
      <c r="AB7" s="639"/>
      <c r="AC7" s="639"/>
      <c r="AD7" s="640">
        <v>3564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525024</v>
      </c>
      <c r="BH7" s="587"/>
      <c r="BI7" s="587"/>
      <c r="BJ7" s="587"/>
      <c r="BK7" s="587"/>
      <c r="BL7" s="587"/>
      <c r="BM7" s="587"/>
      <c r="BN7" s="588"/>
      <c r="BO7" s="639">
        <v>44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611445</v>
      </c>
      <c r="CS7" s="587"/>
      <c r="CT7" s="587"/>
      <c r="CU7" s="587"/>
      <c r="CV7" s="587"/>
      <c r="CW7" s="587"/>
      <c r="CX7" s="587"/>
      <c r="CY7" s="588"/>
      <c r="CZ7" s="639">
        <v>15.2</v>
      </c>
      <c r="DA7" s="639"/>
      <c r="DB7" s="639"/>
      <c r="DC7" s="639"/>
      <c r="DD7" s="592">
        <v>43712</v>
      </c>
      <c r="DE7" s="587"/>
      <c r="DF7" s="587"/>
      <c r="DG7" s="587"/>
      <c r="DH7" s="587"/>
      <c r="DI7" s="587"/>
      <c r="DJ7" s="587"/>
      <c r="DK7" s="587"/>
      <c r="DL7" s="587"/>
      <c r="DM7" s="587"/>
      <c r="DN7" s="587"/>
      <c r="DO7" s="587"/>
      <c r="DP7" s="588"/>
      <c r="DQ7" s="592">
        <v>558163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4842</v>
      </c>
      <c r="S8" s="587"/>
      <c r="T8" s="587"/>
      <c r="U8" s="587"/>
      <c r="V8" s="587"/>
      <c r="W8" s="587"/>
      <c r="X8" s="587"/>
      <c r="Y8" s="588"/>
      <c r="Z8" s="639">
        <v>0.1</v>
      </c>
      <c r="AA8" s="639"/>
      <c r="AB8" s="639"/>
      <c r="AC8" s="639"/>
      <c r="AD8" s="640">
        <v>4842</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15510</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1121519</v>
      </c>
      <c r="CS8" s="587"/>
      <c r="CT8" s="587"/>
      <c r="CU8" s="587"/>
      <c r="CV8" s="587"/>
      <c r="CW8" s="587"/>
      <c r="CX8" s="587"/>
      <c r="CY8" s="588"/>
      <c r="CZ8" s="639">
        <v>27.8</v>
      </c>
      <c r="DA8" s="639"/>
      <c r="DB8" s="639"/>
      <c r="DC8" s="639"/>
      <c r="DD8" s="592">
        <v>1760</v>
      </c>
      <c r="DE8" s="587"/>
      <c r="DF8" s="587"/>
      <c r="DG8" s="587"/>
      <c r="DH8" s="587"/>
      <c r="DI8" s="587"/>
      <c r="DJ8" s="587"/>
      <c r="DK8" s="587"/>
      <c r="DL8" s="587"/>
      <c r="DM8" s="587"/>
      <c r="DN8" s="587"/>
      <c r="DO8" s="587"/>
      <c r="DP8" s="588"/>
      <c r="DQ8" s="592">
        <v>704549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7742</v>
      </c>
      <c r="S9" s="587"/>
      <c r="T9" s="587"/>
      <c r="U9" s="587"/>
      <c r="V9" s="587"/>
      <c r="W9" s="587"/>
      <c r="X9" s="587"/>
      <c r="Y9" s="588"/>
      <c r="Z9" s="639">
        <v>0.2</v>
      </c>
      <c r="AA9" s="639"/>
      <c r="AB9" s="639"/>
      <c r="AC9" s="639"/>
      <c r="AD9" s="640">
        <v>7742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432761</v>
      </c>
      <c r="BH9" s="587"/>
      <c r="BI9" s="587"/>
      <c r="BJ9" s="587"/>
      <c r="BK9" s="587"/>
      <c r="BL9" s="587"/>
      <c r="BM9" s="587"/>
      <c r="BN9" s="588"/>
      <c r="BO9" s="639">
        <v>36.200000000000003</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282277</v>
      </c>
      <c r="CS9" s="587"/>
      <c r="CT9" s="587"/>
      <c r="CU9" s="587"/>
      <c r="CV9" s="587"/>
      <c r="CW9" s="587"/>
      <c r="CX9" s="587"/>
      <c r="CY9" s="588"/>
      <c r="CZ9" s="639">
        <v>7</v>
      </c>
      <c r="DA9" s="639"/>
      <c r="DB9" s="639"/>
      <c r="DC9" s="639"/>
      <c r="DD9" s="592">
        <v>562</v>
      </c>
      <c r="DE9" s="587"/>
      <c r="DF9" s="587"/>
      <c r="DG9" s="587"/>
      <c r="DH9" s="587"/>
      <c r="DI9" s="587"/>
      <c r="DJ9" s="587"/>
      <c r="DK9" s="587"/>
      <c r="DL9" s="587"/>
      <c r="DM9" s="587"/>
      <c r="DN9" s="587"/>
      <c r="DO9" s="587"/>
      <c r="DP9" s="588"/>
      <c r="DQ9" s="592">
        <v>237990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93297</v>
      </c>
      <c r="S10" s="587"/>
      <c r="T10" s="587"/>
      <c r="U10" s="587"/>
      <c r="V10" s="587"/>
      <c r="W10" s="587"/>
      <c r="X10" s="587"/>
      <c r="Y10" s="588"/>
      <c r="Z10" s="639">
        <v>2.2000000000000002</v>
      </c>
      <c r="AA10" s="639"/>
      <c r="AB10" s="639"/>
      <c r="AC10" s="639"/>
      <c r="AD10" s="640">
        <v>93297</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22047</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3660</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660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31033</v>
      </c>
      <c r="S11" s="587"/>
      <c r="T11" s="587"/>
      <c r="U11" s="587"/>
      <c r="V11" s="587"/>
      <c r="W11" s="587"/>
      <c r="X11" s="587"/>
      <c r="Y11" s="588"/>
      <c r="Z11" s="639">
        <v>0.7</v>
      </c>
      <c r="AA11" s="639"/>
      <c r="AB11" s="639"/>
      <c r="AC11" s="639"/>
      <c r="AD11" s="640">
        <v>31033</v>
      </c>
      <c r="AE11" s="640"/>
      <c r="AF11" s="640"/>
      <c r="AG11" s="640"/>
      <c r="AH11" s="640"/>
      <c r="AI11" s="640"/>
      <c r="AJ11" s="640"/>
      <c r="AK11" s="640"/>
      <c r="AL11" s="609">
        <v>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54706</v>
      </c>
      <c r="BH11" s="587"/>
      <c r="BI11" s="587"/>
      <c r="BJ11" s="587"/>
      <c r="BK11" s="587"/>
      <c r="BL11" s="587"/>
      <c r="BM11" s="587"/>
      <c r="BN11" s="588"/>
      <c r="BO11" s="639">
        <v>4.5999999999999996</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164162</v>
      </c>
      <c r="CS11" s="587"/>
      <c r="CT11" s="587"/>
      <c r="CU11" s="587"/>
      <c r="CV11" s="587"/>
      <c r="CW11" s="587"/>
      <c r="CX11" s="587"/>
      <c r="CY11" s="588"/>
      <c r="CZ11" s="639">
        <v>4.0999999999999996</v>
      </c>
      <c r="DA11" s="639"/>
      <c r="DB11" s="639"/>
      <c r="DC11" s="639"/>
      <c r="DD11" s="592">
        <v>49902</v>
      </c>
      <c r="DE11" s="587"/>
      <c r="DF11" s="587"/>
      <c r="DG11" s="587"/>
      <c r="DH11" s="587"/>
      <c r="DI11" s="587"/>
      <c r="DJ11" s="587"/>
      <c r="DK11" s="587"/>
      <c r="DL11" s="587"/>
      <c r="DM11" s="587"/>
      <c r="DN11" s="587"/>
      <c r="DO11" s="587"/>
      <c r="DP11" s="588"/>
      <c r="DQ11" s="592">
        <v>127006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591285</v>
      </c>
      <c r="BH12" s="587"/>
      <c r="BI12" s="587"/>
      <c r="BJ12" s="587"/>
      <c r="BK12" s="587"/>
      <c r="BL12" s="587"/>
      <c r="BM12" s="587"/>
      <c r="BN12" s="588"/>
      <c r="BO12" s="639">
        <v>49.5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48403</v>
      </c>
      <c r="CS12" s="587"/>
      <c r="CT12" s="587"/>
      <c r="CU12" s="587"/>
      <c r="CV12" s="587"/>
      <c r="CW12" s="587"/>
      <c r="CX12" s="587"/>
      <c r="CY12" s="588"/>
      <c r="CZ12" s="639">
        <v>1.2</v>
      </c>
      <c r="DA12" s="639"/>
      <c r="DB12" s="639"/>
      <c r="DC12" s="639"/>
      <c r="DD12" s="592" t="s">
        <v>111</v>
      </c>
      <c r="DE12" s="587"/>
      <c r="DF12" s="587"/>
      <c r="DG12" s="587"/>
      <c r="DH12" s="587"/>
      <c r="DI12" s="587"/>
      <c r="DJ12" s="587"/>
      <c r="DK12" s="587"/>
      <c r="DL12" s="587"/>
      <c r="DM12" s="587"/>
      <c r="DN12" s="587"/>
      <c r="DO12" s="587"/>
      <c r="DP12" s="588"/>
      <c r="DQ12" s="592">
        <v>20943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15216</v>
      </c>
      <c r="S13" s="587"/>
      <c r="T13" s="587"/>
      <c r="U13" s="587"/>
      <c r="V13" s="587"/>
      <c r="W13" s="587"/>
      <c r="X13" s="587"/>
      <c r="Y13" s="588"/>
      <c r="Z13" s="639">
        <v>0.4</v>
      </c>
      <c r="AA13" s="639"/>
      <c r="AB13" s="639"/>
      <c r="AC13" s="639"/>
      <c r="AD13" s="640">
        <v>15216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591281</v>
      </c>
      <c r="BH13" s="587"/>
      <c r="BI13" s="587"/>
      <c r="BJ13" s="587"/>
      <c r="BK13" s="587"/>
      <c r="BL13" s="587"/>
      <c r="BM13" s="587"/>
      <c r="BN13" s="588"/>
      <c r="BO13" s="639">
        <v>49.5</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660815</v>
      </c>
      <c r="CS13" s="587"/>
      <c r="CT13" s="587"/>
      <c r="CU13" s="587"/>
      <c r="CV13" s="587"/>
      <c r="CW13" s="587"/>
      <c r="CX13" s="587"/>
      <c r="CY13" s="588"/>
      <c r="CZ13" s="639">
        <v>16.399999999999999</v>
      </c>
      <c r="DA13" s="639"/>
      <c r="DB13" s="639"/>
      <c r="DC13" s="639"/>
      <c r="DD13" s="592">
        <v>278367</v>
      </c>
      <c r="DE13" s="587"/>
      <c r="DF13" s="587"/>
      <c r="DG13" s="587"/>
      <c r="DH13" s="587"/>
      <c r="DI13" s="587"/>
      <c r="DJ13" s="587"/>
      <c r="DK13" s="587"/>
      <c r="DL13" s="587"/>
      <c r="DM13" s="587"/>
      <c r="DN13" s="587"/>
      <c r="DO13" s="587"/>
      <c r="DP13" s="588"/>
      <c r="DQ13" s="592">
        <v>568152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23639</v>
      </c>
      <c r="BH14" s="587"/>
      <c r="BI14" s="587"/>
      <c r="BJ14" s="587"/>
      <c r="BK14" s="587"/>
      <c r="BL14" s="587"/>
      <c r="BM14" s="587"/>
      <c r="BN14" s="588"/>
      <c r="BO14" s="639">
        <v>2</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210424</v>
      </c>
      <c r="CS14" s="587"/>
      <c r="CT14" s="587"/>
      <c r="CU14" s="587"/>
      <c r="CV14" s="587"/>
      <c r="CW14" s="587"/>
      <c r="CX14" s="587"/>
      <c r="CY14" s="588"/>
      <c r="CZ14" s="639">
        <v>5.2</v>
      </c>
      <c r="DA14" s="639"/>
      <c r="DB14" s="639"/>
      <c r="DC14" s="639"/>
      <c r="DD14" s="592">
        <v>17144</v>
      </c>
      <c r="DE14" s="587"/>
      <c r="DF14" s="587"/>
      <c r="DG14" s="587"/>
      <c r="DH14" s="587"/>
      <c r="DI14" s="587"/>
      <c r="DJ14" s="587"/>
      <c r="DK14" s="587"/>
      <c r="DL14" s="587"/>
      <c r="DM14" s="587"/>
      <c r="DN14" s="587"/>
      <c r="DO14" s="587"/>
      <c r="DP14" s="588"/>
      <c r="DQ14" s="592">
        <v>180609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6457</v>
      </c>
      <c r="S15" s="587"/>
      <c r="T15" s="587"/>
      <c r="U15" s="587"/>
      <c r="V15" s="587"/>
      <c r="W15" s="587"/>
      <c r="X15" s="587"/>
      <c r="Y15" s="588"/>
      <c r="Z15" s="639">
        <v>0.2</v>
      </c>
      <c r="AA15" s="639"/>
      <c r="AB15" s="639"/>
      <c r="AC15" s="639"/>
      <c r="AD15" s="640">
        <v>6457</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54405</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475998</v>
      </c>
      <c r="CS15" s="587"/>
      <c r="CT15" s="587"/>
      <c r="CU15" s="587"/>
      <c r="CV15" s="587"/>
      <c r="CW15" s="587"/>
      <c r="CX15" s="587"/>
      <c r="CY15" s="588"/>
      <c r="CZ15" s="639">
        <v>11.8</v>
      </c>
      <c r="DA15" s="639"/>
      <c r="DB15" s="639"/>
      <c r="DC15" s="639"/>
      <c r="DD15" s="592">
        <v>125544</v>
      </c>
      <c r="DE15" s="587"/>
      <c r="DF15" s="587"/>
      <c r="DG15" s="587"/>
      <c r="DH15" s="587"/>
      <c r="DI15" s="587"/>
      <c r="DJ15" s="587"/>
      <c r="DK15" s="587"/>
      <c r="DL15" s="587"/>
      <c r="DM15" s="587"/>
      <c r="DN15" s="587"/>
      <c r="DO15" s="587"/>
      <c r="DP15" s="588"/>
      <c r="DQ15" s="592">
        <v>311631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1373581</v>
      </c>
      <c r="S16" s="587"/>
      <c r="T16" s="587"/>
      <c r="U16" s="587"/>
      <c r="V16" s="587"/>
      <c r="W16" s="587"/>
      <c r="X16" s="587"/>
      <c r="Y16" s="588"/>
      <c r="Z16" s="639">
        <v>32.299999999999997</v>
      </c>
      <c r="AA16" s="639"/>
      <c r="AB16" s="639"/>
      <c r="AC16" s="639"/>
      <c r="AD16" s="640">
        <v>1284275</v>
      </c>
      <c r="AE16" s="640"/>
      <c r="AF16" s="640"/>
      <c r="AG16" s="640"/>
      <c r="AH16" s="640"/>
      <c r="AI16" s="640"/>
      <c r="AJ16" s="640"/>
      <c r="AK16" s="640"/>
      <c r="AL16" s="609">
        <v>47.6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1284275</v>
      </c>
      <c r="S17" s="587"/>
      <c r="T17" s="587"/>
      <c r="U17" s="587"/>
      <c r="V17" s="587"/>
      <c r="W17" s="587"/>
      <c r="X17" s="587"/>
      <c r="Y17" s="588"/>
      <c r="Z17" s="639">
        <v>30.2</v>
      </c>
      <c r="AA17" s="639"/>
      <c r="AB17" s="639"/>
      <c r="AC17" s="639"/>
      <c r="AD17" s="640">
        <v>1284275</v>
      </c>
      <c r="AE17" s="640"/>
      <c r="AF17" s="640"/>
      <c r="AG17" s="640"/>
      <c r="AH17" s="640"/>
      <c r="AI17" s="640"/>
      <c r="AJ17" s="640"/>
      <c r="AK17" s="640"/>
      <c r="AL17" s="609">
        <v>47.6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389201</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343904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89306</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2778313</v>
      </c>
      <c r="S20" s="587"/>
      <c r="T20" s="587"/>
      <c r="U20" s="587"/>
      <c r="V20" s="587"/>
      <c r="W20" s="587"/>
      <c r="X20" s="587"/>
      <c r="Y20" s="588"/>
      <c r="Z20" s="639">
        <v>65.2</v>
      </c>
      <c r="AA20" s="639"/>
      <c r="AB20" s="639"/>
      <c r="AC20" s="639"/>
      <c r="AD20" s="640">
        <v>2689007</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4029086</v>
      </c>
      <c r="CS20" s="587"/>
      <c r="CT20" s="587"/>
      <c r="CU20" s="587"/>
      <c r="CV20" s="587"/>
      <c r="CW20" s="587"/>
      <c r="CX20" s="587"/>
      <c r="CY20" s="588"/>
      <c r="CZ20" s="639">
        <v>100</v>
      </c>
      <c r="DA20" s="639"/>
      <c r="DB20" s="639"/>
      <c r="DC20" s="639"/>
      <c r="DD20" s="592">
        <v>516991</v>
      </c>
      <c r="DE20" s="587"/>
      <c r="DF20" s="587"/>
      <c r="DG20" s="587"/>
      <c r="DH20" s="587"/>
      <c r="DI20" s="587"/>
      <c r="DJ20" s="587"/>
      <c r="DK20" s="587"/>
      <c r="DL20" s="587"/>
      <c r="DM20" s="587"/>
      <c r="DN20" s="587"/>
      <c r="DO20" s="587"/>
      <c r="DP20" s="588"/>
      <c r="DQ20" s="592">
        <v>3114752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1061</v>
      </c>
      <c r="S21" s="587"/>
      <c r="T21" s="587"/>
      <c r="U21" s="587"/>
      <c r="V21" s="587"/>
      <c r="W21" s="587"/>
      <c r="X21" s="587"/>
      <c r="Y21" s="588"/>
      <c r="Z21" s="639">
        <v>0</v>
      </c>
      <c r="AA21" s="639"/>
      <c r="AB21" s="639"/>
      <c r="AC21" s="639"/>
      <c r="AD21" s="640">
        <v>1061</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2603</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114158</v>
      </c>
      <c r="S23" s="587"/>
      <c r="T23" s="587"/>
      <c r="U23" s="587"/>
      <c r="V23" s="587"/>
      <c r="W23" s="587"/>
      <c r="X23" s="587"/>
      <c r="Y23" s="588"/>
      <c r="Z23" s="639">
        <v>2.7</v>
      </c>
      <c r="AA23" s="639"/>
      <c r="AB23" s="639"/>
      <c r="AC23" s="639"/>
      <c r="AD23" s="640">
        <v>4738</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25898</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1659457</v>
      </c>
      <c r="CS24" s="637"/>
      <c r="CT24" s="637"/>
      <c r="CU24" s="637"/>
      <c r="CV24" s="637"/>
      <c r="CW24" s="637"/>
      <c r="CX24" s="637"/>
      <c r="CY24" s="684"/>
      <c r="CZ24" s="688">
        <v>41.2</v>
      </c>
      <c r="DA24" s="689"/>
      <c r="DB24" s="689"/>
      <c r="DC24" s="690"/>
      <c r="DD24" s="683">
        <v>1266580</v>
      </c>
      <c r="DE24" s="637"/>
      <c r="DF24" s="637"/>
      <c r="DG24" s="637"/>
      <c r="DH24" s="637"/>
      <c r="DI24" s="637"/>
      <c r="DJ24" s="637"/>
      <c r="DK24" s="684"/>
      <c r="DL24" s="683">
        <v>1266180</v>
      </c>
      <c r="DM24" s="637"/>
      <c r="DN24" s="637"/>
      <c r="DO24" s="637"/>
      <c r="DP24" s="637"/>
      <c r="DQ24" s="637"/>
      <c r="DR24" s="637"/>
      <c r="DS24" s="637"/>
      <c r="DT24" s="637"/>
      <c r="DU24" s="637"/>
      <c r="DV24" s="684"/>
      <c r="DW24" s="685">
        <v>43.3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376106</v>
      </c>
      <c r="S25" s="587"/>
      <c r="T25" s="587"/>
      <c r="U25" s="587"/>
      <c r="V25" s="587"/>
      <c r="W25" s="587"/>
      <c r="X25" s="587"/>
      <c r="Y25" s="588"/>
      <c r="Z25" s="639">
        <v>8.8000000000000007</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790187</v>
      </c>
      <c r="CS25" s="605"/>
      <c r="CT25" s="605"/>
      <c r="CU25" s="605"/>
      <c r="CV25" s="605"/>
      <c r="CW25" s="605"/>
      <c r="CX25" s="605"/>
      <c r="CY25" s="606"/>
      <c r="CZ25" s="589">
        <v>19.600000000000001</v>
      </c>
      <c r="DA25" s="607"/>
      <c r="DB25" s="607"/>
      <c r="DC25" s="608"/>
      <c r="DD25" s="592">
        <v>737788</v>
      </c>
      <c r="DE25" s="605"/>
      <c r="DF25" s="605"/>
      <c r="DG25" s="605"/>
      <c r="DH25" s="605"/>
      <c r="DI25" s="605"/>
      <c r="DJ25" s="605"/>
      <c r="DK25" s="606"/>
      <c r="DL25" s="592">
        <v>737583</v>
      </c>
      <c r="DM25" s="605"/>
      <c r="DN25" s="605"/>
      <c r="DO25" s="605"/>
      <c r="DP25" s="605"/>
      <c r="DQ25" s="605"/>
      <c r="DR25" s="605"/>
      <c r="DS25" s="605"/>
      <c r="DT25" s="605"/>
      <c r="DU25" s="605"/>
      <c r="DV25" s="606"/>
      <c r="DW25" s="609">
        <v>25.3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426355</v>
      </c>
      <c r="CS26" s="587"/>
      <c r="CT26" s="587"/>
      <c r="CU26" s="587"/>
      <c r="CV26" s="587"/>
      <c r="CW26" s="587"/>
      <c r="CX26" s="587"/>
      <c r="CY26" s="588"/>
      <c r="CZ26" s="589">
        <v>10.6</v>
      </c>
      <c r="DA26" s="607"/>
      <c r="DB26" s="607"/>
      <c r="DC26" s="608"/>
      <c r="DD26" s="592">
        <v>377372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206998</v>
      </c>
      <c r="S27" s="587"/>
      <c r="T27" s="587"/>
      <c r="U27" s="587"/>
      <c r="V27" s="587"/>
      <c r="W27" s="587"/>
      <c r="X27" s="587"/>
      <c r="Y27" s="588"/>
      <c r="Z27" s="639">
        <v>4.9000000000000004</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1194353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480069</v>
      </c>
      <c r="CS27" s="605"/>
      <c r="CT27" s="605"/>
      <c r="CU27" s="605"/>
      <c r="CV27" s="605"/>
      <c r="CW27" s="605"/>
      <c r="CX27" s="605"/>
      <c r="CY27" s="606"/>
      <c r="CZ27" s="589">
        <v>11.9</v>
      </c>
      <c r="DA27" s="607"/>
      <c r="DB27" s="607"/>
      <c r="DC27" s="608"/>
      <c r="DD27" s="592">
        <v>184888</v>
      </c>
      <c r="DE27" s="605"/>
      <c r="DF27" s="605"/>
      <c r="DG27" s="605"/>
      <c r="DH27" s="605"/>
      <c r="DI27" s="605"/>
      <c r="DJ27" s="605"/>
      <c r="DK27" s="606"/>
      <c r="DL27" s="592">
        <v>184693</v>
      </c>
      <c r="DM27" s="605"/>
      <c r="DN27" s="605"/>
      <c r="DO27" s="605"/>
      <c r="DP27" s="605"/>
      <c r="DQ27" s="605"/>
      <c r="DR27" s="605"/>
      <c r="DS27" s="605"/>
      <c r="DT27" s="605"/>
      <c r="DU27" s="605"/>
      <c r="DV27" s="606"/>
      <c r="DW27" s="609">
        <v>6.3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6328</v>
      </c>
      <c r="S28" s="587"/>
      <c r="T28" s="587"/>
      <c r="U28" s="587"/>
      <c r="V28" s="587"/>
      <c r="W28" s="587"/>
      <c r="X28" s="587"/>
      <c r="Y28" s="588"/>
      <c r="Z28" s="639">
        <v>0.1</v>
      </c>
      <c r="AA28" s="639"/>
      <c r="AB28" s="639"/>
      <c r="AC28" s="639"/>
      <c r="AD28" s="640">
        <v>2279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389201</v>
      </c>
      <c r="CS28" s="587"/>
      <c r="CT28" s="587"/>
      <c r="CU28" s="587"/>
      <c r="CV28" s="587"/>
      <c r="CW28" s="587"/>
      <c r="CX28" s="587"/>
      <c r="CY28" s="588"/>
      <c r="CZ28" s="589">
        <v>9.6999999999999993</v>
      </c>
      <c r="DA28" s="607"/>
      <c r="DB28" s="607"/>
      <c r="DC28" s="608"/>
      <c r="DD28" s="592">
        <v>343904</v>
      </c>
      <c r="DE28" s="587"/>
      <c r="DF28" s="587"/>
      <c r="DG28" s="587"/>
      <c r="DH28" s="587"/>
      <c r="DI28" s="587"/>
      <c r="DJ28" s="587"/>
      <c r="DK28" s="588"/>
      <c r="DL28" s="592">
        <v>343904</v>
      </c>
      <c r="DM28" s="587"/>
      <c r="DN28" s="587"/>
      <c r="DO28" s="587"/>
      <c r="DP28" s="587"/>
      <c r="DQ28" s="587"/>
      <c r="DR28" s="587"/>
      <c r="DS28" s="587"/>
      <c r="DT28" s="587"/>
      <c r="DU28" s="587"/>
      <c r="DV28" s="588"/>
      <c r="DW28" s="609">
        <v>11.8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650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389201</v>
      </c>
      <c r="CS29" s="605"/>
      <c r="CT29" s="605"/>
      <c r="CU29" s="605"/>
      <c r="CV29" s="605"/>
      <c r="CW29" s="605"/>
      <c r="CX29" s="605"/>
      <c r="CY29" s="606"/>
      <c r="CZ29" s="589">
        <v>9.6999999999999993</v>
      </c>
      <c r="DA29" s="607"/>
      <c r="DB29" s="607"/>
      <c r="DC29" s="608"/>
      <c r="DD29" s="592">
        <v>343904</v>
      </c>
      <c r="DE29" s="605"/>
      <c r="DF29" s="605"/>
      <c r="DG29" s="605"/>
      <c r="DH29" s="605"/>
      <c r="DI29" s="605"/>
      <c r="DJ29" s="605"/>
      <c r="DK29" s="606"/>
      <c r="DL29" s="592">
        <v>343904</v>
      </c>
      <c r="DM29" s="605"/>
      <c r="DN29" s="605"/>
      <c r="DO29" s="605"/>
      <c r="DP29" s="605"/>
      <c r="DQ29" s="605"/>
      <c r="DR29" s="605"/>
      <c r="DS29" s="605"/>
      <c r="DT29" s="605"/>
      <c r="DU29" s="605"/>
      <c r="DV29" s="606"/>
      <c r="DW29" s="609">
        <v>11.8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39515</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99.3</v>
      </c>
      <c r="BH30" s="653"/>
      <c r="BI30" s="653"/>
      <c r="BJ30" s="653"/>
      <c r="BK30" s="653"/>
      <c r="BL30" s="653"/>
      <c r="BM30" s="654">
        <v>97.8</v>
      </c>
      <c r="BN30" s="653"/>
      <c r="BO30" s="653"/>
      <c r="BP30" s="653"/>
      <c r="BQ30" s="655"/>
      <c r="BR30" s="652">
        <v>99.2</v>
      </c>
      <c r="BS30" s="653"/>
      <c r="BT30" s="653"/>
      <c r="BU30" s="653"/>
      <c r="BV30" s="653"/>
      <c r="BW30" s="653"/>
      <c r="BX30" s="654">
        <v>97.4</v>
      </c>
      <c r="BY30" s="653"/>
      <c r="BZ30" s="653"/>
      <c r="CA30" s="653"/>
      <c r="CB30" s="655"/>
      <c r="CD30" s="658"/>
      <c r="CE30" s="659"/>
      <c r="CF30" s="623" t="s">
        <v>292</v>
      </c>
      <c r="CG30" s="620"/>
      <c r="CH30" s="620"/>
      <c r="CI30" s="620"/>
      <c r="CJ30" s="620"/>
      <c r="CK30" s="620"/>
      <c r="CL30" s="620"/>
      <c r="CM30" s="620"/>
      <c r="CN30" s="620"/>
      <c r="CO30" s="620"/>
      <c r="CP30" s="620"/>
      <c r="CQ30" s="621"/>
      <c r="CR30" s="586">
        <v>338636</v>
      </c>
      <c r="CS30" s="587"/>
      <c r="CT30" s="587"/>
      <c r="CU30" s="587"/>
      <c r="CV30" s="587"/>
      <c r="CW30" s="587"/>
      <c r="CX30" s="587"/>
      <c r="CY30" s="588"/>
      <c r="CZ30" s="589">
        <v>8.4</v>
      </c>
      <c r="DA30" s="607"/>
      <c r="DB30" s="607"/>
      <c r="DC30" s="608"/>
      <c r="DD30" s="592">
        <v>307608</v>
      </c>
      <c r="DE30" s="587"/>
      <c r="DF30" s="587"/>
      <c r="DG30" s="587"/>
      <c r="DH30" s="587"/>
      <c r="DI30" s="587"/>
      <c r="DJ30" s="587"/>
      <c r="DK30" s="588"/>
      <c r="DL30" s="592">
        <v>307608</v>
      </c>
      <c r="DM30" s="587"/>
      <c r="DN30" s="587"/>
      <c r="DO30" s="587"/>
      <c r="DP30" s="587"/>
      <c r="DQ30" s="587"/>
      <c r="DR30" s="587"/>
      <c r="DS30" s="587"/>
      <c r="DT30" s="587"/>
      <c r="DU30" s="587"/>
      <c r="DV30" s="588"/>
      <c r="DW30" s="609">
        <v>10.5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258976</v>
      </c>
      <c r="S31" s="587"/>
      <c r="T31" s="587"/>
      <c r="U31" s="587"/>
      <c r="V31" s="587"/>
      <c r="W31" s="587"/>
      <c r="X31" s="587"/>
      <c r="Y31" s="588"/>
      <c r="Z31" s="639">
        <v>6.1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99.5</v>
      </c>
      <c r="BH31" s="605"/>
      <c r="BI31" s="605"/>
      <c r="BJ31" s="605"/>
      <c r="BK31" s="605"/>
      <c r="BL31" s="605"/>
      <c r="BM31" s="641">
        <v>98.4</v>
      </c>
      <c r="BN31" s="651"/>
      <c r="BO31" s="651"/>
      <c r="BP31" s="651"/>
      <c r="BQ31" s="615"/>
      <c r="BR31" s="650">
        <v>99.1</v>
      </c>
      <c r="BS31" s="605"/>
      <c r="BT31" s="605"/>
      <c r="BU31" s="605"/>
      <c r="BV31" s="605"/>
      <c r="BW31" s="605"/>
      <c r="BX31" s="641">
        <v>98</v>
      </c>
      <c r="BY31" s="651"/>
      <c r="BZ31" s="651"/>
      <c r="CA31" s="651"/>
      <c r="CB31" s="615"/>
      <c r="CD31" s="658"/>
      <c r="CE31" s="659"/>
      <c r="CF31" s="623" t="s">
        <v>296</v>
      </c>
      <c r="CG31" s="620"/>
      <c r="CH31" s="620"/>
      <c r="CI31" s="620"/>
      <c r="CJ31" s="620"/>
      <c r="CK31" s="620"/>
      <c r="CL31" s="620"/>
      <c r="CM31" s="620"/>
      <c r="CN31" s="620"/>
      <c r="CO31" s="620"/>
      <c r="CP31" s="620"/>
      <c r="CQ31" s="621"/>
      <c r="CR31" s="586">
        <v>50565</v>
      </c>
      <c r="CS31" s="605"/>
      <c r="CT31" s="605"/>
      <c r="CU31" s="605"/>
      <c r="CV31" s="605"/>
      <c r="CW31" s="605"/>
      <c r="CX31" s="605"/>
      <c r="CY31" s="606"/>
      <c r="CZ31" s="589">
        <v>1.3</v>
      </c>
      <c r="DA31" s="607"/>
      <c r="DB31" s="607"/>
      <c r="DC31" s="608"/>
      <c r="DD31" s="592">
        <v>36296</v>
      </c>
      <c r="DE31" s="605"/>
      <c r="DF31" s="605"/>
      <c r="DG31" s="605"/>
      <c r="DH31" s="605"/>
      <c r="DI31" s="605"/>
      <c r="DJ31" s="605"/>
      <c r="DK31" s="606"/>
      <c r="DL31" s="592">
        <v>36296</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115435</v>
      </c>
      <c r="S32" s="587"/>
      <c r="T32" s="587"/>
      <c r="U32" s="587"/>
      <c r="V32" s="587"/>
      <c r="W32" s="587"/>
      <c r="X32" s="587"/>
      <c r="Y32" s="588"/>
      <c r="Z32" s="639">
        <v>2.7</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99.2</v>
      </c>
      <c r="BH32" s="571"/>
      <c r="BI32" s="571"/>
      <c r="BJ32" s="571"/>
      <c r="BK32" s="571"/>
      <c r="BL32" s="571"/>
      <c r="BM32" s="634">
        <v>97</v>
      </c>
      <c r="BN32" s="571"/>
      <c r="BO32" s="571"/>
      <c r="BP32" s="571"/>
      <c r="BQ32" s="628"/>
      <c r="BR32" s="649">
        <v>99.1</v>
      </c>
      <c r="BS32" s="571"/>
      <c r="BT32" s="571"/>
      <c r="BU32" s="571"/>
      <c r="BV32" s="571"/>
      <c r="BW32" s="571"/>
      <c r="BX32" s="634">
        <v>96.7</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332102</v>
      </c>
      <c r="S33" s="587"/>
      <c r="T33" s="587"/>
      <c r="U33" s="587"/>
      <c r="V33" s="587"/>
      <c r="W33" s="587"/>
      <c r="X33" s="587"/>
      <c r="Y33" s="588"/>
      <c r="Z33" s="639">
        <v>7.8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1852638</v>
      </c>
      <c r="CS33" s="605"/>
      <c r="CT33" s="605"/>
      <c r="CU33" s="605"/>
      <c r="CV33" s="605"/>
      <c r="CW33" s="605"/>
      <c r="CX33" s="605"/>
      <c r="CY33" s="606"/>
      <c r="CZ33" s="589">
        <v>46</v>
      </c>
      <c r="DA33" s="607"/>
      <c r="DB33" s="607"/>
      <c r="DC33" s="608"/>
      <c r="DD33" s="592">
        <v>1561101</v>
      </c>
      <c r="DE33" s="605"/>
      <c r="DF33" s="605"/>
      <c r="DG33" s="605"/>
      <c r="DH33" s="605"/>
      <c r="DI33" s="605"/>
      <c r="DJ33" s="605"/>
      <c r="DK33" s="606"/>
      <c r="DL33" s="592">
        <v>1186187</v>
      </c>
      <c r="DM33" s="605"/>
      <c r="DN33" s="605"/>
      <c r="DO33" s="605"/>
      <c r="DP33" s="605"/>
      <c r="DQ33" s="605"/>
      <c r="DR33" s="605"/>
      <c r="DS33" s="605"/>
      <c r="DT33" s="605"/>
      <c r="DU33" s="605"/>
      <c r="DV33" s="606"/>
      <c r="DW33" s="609">
        <v>40.6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526328</v>
      </c>
      <c r="CS34" s="587"/>
      <c r="CT34" s="587"/>
      <c r="CU34" s="587"/>
      <c r="CV34" s="587"/>
      <c r="CW34" s="587"/>
      <c r="CX34" s="587"/>
      <c r="CY34" s="588"/>
      <c r="CZ34" s="589">
        <v>13.1</v>
      </c>
      <c r="DA34" s="607"/>
      <c r="DB34" s="607"/>
      <c r="DC34" s="608"/>
      <c r="DD34" s="592">
        <v>382354</v>
      </c>
      <c r="DE34" s="587"/>
      <c r="DF34" s="587"/>
      <c r="DG34" s="587"/>
      <c r="DH34" s="587"/>
      <c r="DI34" s="587"/>
      <c r="DJ34" s="587"/>
      <c r="DK34" s="588"/>
      <c r="DL34" s="592">
        <v>341002</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223902</v>
      </c>
      <c r="S35" s="587"/>
      <c r="T35" s="587"/>
      <c r="U35" s="587"/>
      <c r="V35" s="587"/>
      <c r="W35" s="587"/>
      <c r="X35" s="587"/>
      <c r="Y35" s="588"/>
      <c r="Z35" s="639">
        <v>5.3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695685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118629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19465</v>
      </c>
      <c r="CS35" s="605"/>
      <c r="CT35" s="605"/>
      <c r="CU35" s="605"/>
      <c r="CV35" s="605"/>
      <c r="CW35" s="605"/>
      <c r="CX35" s="605"/>
      <c r="CY35" s="606"/>
      <c r="CZ35" s="589">
        <v>0.5</v>
      </c>
      <c r="DA35" s="607"/>
      <c r="DB35" s="607"/>
      <c r="DC35" s="608"/>
      <c r="DD35" s="592">
        <v>17470</v>
      </c>
      <c r="DE35" s="605"/>
      <c r="DF35" s="605"/>
      <c r="DG35" s="605"/>
      <c r="DH35" s="605"/>
      <c r="DI35" s="605"/>
      <c r="DJ35" s="605"/>
      <c r="DK35" s="606"/>
      <c r="DL35" s="592">
        <v>17470</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4258143</v>
      </c>
      <c r="S36" s="627"/>
      <c r="T36" s="627"/>
      <c r="U36" s="627"/>
      <c r="V36" s="627"/>
      <c r="W36" s="627"/>
      <c r="X36" s="627"/>
      <c r="Y36" s="630"/>
      <c r="Z36" s="631">
        <v>100</v>
      </c>
      <c r="AA36" s="631"/>
      <c r="AB36" s="631"/>
      <c r="AC36" s="631"/>
      <c r="AD36" s="632">
        <v>2697085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305600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95892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452506</v>
      </c>
      <c r="CS36" s="587"/>
      <c r="CT36" s="587"/>
      <c r="CU36" s="587"/>
      <c r="CV36" s="587"/>
      <c r="CW36" s="587"/>
      <c r="CX36" s="587"/>
      <c r="CY36" s="588"/>
      <c r="CZ36" s="589">
        <v>11.2</v>
      </c>
      <c r="DA36" s="607"/>
      <c r="DB36" s="607"/>
      <c r="DC36" s="608"/>
      <c r="DD36" s="592">
        <v>395459</v>
      </c>
      <c r="DE36" s="587"/>
      <c r="DF36" s="587"/>
      <c r="DG36" s="587"/>
      <c r="DH36" s="587"/>
      <c r="DI36" s="587"/>
      <c r="DJ36" s="587"/>
      <c r="DK36" s="588"/>
      <c r="DL36" s="592">
        <v>302650</v>
      </c>
      <c r="DM36" s="587"/>
      <c r="DN36" s="587"/>
      <c r="DO36" s="587"/>
      <c r="DP36" s="587"/>
      <c r="DQ36" s="587"/>
      <c r="DR36" s="587"/>
      <c r="DS36" s="587"/>
      <c r="DT36" s="587"/>
      <c r="DU36" s="587"/>
      <c r="DV36" s="588"/>
      <c r="DW36" s="609">
        <v>10.4</v>
      </c>
      <c r="DX36" s="610"/>
      <c r="DY36" s="610"/>
      <c r="DZ36" s="610"/>
      <c r="EA36" s="610"/>
      <c r="EB36" s="610"/>
      <c r="EC36" s="611"/>
    </row>
    <row r="37" spans="2:133" ht="11.25" customHeight="1">
      <c r="AQ37" s="612" t="s">
        <v>314</v>
      </c>
      <c r="AR37" s="613"/>
      <c r="AS37" s="613"/>
      <c r="AT37" s="613"/>
      <c r="AU37" s="613"/>
      <c r="AV37" s="613"/>
      <c r="AW37" s="613"/>
      <c r="AX37" s="613"/>
      <c r="AY37" s="614"/>
      <c r="AZ37" s="586">
        <v>27962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1517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270958</v>
      </c>
      <c r="CS37" s="605"/>
      <c r="CT37" s="605"/>
      <c r="CU37" s="605"/>
      <c r="CV37" s="605"/>
      <c r="CW37" s="605"/>
      <c r="CX37" s="605"/>
      <c r="CY37" s="606"/>
      <c r="CZ37" s="589">
        <v>6.7</v>
      </c>
      <c r="DA37" s="607"/>
      <c r="DB37" s="607"/>
      <c r="DC37" s="608"/>
      <c r="DD37" s="592">
        <v>257174</v>
      </c>
      <c r="DE37" s="605"/>
      <c r="DF37" s="605"/>
      <c r="DG37" s="605"/>
      <c r="DH37" s="605"/>
      <c r="DI37" s="605"/>
      <c r="DJ37" s="605"/>
      <c r="DK37" s="606"/>
      <c r="DL37" s="592">
        <v>219927</v>
      </c>
      <c r="DM37" s="605"/>
      <c r="DN37" s="605"/>
      <c r="DO37" s="605"/>
      <c r="DP37" s="605"/>
      <c r="DQ37" s="605"/>
      <c r="DR37" s="605"/>
      <c r="DS37" s="605"/>
      <c r="DT37" s="605"/>
      <c r="DU37" s="605"/>
      <c r="DV37" s="606"/>
      <c r="DW37" s="609">
        <v>7.5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2798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661497</v>
      </c>
      <c r="CS38" s="587"/>
      <c r="CT38" s="587"/>
      <c r="CU38" s="587"/>
      <c r="CV38" s="587"/>
      <c r="CW38" s="587"/>
      <c r="CX38" s="587"/>
      <c r="CY38" s="588"/>
      <c r="CZ38" s="589">
        <v>16.399999999999999</v>
      </c>
      <c r="DA38" s="607"/>
      <c r="DB38" s="607"/>
      <c r="DC38" s="608"/>
      <c r="DD38" s="592">
        <v>620987</v>
      </c>
      <c r="DE38" s="587"/>
      <c r="DF38" s="587"/>
      <c r="DG38" s="587"/>
      <c r="DH38" s="587"/>
      <c r="DI38" s="587"/>
      <c r="DJ38" s="587"/>
      <c r="DK38" s="588"/>
      <c r="DL38" s="592">
        <v>525065</v>
      </c>
      <c r="DM38" s="587"/>
      <c r="DN38" s="587"/>
      <c r="DO38" s="587"/>
      <c r="DP38" s="587"/>
      <c r="DQ38" s="587"/>
      <c r="DR38" s="587"/>
      <c r="DS38" s="587"/>
      <c r="DT38" s="587"/>
      <c r="DU38" s="587"/>
      <c r="DV38" s="588"/>
      <c r="DW38" s="609">
        <v>18</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147765</v>
      </c>
      <c r="CS39" s="605"/>
      <c r="CT39" s="605"/>
      <c r="CU39" s="605"/>
      <c r="CV39" s="605"/>
      <c r="CW39" s="605"/>
      <c r="CX39" s="605"/>
      <c r="CY39" s="606"/>
      <c r="CZ39" s="589">
        <v>3.7</v>
      </c>
      <c r="DA39" s="607"/>
      <c r="DB39" s="607"/>
      <c r="DC39" s="608"/>
      <c r="DD39" s="592">
        <v>144754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85880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45077</v>
      </c>
      <c r="CS40" s="587"/>
      <c r="CT40" s="587"/>
      <c r="CU40" s="587"/>
      <c r="CV40" s="587"/>
      <c r="CW40" s="587"/>
      <c r="CX40" s="587"/>
      <c r="CY40" s="588"/>
      <c r="CZ40" s="589">
        <v>1.1000000000000001</v>
      </c>
      <c r="DA40" s="607"/>
      <c r="DB40" s="607"/>
      <c r="DC40" s="608"/>
      <c r="DD40" s="592">
        <v>77</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276243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516991</v>
      </c>
      <c r="CS42" s="587"/>
      <c r="CT42" s="587"/>
      <c r="CU42" s="587"/>
      <c r="CV42" s="587"/>
      <c r="CW42" s="587"/>
      <c r="CX42" s="587"/>
      <c r="CY42" s="588"/>
      <c r="CZ42" s="589">
        <v>12.8</v>
      </c>
      <c r="DA42" s="590"/>
      <c r="DB42" s="590"/>
      <c r="DC42" s="591"/>
      <c r="DD42" s="592">
        <v>287071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12584</v>
      </c>
      <c r="CS43" s="605"/>
      <c r="CT43" s="605"/>
      <c r="CU43" s="605"/>
      <c r="CV43" s="605"/>
      <c r="CW43" s="605"/>
      <c r="CX43" s="605"/>
      <c r="CY43" s="606"/>
      <c r="CZ43" s="589">
        <v>0.3</v>
      </c>
      <c r="DA43" s="607"/>
      <c r="DB43" s="607"/>
      <c r="DC43" s="608"/>
      <c r="DD43" s="592">
        <v>12584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516991</v>
      </c>
      <c r="CS44" s="587"/>
      <c r="CT44" s="587"/>
      <c r="CU44" s="587"/>
      <c r="CV44" s="587"/>
      <c r="CW44" s="587"/>
      <c r="CX44" s="587"/>
      <c r="CY44" s="588"/>
      <c r="CZ44" s="589">
        <v>12.8</v>
      </c>
      <c r="DA44" s="590"/>
      <c r="DB44" s="590"/>
      <c r="DC44" s="591"/>
      <c r="DD44" s="592">
        <v>287071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221176</v>
      </c>
      <c r="CS45" s="605"/>
      <c r="CT45" s="605"/>
      <c r="CU45" s="605"/>
      <c r="CV45" s="605"/>
      <c r="CW45" s="605"/>
      <c r="CX45" s="605"/>
      <c r="CY45" s="606"/>
      <c r="CZ45" s="589">
        <v>5.5</v>
      </c>
      <c r="DA45" s="607"/>
      <c r="DB45" s="607"/>
      <c r="DC45" s="608"/>
      <c r="DD45" s="592">
        <v>41590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282115</v>
      </c>
      <c r="CS46" s="587"/>
      <c r="CT46" s="587"/>
      <c r="CU46" s="587"/>
      <c r="CV46" s="587"/>
      <c r="CW46" s="587"/>
      <c r="CX46" s="587"/>
      <c r="CY46" s="588"/>
      <c r="CZ46" s="589">
        <v>7</v>
      </c>
      <c r="DA46" s="590"/>
      <c r="DB46" s="590"/>
      <c r="DC46" s="591"/>
      <c r="DD46" s="592">
        <v>233981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4029086</v>
      </c>
      <c r="CS49" s="571"/>
      <c r="CT49" s="571"/>
      <c r="CU49" s="571"/>
      <c r="CV49" s="571"/>
      <c r="CW49" s="571"/>
      <c r="CX49" s="571"/>
      <c r="CY49" s="572"/>
      <c r="CZ49" s="573">
        <v>100</v>
      </c>
      <c r="DA49" s="574"/>
      <c r="DB49" s="574"/>
      <c r="DC49" s="575"/>
      <c r="DD49" s="576">
        <v>3114752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4260</v>
      </c>
      <c r="R7" s="1099"/>
      <c r="S7" s="1099"/>
      <c r="T7" s="1099"/>
      <c r="U7" s="1099"/>
      <c r="V7" s="1099">
        <v>4031</v>
      </c>
      <c r="W7" s="1099"/>
      <c r="X7" s="1099"/>
      <c r="Y7" s="1099"/>
      <c r="Z7" s="1099"/>
      <c r="AA7" s="1099">
        <v>229</v>
      </c>
      <c r="AB7" s="1099"/>
      <c r="AC7" s="1099"/>
      <c r="AD7" s="1099"/>
      <c r="AE7" s="1100"/>
      <c r="AF7" s="1101">
        <v>216</v>
      </c>
      <c r="AG7" s="1102"/>
      <c r="AH7" s="1102"/>
      <c r="AI7" s="1102"/>
      <c r="AJ7" s="1103"/>
      <c r="AK7" s="1085">
        <v>40</v>
      </c>
      <c r="AL7" s="1086"/>
      <c r="AM7" s="1086"/>
      <c r="AN7" s="1086"/>
      <c r="AO7" s="1086"/>
      <c r="AP7" s="1086">
        <v>3958</v>
      </c>
      <c r="AQ7" s="1086"/>
      <c r="AR7" s="1086"/>
      <c r="AS7" s="1086"/>
      <c r="AT7" s="1086"/>
      <c r="AU7" s="1087" t="s">
        <v>547</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Q7</f>
        <v>4260</v>
      </c>
      <c r="R23" s="1063"/>
      <c r="S23" s="1063"/>
      <c r="T23" s="1063"/>
      <c r="U23" s="1063"/>
      <c r="V23" s="1063">
        <f t="shared" ref="V23" si="0">V7</f>
        <v>4031</v>
      </c>
      <c r="W23" s="1063"/>
      <c r="X23" s="1063"/>
      <c r="Y23" s="1063"/>
      <c r="Z23" s="1063"/>
      <c r="AA23" s="1063">
        <f t="shared" ref="AA23" si="1">AA7</f>
        <v>229</v>
      </c>
      <c r="AB23" s="1063"/>
      <c r="AC23" s="1063"/>
      <c r="AD23" s="1063"/>
      <c r="AE23" s="1064"/>
      <c r="AF23" s="1065">
        <v>216</v>
      </c>
      <c r="AG23" s="1063"/>
      <c r="AH23" s="1063"/>
      <c r="AI23" s="1063"/>
      <c r="AJ23" s="1066"/>
      <c r="AK23" s="1067"/>
      <c r="AL23" s="1068"/>
      <c r="AM23" s="1068"/>
      <c r="AN23" s="1068"/>
      <c r="AO23" s="1068"/>
      <c r="AP23" s="1063">
        <f>AP7</f>
        <v>3958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1215</v>
      </c>
      <c r="R28" s="1048"/>
      <c r="S28" s="1048"/>
      <c r="T28" s="1048"/>
      <c r="U28" s="1048"/>
      <c r="V28" s="1048">
        <v>1097</v>
      </c>
      <c r="W28" s="1048"/>
      <c r="X28" s="1048"/>
      <c r="Y28" s="1048"/>
      <c r="Z28" s="1048"/>
      <c r="AA28" s="1048">
        <v>119</v>
      </c>
      <c r="AB28" s="1048"/>
      <c r="AC28" s="1048"/>
      <c r="AD28" s="1048"/>
      <c r="AE28" s="1049"/>
      <c r="AF28" s="1050">
        <v>119</v>
      </c>
      <c r="AG28" s="1048"/>
      <c r="AH28" s="1048"/>
      <c r="AI28" s="1048"/>
      <c r="AJ28" s="1051"/>
      <c r="AK28" s="1052">
        <v>86</v>
      </c>
      <c r="AL28" s="1040"/>
      <c r="AM28" s="1040"/>
      <c r="AN28" s="1040"/>
      <c r="AO28" s="1040"/>
      <c r="AP28" s="1040" t="s">
        <v>543</v>
      </c>
      <c r="AQ28" s="1040"/>
      <c r="AR28" s="1040"/>
      <c r="AS28" s="1040"/>
      <c r="AT28" s="1040"/>
      <c r="AU28" s="1040" t="s">
        <v>543</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842</v>
      </c>
      <c r="R29" s="1038"/>
      <c r="S29" s="1038"/>
      <c r="T29" s="1038"/>
      <c r="U29" s="1038"/>
      <c r="V29" s="1038">
        <v>818</v>
      </c>
      <c r="W29" s="1038"/>
      <c r="X29" s="1038"/>
      <c r="Y29" s="1038"/>
      <c r="Z29" s="1038"/>
      <c r="AA29" s="1038">
        <v>24</v>
      </c>
      <c r="AB29" s="1038"/>
      <c r="AC29" s="1038"/>
      <c r="AD29" s="1038"/>
      <c r="AE29" s="1039"/>
      <c r="AF29" s="1013">
        <v>24</v>
      </c>
      <c r="AG29" s="1014"/>
      <c r="AH29" s="1014"/>
      <c r="AI29" s="1014"/>
      <c r="AJ29" s="1015"/>
      <c r="AK29" s="974">
        <v>149</v>
      </c>
      <c r="AL29" s="965"/>
      <c r="AM29" s="965"/>
      <c r="AN29" s="965"/>
      <c r="AO29" s="965"/>
      <c r="AP29" s="965" t="s">
        <v>543</v>
      </c>
      <c r="AQ29" s="965"/>
      <c r="AR29" s="965"/>
      <c r="AS29" s="965"/>
      <c r="AT29" s="965"/>
      <c r="AU29" s="965" t="s">
        <v>543</v>
      </c>
      <c r="AV29" s="965"/>
      <c r="AW29" s="965"/>
      <c r="AX29" s="965"/>
      <c r="AY29" s="965"/>
      <c r="AZ29" s="1036" t="s">
        <v>543</v>
      </c>
      <c r="BA29" s="1036"/>
      <c r="BB29" s="1036"/>
      <c r="BC29" s="1036"/>
      <c r="BD29" s="1036"/>
      <c r="BE29" s="1026" t="s">
        <v>548</v>
      </c>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119</v>
      </c>
      <c r="R30" s="1038"/>
      <c r="S30" s="1038"/>
      <c r="T30" s="1038"/>
      <c r="U30" s="1038"/>
      <c r="V30" s="1038">
        <v>116</v>
      </c>
      <c r="W30" s="1038"/>
      <c r="X30" s="1038"/>
      <c r="Y30" s="1038"/>
      <c r="Z30" s="1038"/>
      <c r="AA30" s="1038">
        <v>2</v>
      </c>
      <c r="AB30" s="1038"/>
      <c r="AC30" s="1038"/>
      <c r="AD30" s="1038"/>
      <c r="AE30" s="1039"/>
      <c r="AF30" s="1013">
        <v>2</v>
      </c>
      <c r="AG30" s="1014"/>
      <c r="AH30" s="1014"/>
      <c r="AI30" s="1014"/>
      <c r="AJ30" s="1015"/>
      <c r="AK30" s="974">
        <v>29</v>
      </c>
      <c r="AL30" s="965"/>
      <c r="AM30" s="965"/>
      <c r="AN30" s="965"/>
      <c r="AO30" s="965"/>
      <c r="AP30" s="965" t="s">
        <v>543</v>
      </c>
      <c r="AQ30" s="965"/>
      <c r="AR30" s="965"/>
      <c r="AS30" s="965"/>
      <c r="AT30" s="965"/>
      <c r="AU30" s="965" t="s">
        <v>543</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191</v>
      </c>
      <c r="R31" s="1038"/>
      <c r="S31" s="1038"/>
      <c r="T31" s="1038"/>
      <c r="U31" s="1038"/>
      <c r="V31" s="1038">
        <v>243</v>
      </c>
      <c r="W31" s="1038"/>
      <c r="X31" s="1038"/>
      <c r="Y31" s="1038"/>
      <c r="Z31" s="1038"/>
      <c r="AA31" s="1038">
        <v>-52</v>
      </c>
      <c r="AB31" s="1038"/>
      <c r="AC31" s="1038"/>
      <c r="AD31" s="1038"/>
      <c r="AE31" s="1039"/>
      <c r="AF31" s="1013">
        <v>219</v>
      </c>
      <c r="AG31" s="1014"/>
      <c r="AH31" s="1014"/>
      <c r="AI31" s="1014"/>
      <c r="AJ31" s="1015"/>
      <c r="AK31" s="974" t="s">
        <v>543</v>
      </c>
      <c r="AL31" s="965"/>
      <c r="AM31" s="965"/>
      <c r="AN31" s="965"/>
      <c r="AO31" s="965"/>
      <c r="AP31" s="965">
        <v>183</v>
      </c>
      <c r="AQ31" s="965"/>
      <c r="AR31" s="965"/>
      <c r="AS31" s="965"/>
      <c r="AT31" s="965"/>
      <c r="AU31" s="965" t="s">
        <v>543</v>
      </c>
      <c r="AV31" s="965"/>
      <c r="AW31" s="965"/>
      <c r="AX31" s="965"/>
      <c r="AY31" s="965"/>
      <c r="AZ31" s="1036" t="s">
        <v>543</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478</v>
      </c>
      <c r="R32" s="1038"/>
      <c r="S32" s="1038"/>
      <c r="T32" s="1038"/>
      <c r="U32" s="1038"/>
      <c r="V32" s="1038">
        <v>475</v>
      </c>
      <c r="W32" s="1038"/>
      <c r="X32" s="1038"/>
      <c r="Y32" s="1038"/>
      <c r="Z32" s="1038"/>
      <c r="AA32" s="1038">
        <v>4</v>
      </c>
      <c r="AB32" s="1038"/>
      <c r="AC32" s="1038"/>
      <c r="AD32" s="1038"/>
      <c r="AE32" s="1039"/>
      <c r="AF32" s="1013">
        <v>4</v>
      </c>
      <c r="AG32" s="1014"/>
      <c r="AH32" s="1014"/>
      <c r="AI32" s="1014"/>
      <c r="AJ32" s="1015"/>
      <c r="AK32" s="974">
        <v>278</v>
      </c>
      <c r="AL32" s="965"/>
      <c r="AM32" s="965"/>
      <c r="AN32" s="965"/>
      <c r="AO32" s="965"/>
      <c r="AP32" s="965">
        <v>4806</v>
      </c>
      <c r="AQ32" s="965"/>
      <c r="AR32" s="965"/>
      <c r="AS32" s="965"/>
      <c r="AT32" s="965"/>
      <c r="AU32" s="965">
        <v>4095</v>
      </c>
      <c r="AV32" s="965"/>
      <c r="AW32" s="965"/>
      <c r="AX32" s="965"/>
      <c r="AY32" s="965"/>
      <c r="AZ32" s="1036" t="s">
        <v>543</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34</v>
      </c>
      <c r="R33" s="1038"/>
      <c r="S33" s="1038"/>
      <c r="T33" s="1038"/>
      <c r="U33" s="1038"/>
      <c r="V33" s="1038">
        <v>32</v>
      </c>
      <c r="W33" s="1038"/>
      <c r="X33" s="1038"/>
      <c r="Y33" s="1038"/>
      <c r="Z33" s="1038"/>
      <c r="AA33" s="1038">
        <v>2</v>
      </c>
      <c r="AB33" s="1038"/>
      <c r="AC33" s="1038"/>
      <c r="AD33" s="1038"/>
      <c r="AE33" s="1039"/>
      <c r="AF33" s="1013">
        <v>2</v>
      </c>
      <c r="AG33" s="1014"/>
      <c r="AH33" s="1014"/>
      <c r="AI33" s="1014"/>
      <c r="AJ33" s="1015"/>
      <c r="AK33" s="974">
        <v>28</v>
      </c>
      <c r="AL33" s="965"/>
      <c r="AM33" s="965"/>
      <c r="AN33" s="965"/>
      <c r="AO33" s="965"/>
      <c r="AP33" s="965">
        <v>259</v>
      </c>
      <c r="AQ33" s="965"/>
      <c r="AR33" s="965"/>
      <c r="AS33" s="965"/>
      <c r="AT33" s="965"/>
      <c r="AU33" s="965">
        <v>259</v>
      </c>
      <c r="AV33" s="965"/>
      <c r="AW33" s="965"/>
      <c r="AX33" s="965"/>
      <c r="AY33" s="965"/>
      <c r="AZ33" s="1036" t="s">
        <v>543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369</v>
      </c>
      <c r="AG63" s="953"/>
      <c r="AH63" s="953"/>
      <c r="AI63" s="953"/>
      <c r="AJ63" s="1024"/>
      <c r="AK63" s="1025"/>
      <c r="AL63" s="957"/>
      <c r="AM63" s="957"/>
      <c r="AN63" s="957"/>
      <c r="AO63" s="957"/>
      <c r="AP63" s="953">
        <f>+SUM(AP28:AT33)</f>
        <v>5248</v>
      </c>
      <c r="AQ63" s="953"/>
      <c r="AR63" s="953"/>
      <c r="AS63" s="953"/>
      <c r="AT63" s="953"/>
      <c r="AU63" s="953">
        <f>+SUM(AU28:AY33)</f>
        <v>4354</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3680</v>
      </c>
      <c r="R68" s="976"/>
      <c r="S68" s="976"/>
      <c r="T68" s="976"/>
      <c r="U68" s="976"/>
      <c r="V68" s="976">
        <v>3561</v>
      </c>
      <c r="W68" s="976"/>
      <c r="X68" s="976"/>
      <c r="Y68" s="976"/>
      <c r="Z68" s="976"/>
      <c r="AA68" s="976">
        <v>119</v>
      </c>
      <c r="AB68" s="976"/>
      <c r="AC68" s="976"/>
      <c r="AD68" s="976"/>
      <c r="AE68" s="976"/>
      <c r="AF68" s="976">
        <v>119</v>
      </c>
      <c r="AG68" s="976"/>
      <c r="AH68" s="976"/>
      <c r="AI68" s="976"/>
      <c r="AJ68" s="976"/>
      <c r="AK68" s="976">
        <v>83</v>
      </c>
      <c r="AL68" s="976"/>
      <c r="AM68" s="976"/>
      <c r="AN68" s="976"/>
      <c r="AO68" s="976"/>
      <c r="AP68" s="976">
        <v>912</v>
      </c>
      <c r="AQ68" s="976"/>
      <c r="AR68" s="976"/>
      <c r="AS68" s="976"/>
      <c r="AT68" s="976"/>
      <c r="AU68" s="976">
        <v>37</v>
      </c>
      <c r="AV68" s="976"/>
      <c r="AW68" s="976"/>
      <c r="AX68" s="976"/>
      <c r="AY68" s="976"/>
      <c r="AZ68" s="977" t="s">
        <v>538</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3615</v>
      </c>
      <c r="R69" s="965"/>
      <c r="S69" s="965"/>
      <c r="T69" s="965"/>
      <c r="U69" s="965"/>
      <c r="V69" s="965">
        <v>3502</v>
      </c>
      <c r="W69" s="965"/>
      <c r="X69" s="965"/>
      <c r="Y69" s="965"/>
      <c r="Z69" s="965"/>
      <c r="AA69" s="965">
        <v>113</v>
      </c>
      <c r="AB69" s="965"/>
      <c r="AC69" s="965"/>
      <c r="AD69" s="965"/>
      <c r="AE69" s="965"/>
      <c r="AF69" s="965">
        <v>63</v>
      </c>
      <c r="AG69" s="965"/>
      <c r="AH69" s="965"/>
      <c r="AI69" s="965"/>
      <c r="AJ69" s="965"/>
      <c r="AK69" s="965" t="s">
        <v>539</v>
      </c>
      <c r="AL69" s="965"/>
      <c r="AM69" s="965"/>
      <c r="AN69" s="965"/>
      <c r="AO69" s="965"/>
      <c r="AP69" s="965">
        <v>910</v>
      </c>
      <c r="AQ69" s="965"/>
      <c r="AR69" s="965"/>
      <c r="AS69" s="965"/>
      <c r="AT69" s="965"/>
      <c r="AU69" s="965">
        <v>54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437</v>
      </c>
      <c r="R70" s="965"/>
      <c r="S70" s="965"/>
      <c r="T70" s="965"/>
      <c r="U70" s="965"/>
      <c r="V70" s="965">
        <v>437</v>
      </c>
      <c r="W70" s="965"/>
      <c r="X70" s="965"/>
      <c r="Y70" s="965"/>
      <c r="Z70" s="965"/>
      <c r="AA70" s="965">
        <v>0</v>
      </c>
      <c r="AB70" s="965"/>
      <c r="AC70" s="965"/>
      <c r="AD70" s="965"/>
      <c r="AE70" s="965"/>
      <c r="AF70" s="965">
        <v>0</v>
      </c>
      <c r="AG70" s="965"/>
      <c r="AH70" s="965"/>
      <c r="AI70" s="965"/>
      <c r="AJ70" s="965"/>
      <c r="AK70" s="965">
        <v>433</v>
      </c>
      <c r="AL70" s="965"/>
      <c r="AM70" s="965"/>
      <c r="AN70" s="965"/>
      <c r="AO70" s="965"/>
      <c r="AP70" s="965" t="s">
        <v>539</v>
      </c>
      <c r="AQ70" s="965"/>
      <c r="AR70" s="965"/>
      <c r="AS70" s="965"/>
      <c r="AT70" s="965"/>
      <c r="AU70" s="965" t="s">
        <v>539</v>
      </c>
      <c r="AV70" s="965"/>
      <c r="AW70" s="965"/>
      <c r="AX70" s="965"/>
      <c r="AY70" s="965"/>
      <c r="AZ70" s="966" t="s">
        <v>549</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69</v>
      </c>
      <c r="R71" s="965"/>
      <c r="S71" s="965"/>
      <c r="T71" s="965"/>
      <c r="U71" s="965"/>
      <c r="V71" s="965">
        <v>64</v>
      </c>
      <c r="W71" s="965"/>
      <c r="X71" s="965"/>
      <c r="Y71" s="965"/>
      <c r="Z71" s="965"/>
      <c r="AA71" s="965">
        <v>4</v>
      </c>
      <c r="AB71" s="965"/>
      <c r="AC71" s="965"/>
      <c r="AD71" s="965"/>
      <c r="AE71" s="965"/>
      <c r="AF71" s="965">
        <v>4</v>
      </c>
      <c r="AG71" s="965"/>
      <c r="AH71" s="965"/>
      <c r="AI71" s="965"/>
      <c r="AJ71" s="965"/>
      <c r="AK71" s="965" t="s">
        <v>539</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10474</v>
      </c>
      <c r="R72" s="965"/>
      <c r="S72" s="965"/>
      <c r="T72" s="965"/>
      <c r="U72" s="965"/>
      <c r="V72" s="965">
        <v>10424</v>
      </c>
      <c r="W72" s="965"/>
      <c r="X72" s="965"/>
      <c r="Y72" s="965"/>
      <c r="Z72" s="965"/>
      <c r="AA72" s="965">
        <v>50</v>
      </c>
      <c r="AB72" s="965"/>
      <c r="AC72" s="965"/>
      <c r="AD72" s="965"/>
      <c r="AE72" s="965"/>
      <c r="AF72" s="965">
        <v>50</v>
      </c>
      <c r="AG72" s="965"/>
      <c r="AH72" s="965"/>
      <c r="AI72" s="965"/>
      <c r="AJ72" s="965"/>
      <c r="AK72" s="965">
        <v>2200</v>
      </c>
      <c r="AL72" s="965"/>
      <c r="AM72" s="965"/>
      <c r="AN72" s="965"/>
      <c r="AO72" s="965"/>
      <c r="AP72" s="965" t="s">
        <v>539</v>
      </c>
      <c r="AQ72" s="965"/>
      <c r="AR72" s="965"/>
      <c r="AS72" s="965"/>
      <c r="AT72" s="965"/>
      <c r="AU72" s="965" t="s">
        <v>539</v>
      </c>
      <c r="AV72" s="965"/>
      <c r="AW72" s="965"/>
      <c r="AX72" s="965"/>
      <c r="AY72" s="965"/>
      <c r="AZ72" s="966" t="s">
        <v>540</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250</v>
      </c>
      <c r="R73" s="965"/>
      <c r="S73" s="965"/>
      <c r="T73" s="965"/>
      <c r="U73" s="965"/>
      <c r="V73" s="965">
        <v>213</v>
      </c>
      <c r="W73" s="965"/>
      <c r="X73" s="965"/>
      <c r="Y73" s="965"/>
      <c r="Z73" s="965"/>
      <c r="AA73" s="965">
        <v>37</v>
      </c>
      <c r="AB73" s="965"/>
      <c r="AC73" s="965"/>
      <c r="AD73" s="965"/>
      <c r="AE73" s="965"/>
      <c r="AF73" s="965">
        <v>37</v>
      </c>
      <c r="AG73" s="965"/>
      <c r="AH73" s="965"/>
      <c r="AI73" s="965"/>
      <c r="AJ73" s="965"/>
      <c r="AK73" s="965" t="s">
        <v>539</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224498</v>
      </c>
      <c r="R74" s="965"/>
      <c r="S74" s="965"/>
      <c r="T74" s="965"/>
      <c r="U74" s="965"/>
      <c r="V74" s="965">
        <v>216268</v>
      </c>
      <c r="W74" s="965"/>
      <c r="X74" s="965"/>
      <c r="Y74" s="965"/>
      <c r="Z74" s="965"/>
      <c r="AA74" s="965">
        <v>8230</v>
      </c>
      <c r="AB74" s="965"/>
      <c r="AC74" s="965"/>
      <c r="AD74" s="965"/>
      <c r="AE74" s="965"/>
      <c r="AF74" s="965">
        <v>8230</v>
      </c>
      <c r="AG74" s="965"/>
      <c r="AH74" s="965"/>
      <c r="AI74" s="965"/>
      <c r="AJ74" s="965"/>
      <c r="AK74" s="965">
        <v>1320</v>
      </c>
      <c r="AL74" s="965"/>
      <c r="AM74" s="965"/>
      <c r="AN74" s="965"/>
      <c r="AO74" s="965"/>
      <c r="AP74" s="965" t="s">
        <v>539</v>
      </c>
      <c r="AQ74" s="965"/>
      <c r="AR74" s="965"/>
      <c r="AS74" s="965"/>
      <c r="AT74" s="965"/>
      <c r="AU74" s="965" t="s">
        <v>539</v>
      </c>
      <c r="AV74" s="965"/>
      <c r="AW74" s="965"/>
      <c r="AX74" s="965"/>
      <c r="AY74" s="965"/>
      <c r="AZ74" s="966" t="s">
        <v>546</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50</v>
      </c>
      <c r="R75" s="973"/>
      <c r="S75" s="973"/>
      <c r="T75" s="973"/>
      <c r="U75" s="974"/>
      <c r="V75" s="975">
        <v>37</v>
      </c>
      <c r="W75" s="973"/>
      <c r="X75" s="973"/>
      <c r="Y75" s="973"/>
      <c r="Z75" s="974"/>
      <c r="AA75" s="975">
        <v>13</v>
      </c>
      <c r="AB75" s="973"/>
      <c r="AC75" s="973"/>
      <c r="AD75" s="973"/>
      <c r="AE75" s="974"/>
      <c r="AF75" s="975">
        <v>13</v>
      </c>
      <c r="AG75" s="973"/>
      <c r="AH75" s="973"/>
      <c r="AI75" s="973"/>
      <c r="AJ75" s="974"/>
      <c r="AK75" s="975" t="s">
        <v>544</v>
      </c>
      <c r="AL75" s="973"/>
      <c r="AM75" s="973"/>
      <c r="AN75" s="973"/>
      <c r="AO75" s="974"/>
      <c r="AP75" s="975" t="s">
        <v>545</v>
      </c>
      <c r="AQ75" s="973"/>
      <c r="AR75" s="973"/>
      <c r="AS75" s="973"/>
      <c r="AT75" s="974"/>
      <c r="AU75" s="975" t="s">
        <v>545</v>
      </c>
      <c r="AV75" s="973"/>
      <c r="AW75" s="973"/>
      <c r="AX75" s="973"/>
      <c r="AY75" s="974"/>
      <c r="AZ75" s="966" t="s">
        <v>541</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2">
        <v>409</v>
      </c>
      <c r="R76" s="973"/>
      <c r="S76" s="973"/>
      <c r="T76" s="973"/>
      <c r="U76" s="974"/>
      <c r="V76" s="975">
        <v>404</v>
      </c>
      <c r="W76" s="973"/>
      <c r="X76" s="973"/>
      <c r="Y76" s="973"/>
      <c r="Z76" s="974"/>
      <c r="AA76" s="975">
        <v>5</v>
      </c>
      <c r="AB76" s="973"/>
      <c r="AC76" s="973"/>
      <c r="AD76" s="973"/>
      <c r="AE76" s="974"/>
      <c r="AF76" s="975">
        <v>933</v>
      </c>
      <c r="AG76" s="973"/>
      <c r="AH76" s="973"/>
      <c r="AI76" s="973"/>
      <c r="AJ76" s="974"/>
      <c r="AK76" s="975" t="s">
        <v>539</v>
      </c>
      <c r="AL76" s="973"/>
      <c r="AM76" s="973"/>
      <c r="AN76" s="973"/>
      <c r="AO76" s="974"/>
      <c r="AP76" s="975" t="s">
        <v>539</v>
      </c>
      <c r="AQ76" s="973"/>
      <c r="AR76" s="973"/>
      <c r="AS76" s="973"/>
      <c r="AT76" s="974"/>
      <c r="AU76" s="975" t="s">
        <v>539</v>
      </c>
      <c r="AV76" s="973"/>
      <c r="AW76" s="973"/>
      <c r="AX76" s="973"/>
      <c r="AY76" s="974"/>
      <c r="AZ76" s="966" t="s">
        <v>542</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SUM(AF68:AJ76)</f>
        <v>9449</v>
      </c>
      <c r="AG88" s="953"/>
      <c r="AH88" s="953"/>
      <c r="AI88" s="953"/>
      <c r="AJ88" s="953"/>
      <c r="AK88" s="957"/>
      <c r="AL88" s="957"/>
      <c r="AM88" s="957"/>
      <c r="AN88" s="957"/>
      <c r="AO88" s="957"/>
      <c r="AP88" s="953">
        <f>SUM(AP68:AT76)</f>
        <v>1822</v>
      </c>
      <c r="AQ88" s="953"/>
      <c r="AR88" s="953"/>
      <c r="AS88" s="953"/>
      <c r="AT88" s="953"/>
      <c r="AU88" s="953">
        <f>SUM(AU68:AY76)</f>
        <v>91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342374</v>
      </c>
      <c r="AB110" s="871"/>
      <c r="AC110" s="871"/>
      <c r="AD110" s="871"/>
      <c r="AE110" s="872"/>
      <c r="AF110" s="873">
        <v>360712</v>
      </c>
      <c r="AG110" s="871"/>
      <c r="AH110" s="871"/>
      <c r="AI110" s="871"/>
      <c r="AJ110" s="872"/>
      <c r="AK110" s="873">
        <v>389201</v>
      </c>
      <c r="AL110" s="871"/>
      <c r="AM110" s="871"/>
      <c r="AN110" s="871"/>
      <c r="AO110" s="872"/>
      <c r="AP110" s="874">
        <v>15.6</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3982741</v>
      </c>
      <c r="BR110" s="798"/>
      <c r="BS110" s="798"/>
      <c r="BT110" s="798"/>
      <c r="BU110" s="798"/>
      <c r="BV110" s="798">
        <v>3964698</v>
      </c>
      <c r="BW110" s="798"/>
      <c r="BX110" s="798"/>
      <c r="BY110" s="798"/>
      <c r="BZ110" s="798"/>
      <c r="CA110" s="798">
        <v>3958164</v>
      </c>
      <c r="CB110" s="798"/>
      <c r="CC110" s="798"/>
      <c r="CD110" s="798"/>
      <c r="CE110" s="798"/>
      <c r="CF110" s="859">
        <v>158.4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66559</v>
      </c>
      <c r="BR111" s="769"/>
      <c r="BS111" s="769"/>
      <c r="BT111" s="769"/>
      <c r="BU111" s="769"/>
      <c r="BV111" s="769">
        <v>56997</v>
      </c>
      <c r="BW111" s="769"/>
      <c r="BX111" s="769"/>
      <c r="BY111" s="769"/>
      <c r="BZ111" s="769"/>
      <c r="CA111" s="769">
        <v>47647</v>
      </c>
      <c r="CB111" s="769"/>
      <c r="CC111" s="769"/>
      <c r="CD111" s="769"/>
      <c r="CE111" s="769"/>
      <c r="CF111" s="846">
        <v>1.9</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4813387</v>
      </c>
      <c r="BR112" s="769"/>
      <c r="BS112" s="769"/>
      <c r="BT112" s="769"/>
      <c r="BU112" s="769"/>
      <c r="BV112" s="769">
        <v>4654233</v>
      </c>
      <c r="BW112" s="769"/>
      <c r="BX112" s="769"/>
      <c r="BY112" s="769"/>
      <c r="BZ112" s="769"/>
      <c r="CA112" s="769">
        <v>4353331</v>
      </c>
      <c r="CB112" s="769"/>
      <c r="CC112" s="769"/>
      <c r="CD112" s="769"/>
      <c r="CE112" s="769"/>
      <c r="CF112" s="846">
        <v>174.2</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v>27109</v>
      </c>
      <c r="DM112" s="769"/>
      <c r="DN112" s="769"/>
      <c r="DO112" s="769"/>
      <c r="DP112" s="769"/>
      <c r="DQ112" s="769">
        <v>22804</v>
      </c>
      <c r="DR112" s="769"/>
      <c r="DS112" s="769"/>
      <c r="DT112" s="769"/>
      <c r="DU112" s="769"/>
      <c r="DV112" s="821">
        <v>0.9</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298017</v>
      </c>
      <c r="AB113" s="907"/>
      <c r="AC113" s="907"/>
      <c r="AD113" s="907"/>
      <c r="AE113" s="908"/>
      <c r="AF113" s="909">
        <v>309579</v>
      </c>
      <c r="AG113" s="907"/>
      <c r="AH113" s="907"/>
      <c r="AI113" s="907"/>
      <c r="AJ113" s="908"/>
      <c r="AK113" s="909">
        <v>300318</v>
      </c>
      <c r="AL113" s="907"/>
      <c r="AM113" s="907"/>
      <c r="AN113" s="907"/>
      <c r="AO113" s="908"/>
      <c r="AP113" s="910">
        <v>12</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115077</v>
      </c>
      <c r="BR113" s="769"/>
      <c r="BS113" s="769"/>
      <c r="BT113" s="769"/>
      <c r="BU113" s="769"/>
      <c r="BV113" s="769">
        <v>88387</v>
      </c>
      <c r="BW113" s="769"/>
      <c r="BX113" s="769"/>
      <c r="BY113" s="769"/>
      <c r="BZ113" s="769"/>
      <c r="CA113" s="769">
        <v>90285</v>
      </c>
      <c r="CB113" s="769"/>
      <c r="CC113" s="769"/>
      <c r="CD113" s="769"/>
      <c r="CE113" s="769"/>
      <c r="CF113" s="846">
        <v>3.6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31333</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50440</v>
      </c>
      <c r="AB114" s="782"/>
      <c r="AC114" s="782"/>
      <c r="AD114" s="782"/>
      <c r="AE114" s="783"/>
      <c r="AF114" s="784">
        <v>41213</v>
      </c>
      <c r="AG114" s="782"/>
      <c r="AH114" s="782"/>
      <c r="AI114" s="782"/>
      <c r="AJ114" s="783"/>
      <c r="AK114" s="784">
        <v>27182</v>
      </c>
      <c r="AL114" s="782"/>
      <c r="AM114" s="782"/>
      <c r="AN114" s="782"/>
      <c r="AO114" s="783"/>
      <c r="AP114" s="752">
        <v>1.1000000000000001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348790</v>
      </c>
      <c r="BR114" s="769"/>
      <c r="BS114" s="769"/>
      <c r="BT114" s="769"/>
      <c r="BU114" s="769"/>
      <c r="BV114" s="769">
        <v>291934</v>
      </c>
      <c r="BW114" s="769"/>
      <c r="BX114" s="769"/>
      <c r="BY114" s="769"/>
      <c r="BZ114" s="769"/>
      <c r="CA114" s="769">
        <v>257559</v>
      </c>
      <c r="CB114" s="769"/>
      <c r="CC114" s="769"/>
      <c r="CD114" s="769"/>
      <c r="CE114" s="769"/>
      <c r="CF114" s="846">
        <v>10.3</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12228</v>
      </c>
      <c r="AB115" s="907"/>
      <c r="AC115" s="907"/>
      <c r="AD115" s="907"/>
      <c r="AE115" s="908"/>
      <c r="AF115" s="909">
        <v>11193</v>
      </c>
      <c r="AG115" s="907"/>
      <c r="AH115" s="907"/>
      <c r="AI115" s="907"/>
      <c r="AJ115" s="908"/>
      <c r="AK115" s="909">
        <v>10779</v>
      </c>
      <c r="AL115" s="907"/>
      <c r="AM115" s="907"/>
      <c r="AN115" s="907"/>
      <c r="AO115" s="908"/>
      <c r="AP115" s="910">
        <v>0.4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703059</v>
      </c>
      <c r="AB117" s="893"/>
      <c r="AC117" s="893"/>
      <c r="AD117" s="893"/>
      <c r="AE117" s="894"/>
      <c r="AF117" s="896">
        <v>722697</v>
      </c>
      <c r="AG117" s="893"/>
      <c r="AH117" s="893"/>
      <c r="AI117" s="893"/>
      <c r="AJ117" s="894"/>
      <c r="AK117" s="896">
        <v>727480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9326554</v>
      </c>
      <c r="BR118" s="856"/>
      <c r="BS118" s="856"/>
      <c r="BT118" s="856"/>
      <c r="BU118" s="856"/>
      <c r="BV118" s="856">
        <v>9056249</v>
      </c>
      <c r="BW118" s="856"/>
      <c r="BX118" s="856"/>
      <c r="BY118" s="856"/>
      <c r="BZ118" s="856"/>
      <c r="CA118" s="856">
        <v>8706986</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2387614</v>
      </c>
      <c r="BR119" s="798"/>
      <c r="BS119" s="798"/>
      <c r="BT119" s="798"/>
      <c r="BU119" s="798"/>
      <c r="BV119" s="798">
        <v>2648242</v>
      </c>
      <c r="BW119" s="798"/>
      <c r="BX119" s="798"/>
      <c r="BY119" s="798"/>
      <c r="BZ119" s="798"/>
      <c r="CA119" s="798">
        <v>2817164</v>
      </c>
      <c r="CB119" s="798"/>
      <c r="CC119" s="798"/>
      <c r="CD119" s="798"/>
      <c r="CE119" s="798"/>
      <c r="CF119" s="859">
        <v>112.8</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35226</v>
      </c>
      <c r="DH119" s="715"/>
      <c r="DI119" s="715"/>
      <c r="DJ119" s="715"/>
      <c r="DK119" s="716"/>
      <c r="DL119" s="717">
        <v>29888</v>
      </c>
      <c r="DM119" s="715"/>
      <c r="DN119" s="715"/>
      <c r="DO119" s="715"/>
      <c r="DP119" s="716"/>
      <c r="DQ119" s="717">
        <v>24843</v>
      </c>
      <c r="DR119" s="715"/>
      <c r="DS119" s="715"/>
      <c r="DT119" s="715"/>
      <c r="DU119" s="716"/>
      <c r="DV119" s="805">
        <v>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509669</v>
      </c>
      <c r="BR120" s="769"/>
      <c r="BS120" s="769"/>
      <c r="BT120" s="769"/>
      <c r="BU120" s="769"/>
      <c r="BV120" s="769">
        <v>489372</v>
      </c>
      <c r="BW120" s="769"/>
      <c r="BX120" s="769"/>
      <c r="BY120" s="769"/>
      <c r="BZ120" s="769"/>
      <c r="CA120" s="769">
        <v>447272</v>
      </c>
      <c r="CB120" s="769"/>
      <c r="CC120" s="769"/>
      <c r="CD120" s="769"/>
      <c r="CE120" s="769"/>
      <c r="CF120" s="846">
        <v>17.899999999999999</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4521203</v>
      </c>
      <c r="DH120" s="798"/>
      <c r="DI120" s="798"/>
      <c r="DJ120" s="798"/>
      <c r="DK120" s="798"/>
      <c r="DL120" s="798">
        <v>4378565</v>
      </c>
      <c r="DM120" s="798"/>
      <c r="DN120" s="798"/>
      <c r="DO120" s="798"/>
      <c r="DP120" s="798"/>
      <c r="DQ120" s="798">
        <v>4094538</v>
      </c>
      <c r="DR120" s="798"/>
      <c r="DS120" s="798"/>
      <c r="DT120" s="798"/>
      <c r="DU120" s="798"/>
      <c r="DV120" s="799">
        <v>163.9</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4828</v>
      </c>
      <c r="AB121" s="782"/>
      <c r="AC121" s="782"/>
      <c r="AD121" s="782"/>
      <c r="AE121" s="783"/>
      <c r="AF121" s="784">
        <v>4828</v>
      </c>
      <c r="AG121" s="782"/>
      <c r="AH121" s="782"/>
      <c r="AI121" s="782"/>
      <c r="AJ121" s="783"/>
      <c r="AK121" s="784">
        <v>4828</v>
      </c>
      <c r="AL121" s="782"/>
      <c r="AM121" s="782"/>
      <c r="AN121" s="782"/>
      <c r="AO121" s="783"/>
      <c r="AP121" s="752">
        <v>0.2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5395393</v>
      </c>
      <c r="BR121" s="856"/>
      <c r="BS121" s="856"/>
      <c r="BT121" s="856"/>
      <c r="BU121" s="856"/>
      <c r="BV121" s="856">
        <v>5373562</v>
      </c>
      <c r="BW121" s="856"/>
      <c r="BX121" s="856"/>
      <c r="BY121" s="856"/>
      <c r="BZ121" s="856"/>
      <c r="CA121" s="856">
        <v>5417255</v>
      </c>
      <c r="CB121" s="856"/>
      <c r="CC121" s="856"/>
      <c r="CD121" s="856"/>
      <c r="CE121" s="856"/>
      <c r="CF121" s="857">
        <v>216.8</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292184</v>
      </c>
      <c r="DH121" s="769"/>
      <c r="DI121" s="769"/>
      <c r="DJ121" s="769"/>
      <c r="DK121" s="769"/>
      <c r="DL121" s="769">
        <v>275668</v>
      </c>
      <c r="DM121" s="769"/>
      <c r="DN121" s="769"/>
      <c r="DO121" s="769"/>
      <c r="DP121" s="769"/>
      <c r="DQ121" s="769">
        <v>258793</v>
      </c>
      <c r="DR121" s="769"/>
      <c r="DS121" s="769"/>
      <c r="DT121" s="769"/>
      <c r="DU121" s="769"/>
      <c r="DV121" s="821">
        <v>10.4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8292676</v>
      </c>
      <c r="BR122" s="838"/>
      <c r="BS122" s="838"/>
      <c r="BT122" s="838"/>
      <c r="BU122" s="838"/>
      <c r="BV122" s="838">
        <v>8511176</v>
      </c>
      <c r="BW122" s="838"/>
      <c r="BX122" s="838"/>
      <c r="BY122" s="838"/>
      <c r="BZ122" s="838"/>
      <c r="CA122" s="838">
        <v>8681691</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41.7</v>
      </c>
      <c r="BR123" s="830"/>
      <c r="BS123" s="830"/>
      <c r="BT123" s="830"/>
      <c r="BU123" s="830"/>
      <c r="BV123" s="830">
        <v>22.1</v>
      </c>
      <c r="BW123" s="830"/>
      <c r="BX123" s="830"/>
      <c r="BY123" s="830"/>
      <c r="BZ123" s="830"/>
      <c r="CA123" s="830">
        <v>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7370</v>
      </c>
      <c r="AB126" s="782"/>
      <c r="AC126" s="782"/>
      <c r="AD126" s="782"/>
      <c r="AE126" s="783"/>
      <c r="AF126" s="784">
        <v>6341</v>
      </c>
      <c r="AG126" s="782"/>
      <c r="AH126" s="782"/>
      <c r="AI126" s="782"/>
      <c r="AJ126" s="783"/>
      <c r="AK126" s="784">
        <v>5934</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v>
      </c>
      <c r="AB127" s="782"/>
      <c r="AC127" s="782"/>
      <c r="AD127" s="782"/>
      <c r="AE127" s="783"/>
      <c r="AF127" s="784">
        <v>24</v>
      </c>
      <c r="AG127" s="782"/>
      <c r="AH127" s="782"/>
      <c r="AI127" s="782"/>
      <c r="AJ127" s="783"/>
      <c r="AK127" s="784">
        <v>17</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31224</v>
      </c>
      <c r="AB128" s="722"/>
      <c r="AC128" s="722"/>
      <c r="AD128" s="722"/>
      <c r="AE128" s="723"/>
      <c r="AF128" s="724">
        <v>35471</v>
      </c>
      <c r="AG128" s="722"/>
      <c r="AH128" s="722"/>
      <c r="AI128" s="722"/>
      <c r="AJ128" s="723"/>
      <c r="AK128" s="724">
        <v>36646</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2883710</v>
      </c>
      <c r="AB129" s="782"/>
      <c r="AC129" s="782"/>
      <c r="AD129" s="782"/>
      <c r="AE129" s="783"/>
      <c r="AF129" s="784">
        <v>2883986</v>
      </c>
      <c r="AG129" s="782"/>
      <c r="AH129" s="782"/>
      <c r="AI129" s="782"/>
      <c r="AJ129" s="783"/>
      <c r="AK129" s="784">
        <v>2928615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407357</v>
      </c>
      <c r="AB130" s="782"/>
      <c r="AC130" s="782"/>
      <c r="AD130" s="782"/>
      <c r="AE130" s="783"/>
      <c r="AF130" s="784">
        <v>418727</v>
      </c>
      <c r="AG130" s="782"/>
      <c r="AH130" s="782"/>
      <c r="AI130" s="782"/>
      <c r="AJ130" s="783"/>
      <c r="AK130" s="784">
        <v>430087</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2476353</v>
      </c>
      <c r="AB131" s="715"/>
      <c r="AC131" s="715"/>
      <c r="AD131" s="715"/>
      <c r="AE131" s="716"/>
      <c r="AF131" s="717">
        <v>2465259</v>
      </c>
      <c r="AG131" s="715"/>
      <c r="AH131" s="715"/>
      <c r="AI131" s="715"/>
      <c r="AJ131" s="716"/>
      <c r="AK131" s="717">
        <v>2498528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10.680141320000001</v>
      </c>
      <c r="AB132" s="738"/>
      <c r="AC132" s="738"/>
      <c r="AD132" s="738"/>
      <c r="AE132" s="739"/>
      <c r="AF132" s="740">
        <v>10.891310000000001</v>
      </c>
      <c r="AG132" s="738"/>
      <c r="AH132" s="738"/>
      <c r="AI132" s="738"/>
      <c r="AJ132" s="739"/>
      <c r="AK132" s="740">
        <v>10.43602473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10.9</v>
      </c>
      <c r="AB133" s="747"/>
      <c r="AC133" s="747"/>
      <c r="AD133" s="747"/>
      <c r="AE133" s="748"/>
      <c r="AF133" s="746">
        <v>10.8</v>
      </c>
      <c r="AG133" s="747"/>
      <c r="AH133" s="747"/>
      <c r="AI133" s="747"/>
      <c r="AJ133" s="748"/>
      <c r="AK133" s="746">
        <v>10.6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790187</v>
      </c>
      <c r="L9" s="264">
        <v>73842</v>
      </c>
      <c r="M9" s="265">
        <v>80329</v>
      </c>
      <c r="N9" s="266">
        <v>-8.1</v>
      </c>
    </row>
    <row r="10" spans="1:16">
      <c r="A10" s="248"/>
      <c r="B10" s="244"/>
      <c r="C10" s="244"/>
      <c r="D10" s="244"/>
      <c r="E10" s="244"/>
      <c r="F10" s="244"/>
      <c r="G10" s="1131" t="s">
        <v>472</v>
      </c>
      <c r="H10" s="1132"/>
      <c r="I10" s="1132"/>
      <c r="J10" s="1133"/>
      <c r="K10" s="267">
        <v>1436</v>
      </c>
      <c r="L10" s="268">
        <v>134</v>
      </c>
      <c r="M10" s="269">
        <v>8609</v>
      </c>
      <c r="N10" s="270">
        <v>-98.4</v>
      </c>
    </row>
    <row r="11" spans="1:16" ht="13.5" customHeight="1">
      <c r="A11" s="248"/>
      <c r="B11" s="244"/>
      <c r="C11" s="244"/>
      <c r="D11" s="244"/>
      <c r="E11" s="244"/>
      <c r="F11" s="244"/>
      <c r="G11" s="1131" t="s">
        <v>473</v>
      </c>
      <c r="H11" s="1132"/>
      <c r="I11" s="1132"/>
      <c r="J11" s="1133"/>
      <c r="K11" s="267">
        <v>113306</v>
      </c>
      <c r="L11" s="268">
        <v>10588</v>
      </c>
      <c r="M11" s="269">
        <v>13591</v>
      </c>
      <c r="N11" s="270">
        <v>-22.1</v>
      </c>
    </row>
    <row r="12" spans="1:16" ht="13.5" customHeight="1">
      <c r="A12" s="248"/>
      <c r="B12" s="244"/>
      <c r="C12" s="244"/>
      <c r="D12" s="244"/>
      <c r="E12" s="244"/>
      <c r="F12" s="244"/>
      <c r="G12" s="1131" t="s">
        <v>474</v>
      </c>
      <c r="H12" s="1132"/>
      <c r="I12" s="1132"/>
      <c r="J12" s="1133"/>
      <c r="K12" s="267">
        <v>6776</v>
      </c>
      <c r="L12" s="268">
        <v>633</v>
      </c>
      <c r="M12" s="269">
        <v>743</v>
      </c>
      <c r="N12" s="270">
        <v>-14.8</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43059</v>
      </c>
      <c r="L14" s="268">
        <v>4024</v>
      </c>
      <c r="M14" s="269">
        <v>5092</v>
      </c>
      <c r="N14" s="270">
        <v>-21</v>
      </c>
    </row>
    <row r="15" spans="1:16" ht="13.5" customHeight="1">
      <c r="A15" s="248"/>
      <c r="B15" s="244"/>
      <c r="C15" s="244"/>
      <c r="D15" s="244"/>
      <c r="E15" s="244"/>
      <c r="F15" s="244"/>
      <c r="G15" s="1131" t="s">
        <v>478</v>
      </c>
      <c r="H15" s="1132"/>
      <c r="I15" s="1132"/>
      <c r="J15" s="1133"/>
      <c r="K15" s="267">
        <v>12584</v>
      </c>
      <c r="L15" s="268">
        <v>1176</v>
      </c>
      <c r="M15" s="269">
        <v>1814</v>
      </c>
      <c r="N15" s="270">
        <v>-35.200000000000003</v>
      </c>
    </row>
    <row r="16" spans="1:16">
      <c r="A16" s="248"/>
      <c r="B16" s="244"/>
      <c r="C16" s="244"/>
      <c r="D16" s="244"/>
      <c r="E16" s="244"/>
      <c r="F16" s="244"/>
      <c r="G16" s="1134" t="s">
        <v>479</v>
      </c>
      <c r="H16" s="1135"/>
      <c r="I16" s="1135"/>
      <c r="J16" s="1136"/>
      <c r="K16" s="268">
        <v>-58580</v>
      </c>
      <c r="L16" s="268">
        <v>-5474</v>
      </c>
      <c r="M16" s="269">
        <v>-8452</v>
      </c>
      <c r="N16" s="270">
        <v>-35.200000000000003</v>
      </c>
    </row>
    <row r="17" spans="1:16">
      <c r="A17" s="248"/>
      <c r="B17" s="244"/>
      <c r="C17" s="244"/>
      <c r="D17" s="244"/>
      <c r="E17" s="244"/>
      <c r="F17" s="244"/>
      <c r="G17" s="1134" t="s">
        <v>170</v>
      </c>
      <c r="H17" s="1135"/>
      <c r="I17" s="1135"/>
      <c r="J17" s="1136"/>
      <c r="K17" s="268">
        <v>908768</v>
      </c>
      <c r="L17" s="268">
        <v>84924</v>
      </c>
      <c r="M17" s="269">
        <v>101726</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7.94</v>
      </c>
      <c r="L21" s="281">
        <v>9.5500000000000007</v>
      </c>
      <c r="M21" s="282">
        <v>-1.61</v>
      </c>
      <c r="N21" s="249"/>
      <c r="O21" s="283"/>
      <c r="P21" s="279"/>
    </row>
    <row r="22" spans="1:16" s="284" customFormat="1">
      <c r="A22" s="279"/>
      <c r="B22" s="249"/>
      <c r="C22" s="249"/>
      <c r="D22" s="249"/>
      <c r="E22" s="249"/>
      <c r="F22" s="249"/>
      <c r="G22" s="1128" t="s">
        <v>485</v>
      </c>
      <c r="H22" s="1129"/>
      <c r="I22" s="1129"/>
      <c r="J22" s="1130"/>
      <c r="K22" s="285">
        <v>93</v>
      </c>
      <c r="L22" s="286">
        <v>96</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389201</v>
      </c>
      <c r="L32" s="294">
        <v>36371</v>
      </c>
      <c r="M32" s="295">
        <v>44248</v>
      </c>
      <c r="N32" s="296">
        <v>-17.8</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t="s">
        <v>476</v>
      </c>
      <c r="N34" s="296" t="s">
        <v>476</v>
      </c>
    </row>
    <row r="35" spans="1:16" ht="27" customHeight="1">
      <c r="A35" s="248"/>
      <c r="B35" s="244"/>
      <c r="C35" s="244"/>
      <c r="D35" s="244"/>
      <c r="E35" s="244"/>
      <c r="F35" s="244"/>
      <c r="G35" s="1119" t="s">
        <v>492</v>
      </c>
      <c r="H35" s="1120"/>
      <c r="I35" s="1120"/>
      <c r="J35" s="1121"/>
      <c r="K35" s="294">
        <v>300318</v>
      </c>
      <c r="L35" s="294">
        <v>28064</v>
      </c>
      <c r="M35" s="295">
        <v>15882</v>
      </c>
      <c r="N35" s="296">
        <v>76.7</v>
      </c>
    </row>
    <row r="36" spans="1:16" ht="27" customHeight="1">
      <c r="A36" s="248"/>
      <c r="B36" s="244"/>
      <c r="C36" s="244"/>
      <c r="D36" s="244"/>
      <c r="E36" s="244"/>
      <c r="F36" s="244"/>
      <c r="G36" s="1119" t="s">
        <v>493</v>
      </c>
      <c r="H36" s="1120"/>
      <c r="I36" s="1120"/>
      <c r="J36" s="1121"/>
      <c r="K36" s="294">
        <v>27182</v>
      </c>
      <c r="L36" s="294">
        <v>2540</v>
      </c>
      <c r="M36" s="295">
        <v>6478</v>
      </c>
      <c r="N36" s="296">
        <v>-60.8</v>
      </c>
    </row>
    <row r="37" spans="1:16" ht="13.5" customHeight="1">
      <c r="A37" s="248"/>
      <c r="B37" s="244"/>
      <c r="C37" s="244"/>
      <c r="D37" s="244"/>
      <c r="E37" s="244"/>
      <c r="F37" s="244"/>
      <c r="G37" s="1119" t="s">
        <v>494</v>
      </c>
      <c r="H37" s="1120"/>
      <c r="I37" s="1120"/>
      <c r="J37" s="1121"/>
      <c r="K37" s="294">
        <v>10779</v>
      </c>
      <c r="L37" s="294">
        <v>1007</v>
      </c>
      <c r="M37" s="295">
        <v>2404</v>
      </c>
      <c r="N37" s="296">
        <v>-58.1</v>
      </c>
    </row>
    <row r="38" spans="1:16" ht="27" customHeight="1">
      <c r="A38" s="248"/>
      <c r="B38" s="244"/>
      <c r="C38" s="244"/>
      <c r="D38" s="244"/>
      <c r="E38" s="244"/>
      <c r="F38" s="244"/>
      <c r="G38" s="1122" t="s">
        <v>495</v>
      </c>
      <c r="H38" s="1123"/>
      <c r="I38" s="1123"/>
      <c r="J38" s="1124"/>
      <c r="K38" s="297" t="s">
        <v>476</v>
      </c>
      <c r="L38" s="297" t="s">
        <v>476</v>
      </c>
      <c r="M38" s="298">
        <v>1</v>
      </c>
      <c r="N38" s="299" t="s">
        <v>476</v>
      </c>
      <c r="O38" s="293"/>
    </row>
    <row r="39" spans="1:16">
      <c r="A39" s="248"/>
      <c r="B39" s="244"/>
      <c r="C39" s="244"/>
      <c r="D39" s="244"/>
      <c r="E39" s="244"/>
      <c r="F39" s="244"/>
      <c r="G39" s="1122" t="s">
        <v>496</v>
      </c>
      <c r="H39" s="1123"/>
      <c r="I39" s="1123"/>
      <c r="J39" s="1124"/>
      <c r="K39" s="300">
        <v>-36646</v>
      </c>
      <c r="L39" s="300">
        <v>-3425</v>
      </c>
      <c r="M39" s="301">
        <v>-1618</v>
      </c>
      <c r="N39" s="302">
        <v>111.7</v>
      </c>
      <c r="O39" s="293"/>
    </row>
    <row r="40" spans="1:16" ht="27" customHeight="1">
      <c r="A40" s="248"/>
      <c r="B40" s="244"/>
      <c r="C40" s="244"/>
      <c r="D40" s="244"/>
      <c r="E40" s="244"/>
      <c r="F40" s="244"/>
      <c r="G40" s="1119" t="s">
        <v>497</v>
      </c>
      <c r="H40" s="1120"/>
      <c r="I40" s="1120"/>
      <c r="J40" s="1121"/>
      <c r="K40" s="300">
        <v>-430087</v>
      </c>
      <c r="L40" s="300">
        <v>-40191</v>
      </c>
      <c r="M40" s="301">
        <v>-42527</v>
      </c>
      <c r="N40" s="302">
        <v>-5.5</v>
      </c>
      <c r="O40" s="293"/>
    </row>
    <row r="41" spans="1:16">
      <c r="A41" s="248"/>
      <c r="B41" s="244"/>
      <c r="C41" s="244"/>
      <c r="D41" s="244"/>
      <c r="E41" s="244"/>
      <c r="F41" s="244"/>
      <c r="G41" s="1125" t="s">
        <v>280</v>
      </c>
      <c r="H41" s="1126"/>
      <c r="I41" s="1126"/>
      <c r="J41" s="1127"/>
      <c r="K41" s="294">
        <v>260747</v>
      </c>
      <c r="L41" s="300">
        <v>24367</v>
      </c>
      <c r="M41" s="301">
        <v>24868</v>
      </c>
      <c r="N41" s="302">
        <v>-2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1221885</v>
      </c>
      <c r="J51" s="320">
        <v>113780</v>
      </c>
      <c r="K51" s="321">
        <v>89.9</v>
      </c>
      <c r="L51" s="322">
        <v>86910</v>
      </c>
      <c r="M51" s="323">
        <v>58.5</v>
      </c>
      <c r="N51" s="324">
        <v>31.4</v>
      </c>
    </row>
    <row r="52" spans="1:14">
      <c r="A52" s="248"/>
      <c r="B52" s="244"/>
      <c r="C52" s="244"/>
      <c r="D52" s="244"/>
      <c r="E52" s="244"/>
      <c r="F52" s="244"/>
      <c r="G52" s="325"/>
      <c r="H52" s="326" t="s">
        <v>508</v>
      </c>
      <c r="I52" s="327">
        <v>620377</v>
      </c>
      <c r="J52" s="328">
        <v>57769</v>
      </c>
      <c r="K52" s="329">
        <v>122.6</v>
      </c>
      <c r="L52" s="330">
        <v>50891</v>
      </c>
      <c r="M52" s="331">
        <v>65.3</v>
      </c>
      <c r="N52" s="332">
        <v>57.3</v>
      </c>
    </row>
    <row r="53" spans="1:14">
      <c r="A53" s="248"/>
      <c r="B53" s="244"/>
      <c r="C53" s="244"/>
      <c r="D53" s="244"/>
      <c r="E53" s="244"/>
      <c r="F53" s="244"/>
      <c r="G53" s="310" t="s">
        <v>509</v>
      </c>
      <c r="H53" s="311"/>
      <c r="I53" s="319">
        <v>388772</v>
      </c>
      <c r="J53" s="320">
        <v>36395</v>
      </c>
      <c r="K53" s="321">
        <v>-68</v>
      </c>
      <c r="L53" s="322">
        <v>95443</v>
      </c>
      <c r="M53" s="323">
        <v>9.8000000000000007</v>
      </c>
      <c r="N53" s="324">
        <v>-77.8</v>
      </c>
    </row>
    <row r="54" spans="1:14">
      <c r="A54" s="248"/>
      <c r="B54" s="244"/>
      <c r="C54" s="244"/>
      <c r="D54" s="244"/>
      <c r="E54" s="244"/>
      <c r="F54" s="244"/>
      <c r="G54" s="325"/>
      <c r="H54" s="326" t="s">
        <v>508</v>
      </c>
      <c r="I54" s="327">
        <v>308648</v>
      </c>
      <c r="J54" s="328">
        <v>28894</v>
      </c>
      <c r="K54" s="329">
        <v>-50</v>
      </c>
      <c r="L54" s="330">
        <v>48538</v>
      </c>
      <c r="M54" s="331">
        <v>-4.5999999999999996</v>
      </c>
      <c r="N54" s="332">
        <v>-45.4</v>
      </c>
    </row>
    <row r="55" spans="1:14">
      <c r="A55" s="248"/>
      <c r="B55" s="244"/>
      <c r="C55" s="244"/>
      <c r="D55" s="244"/>
      <c r="E55" s="244"/>
      <c r="F55" s="244"/>
      <c r="G55" s="310" t="s">
        <v>510</v>
      </c>
      <c r="H55" s="311"/>
      <c r="I55" s="319">
        <v>467195</v>
      </c>
      <c r="J55" s="320">
        <v>44029</v>
      </c>
      <c r="K55" s="321">
        <v>21</v>
      </c>
      <c r="L55" s="322">
        <v>72729</v>
      </c>
      <c r="M55" s="323">
        <v>-23.8</v>
      </c>
      <c r="N55" s="324">
        <v>44.8</v>
      </c>
    </row>
    <row r="56" spans="1:14">
      <c r="A56" s="248"/>
      <c r="B56" s="244"/>
      <c r="C56" s="244"/>
      <c r="D56" s="244"/>
      <c r="E56" s="244"/>
      <c r="F56" s="244"/>
      <c r="G56" s="325"/>
      <c r="H56" s="326" t="s">
        <v>508</v>
      </c>
      <c r="I56" s="327">
        <v>316242</v>
      </c>
      <c r="J56" s="328">
        <v>29803</v>
      </c>
      <c r="K56" s="329">
        <v>3.1</v>
      </c>
      <c r="L56" s="330">
        <v>36291</v>
      </c>
      <c r="M56" s="331">
        <v>-25.2</v>
      </c>
      <c r="N56" s="332">
        <v>28.3</v>
      </c>
    </row>
    <row r="57" spans="1:14">
      <c r="A57" s="248"/>
      <c r="B57" s="244"/>
      <c r="C57" s="244"/>
      <c r="D57" s="244"/>
      <c r="E57" s="244"/>
      <c r="F57" s="244"/>
      <c r="G57" s="310" t="s">
        <v>511</v>
      </c>
      <c r="H57" s="311"/>
      <c r="I57" s="319">
        <v>388163</v>
      </c>
      <c r="J57" s="320">
        <v>36287</v>
      </c>
      <c r="K57" s="321">
        <v>-17.600000000000001</v>
      </c>
      <c r="L57" s="322">
        <v>70317</v>
      </c>
      <c r="M57" s="323">
        <v>-3.3</v>
      </c>
      <c r="N57" s="324">
        <v>-14.3</v>
      </c>
    </row>
    <row r="58" spans="1:14">
      <c r="A58" s="248"/>
      <c r="B58" s="244"/>
      <c r="C58" s="244"/>
      <c r="D58" s="244"/>
      <c r="E58" s="244"/>
      <c r="F58" s="244"/>
      <c r="G58" s="325"/>
      <c r="H58" s="326" t="s">
        <v>508</v>
      </c>
      <c r="I58" s="327">
        <v>179763</v>
      </c>
      <c r="J58" s="328">
        <v>16805</v>
      </c>
      <c r="K58" s="329">
        <v>-43.6</v>
      </c>
      <c r="L58" s="330">
        <v>35725</v>
      </c>
      <c r="M58" s="331">
        <v>-1.6</v>
      </c>
      <c r="N58" s="332">
        <v>-42</v>
      </c>
    </row>
    <row r="59" spans="1:14">
      <c r="A59" s="248"/>
      <c r="B59" s="244"/>
      <c r="C59" s="244"/>
      <c r="D59" s="244"/>
      <c r="E59" s="244"/>
      <c r="F59" s="244"/>
      <c r="G59" s="310" t="s">
        <v>512</v>
      </c>
      <c r="H59" s="311"/>
      <c r="I59" s="319">
        <v>516991</v>
      </c>
      <c r="J59" s="320">
        <v>48312</v>
      </c>
      <c r="K59" s="321">
        <v>33.1</v>
      </c>
      <c r="L59" s="322">
        <v>105751</v>
      </c>
      <c r="M59" s="323">
        <v>50.4</v>
      </c>
      <c r="N59" s="324">
        <v>-17.3</v>
      </c>
    </row>
    <row r="60" spans="1:14">
      <c r="A60" s="248"/>
      <c r="B60" s="244"/>
      <c r="C60" s="244"/>
      <c r="D60" s="244"/>
      <c r="E60" s="244"/>
      <c r="F60" s="244"/>
      <c r="G60" s="325"/>
      <c r="H60" s="326" t="s">
        <v>508</v>
      </c>
      <c r="I60" s="333">
        <v>282115</v>
      </c>
      <c r="J60" s="328">
        <v>26363</v>
      </c>
      <c r="K60" s="329">
        <v>56.9</v>
      </c>
      <c r="L60" s="330">
        <v>49969</v>
      </c>
      <c r="M60" s="331">
        <v>39.9</v>
      </c>
      <c r="N60" s="332">
        <v>17</v>
      </c>
    </row>
    <row r="61" spans="1:14">
      <c r="A61" s="248"/>
      <c r="B61" s="244"/>
      <c r="C61" s="244"/>
      <c r="D61" s="244"/>
      <c r="E61" s="244"/>
      <c r="F61" s="244"/>
      <c r="G61" s="310" t="s">
        <v>513</v>
      </c>
      <c r="H61" s="334"/>
      <c r="I61" s="335">
        <v>596601</v>
      </c>
      <c r="J61" s="336">
        <v>55761</v>
      </c>
      <c r="K61" s="337">
        <v>11.7</v>
      </c>
      <c r="L61" s="338">
        <v>86230</v>
      </c>
      <c r="M61" s="339">
        <v>18.3</v>
      </c>
      <c r="N61" s="324">
        <v>-6.6</v>
      </c>
    </row>
    <row r="62" spans="1:14">
      <c r="A62" s="248"/>
      <c r="B62" s="244"/>
      <c r="C62" s="244"/>
      <c r="D62" s="244"/>
      <c r="E62" s="244"/>
      <c r="F62" s="244"/>
      <c r="G62" s="325"/>
      <c r="H62" s="326" t="s">
        <v>508</v>
      </c>
      <c r="I62" s="327">
        <v>341429</v>
      </c>
      <c r="J62" s="328">
        <v>31927</v>
      </c>
      <c r="K62" s="329">
        <v>17.8</v>
      </c>
      <c r="L62" s="330">
        <v>44283</v>
      </c>
      <c r="M62" s="331">
        <v>14.8</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31.3</v>
      </c>
      <c r="G47" s="12">
        <v>32.96</v>
      </c>
      <c r="H47" s="12">
        <v>37.770000000000003</v>
      </c>
      <c r="I47" s="12">
        <v>45.5</v>
      </c>
      <c r="J47" s="13">
        <v>49.82</v>
      </c>
    </row>
    <row r="48" spans="2:10" ht="57.75" customHeight="1">
      <c r="B48" s="14"/>
      <c r="C48" s="1139" t="s">
        <v>4</v>
      </c>
      <c r="D48" s="1139"/>
      <c r="E48" s="1140"/>
      <c r="F48" s="15">
        <v>6.14</v>
      </c>
      <c r="G48" s="16">
        <v>7.96</v>
      </c>
      <c r="H48" s="16">
        <v>8.2799999999999994</v>
      </c>
      <c r="I48" s="16">
        <v>8.58</v>
      </c>
      <c r="J48" s="17">
        <v>7.38</v>
      </c>
    </row>
    <row r="49" spans="2:10" ht="57.75" customHeight="1" thickBot="1">
      <c r="B49" s="18"/>
      <c r="C49" s="1141" t="s">
        <v>5</v>
      </c>
      <c r="D49" s="1141"/>
      <c r="E49" s="1142"/>
      <c r="F49" s="19">
        <v>3.86</v>
      </c>
      <c r="G49" s="20">
        <v>4.92</v>
      </c>
      <c r="H49" s="20">
        <v>4.68</v>
      </c>
      <c r="I49" s="20">
        <v>8.0299999999999994</v>
      </c>
      <c r="J49" s="21">
        <v>3.95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4.57</v>
      </c>
      <c r="G34" s="33">
        <v>5.38</v>
      </c>
      <c r="H34" s="33">
        <v>6.33</v>
      </c>
      <c r="I34" s="33">
        <v>6.89</v>
      </c>
      <c r="J34" s="34">
        <v>7.47</v>
      </c>
      <c r="K34" s="22"/>
      <c r="L34" s="22"/>
      <c r="M34" s="22"/>
      <c r="N34" s="22"/>
      <c r="O34" s="22"/>
      <c r="P34" s="22"/>
    </row>
    <row r="35" spans="1:16" ht="39" customHeight="1">
      <c r="A35" s="22"/>
      <c r="B35" s="35"/>
      <c r="C35" s="1143" t="s">
        <v>521</v>
      </c>
      <c r="D35" s="1144"/>
      <c r="E35" s="1145"/>
      <c r="F35" s="36">
        <v>6.12</v>
      </c>
      <c r="G35" s="37">
        <v>7.96</v>
      </c>
      <c r="H35" s="37">
        <v>8.2799999999999994</v>
      </c>
      <c r="I35" s="37">
        <v>8.58</v>
      </c>
      <c r="J35" s="38">
        <v>7.38</v>
      </c>
      <c r="K35" s="22"/>
      <c r="L35" s="22"/>
      <c r="M35" s="22"/>
      <c r="N35" s="22"/>
      <c r="O35" s="22"/>
      <c r="P35" s="22"/>
    </row>
    <row r="36" spans="1:16" ht="39" customHeight="1">
      <c r="A36" s="22"/>
      <c r="B36" s="35"/>
      <c r="C36" s="1143" t="s">
        <v>522</v>
      </c>
      <c r="D36" s="1144"/>
      <c r="E36" s="1145"/>
      <c r="F36" s="36">
        <v>2.64</v>
      </c>
      <c r="G36" s="37">
        <v>5.63</v>
      </c>
      <c r="H36" s="37">
        <v>4.72</v>
      </c>
      <c r="I36" s="37">
        <v>3.59</v>
      </c>
      <c r="J36" s="38">
        <v>4.05</v>
      </c>
      <c r="K36" s="22"/>
      <c r="L36" s="22"/>
      <c r="M36" s="22"/>
      <c r="N36" s="22"/>
      <c r="O36" s="22"/>
      <c r="P36" s="22"/>
    </row>
    <row r="37" spans="1:16" ht="39" customHeight="1">
      <c r="A37" s="22"/>
      <c r="B37" s="35"/>
      <c r="C37" s="1143" t="s">
        <v>523</v>
      </c>
      <c r="D37" s="1144"/>
      <c r="E37" s="1145"/>
      <c r="F37" s="36">
        <v>0.74</v>
      </c>
      <c r="G37" s="37">
        <v>1.44</v>
      </c>
      <c r="H37" s="37">
        <v>1.18</v>
      </c>
      <c r="I37" s="37">
        <v>1.28</v>
      </c>
      <c r="J37" s="38">
        <v>0.82</v>
      </c>
      <c r="K37" s="22"/>
      <c r="L37" s="22"/>
      <c r="M37" s="22"/>
      <c r="N37" s="22"/>
      <c r="O37" s="22"/>
      <c r="P37" s="22"/>
    </row>
    <row r="38" spans="1:16" ht="39" customHeight="1">
      <c r="A38" s="22"/>
      <c r="B38" s="35"/>
      <c r="C38" s="1143" t="s">
        <v>524</v>
      </c>
      <c r="D38" s="1144"/>
      <c r="E38" s="1145"/>
      <c r="F38" s="36">
        <v>0.34</v>
      </c>
      <c r="G38" s="37">
        <v>0.42</v>
      </c>
      <c r="H38" s="37">
        <v>0.34</v>
      </c>
      <c r="I38" s="37">
        <v>0.33</v>
      </c>
      <c r="J38" s="38">
        <v>0.12</v>
      </c>
      <c r="K38" s="22"/>
      <c r="L38" s="22"/>
      <c r="M38" s="22"/>
      <c r="N38" s="22"/>
      <c r="O38" s="22"/>
      <c r="P38" s="22"/>
    </row>
    <row r="39" spans="1:16" ht="39" customHeight="1">
      <c r="A39" s="22"/>
      <c r="B39" s="35"/>
      <c r="C39" s="1143" t="s">
        <v>525</v>
      </c>
      <c r="D39" s="1144"/>
      <c r="E39" s="1145"/>
      <c r="F39" s="36">
        <v>0.09</v>
      </c>
      <c r="G39" s="37">
        <v>0.1</v>
      </c>
      <c r="H39" s="37">
        <v>0.09</v>
      </c>
      <c r="I39" s="37">
        <v>0.09</v>
      </c>
      <c r="J39" s="38">
        <v>0.08</v>
      </c>
      <c r="K39" s="22"/>
      <c r="L39" s="22"/>
      <c r="M39" s="22"/>
      <c r="N39" s="22"/>
      <c r="O39" s="22"/>
      <c r="P39" s="22"/>
    </row>
    <row r="40" spans="1:16" ht="39" customHeight="1">
      <c r="A40" s="22"/>
      <c r="B40" s="35"/>
      <c r="C40" s="1143" t="s">
        <v>526</v>
      </c>
      <c r="D40" s="1144"/>
      <c r="E40" s="1145"/>
      <c r="F40" s="36">
        <v>0.06</v>
      </c>
      <c r="G40" s="37">
        <v>0.05</v>
      </c>
      <c r="H40" s="37">
        <v>0.05</v>
      </c>
      <c r="I40" s="37">
        <v>0.06</v>
      </c>
      <c r="J40" s="38">
        <v>0.06</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528</v>
      </c>
      <c r="D43" s="1147"/>
      <c r="E43" s="1148"/>
      <c r="F43" s="41">
        <v>0.02</v>
      </c>
      <c r="G43" s="42">
        <v>0.01</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320</v>
      </c>
      <c r="L45" s="60">
        <v>322</v>
      </c>
      <c r="M45" s="60">
        <v>342</v>
      </c>
      <c r="N45" s="60">
        <v>361</v>
      </c>
      <c r="O45" s="61">
        <v>389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292</v>
      </c>
      <c r="L48" s="64">
        <v>307</v>
      </c>
      <c r="M48" s="64">
        <v>298</v>
      </c>
      <c r="N48" s="64">
        <v>310</v>
      </c>
      <c r="O48" s="65">
        <v>300</v>
      </c>
      <c r="P48" s="48"/>
      <c r="Q48" s="48"/>
      <c r="R48" s="48"/>
      <c r="S48" s="48"/>
      <c r="T48" s="48"/>
      <c r="U48" s="48"/>
    </row>
    <row r="49" spans="1:21" ht="30.75" customHeight="1">
      <c r="A49" s="48"/>
      <c r="B49" s="1161"/>
      <c r="C49" s="1162"/>
      <c r="D49" s="62"/>
      <c r="E49" s="1153" t="s">
        <v>16</v>
      </c>
      <c r="F49" s="1153"/>
      <c r="G49" s="1153"/>
      <c r="H49" s="1153"/>
      <c r="I49" s="1153"/>
      <c r="J49" s="1154"/>
      <c r="K49" s="63">
        <v>59</v>
      </c>
      <c r="L49" s="64">
        <v>58</v>
      </c>
      <c r="M49" s="64">
        <v>50</v>
      </c>
      <c r="N49" s="64">
        <v>41</v>
      </c>
      <c r="O49" s="65">
        <v>27</v>
      </c>
      <c r="P49" s="48"/>
      <c r="Q49" s="48"/>
      <c r="R49" s="48"/>
      <c r="S49" s="48"/>
      <c r="T49" s="48"/>
      <c r="U49" s="48"/>
    </row>
    <row r="50" spans="1:21" ht="30.75" customHeight="1">
      <c r="A50" s="48"/>
      <c r="B50" s="1161"/>
      <c r="C50" s="1162"/>
      <c r="D50" s="62"/>
      <c r="E50" s="1153" t="s">
        <v>17</v>
      </c>
      <c r="F50" s="1153"/>
      <c r="G50" s="1153"/>
      <c r="H50" s="1153"/>
      <c r="I50" s="1153"/>
      <c r="J50" s="1154"/>
      <c r="K50" s="63">
        <v>13</v>
      </c>
      <c r="L50" s="64">
        <v>12</v>
      </c>
      <c r="M50" s="64">
        <v>12</v>
      </c>
      <c r="N50" s="64">
        <v>11</v>
      </c>
      <c r="O50" s="65">
        <v>11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417</v>
      </c>
      <c r="L52" s="64">
        <v>421</v>
      </c>
      <c r="M52" s="64">
        <v>438</v>
      </c>
      <c r="N52" s="64">
        <v>454</v>
      </c>
      <c r="O52" s="65">
        <v>467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267</v>
      </c>
      <c r="L53" s="69">
        <v>278</v>
      </c>
      <c r="M53" s="69">
        <v>264</v>
      </c>
      <c r="N53" s="69">
        <v>269</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2015-05-14T01:00:37Z</cp:lastPrinted>
  <dcterms:created xsi:type="dcterms:W3CDTF">2015-02-17T06:56:37Z</dcterms:created>
  <dcterms:modified xsi:type="dcterms:W3CDTF">2015-05-14T01:03:08Z</dcterms:modified>
  <cp:category/>
</cp:coreProperties>
</file>