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95" windowWidth="14940" windowHeight="774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実質収支比率等に係る経年分析" sheetId="7" r:id="rId7"/>
    <sheet name="連結実質赤字比率に係る赤字・黒字の構成分析" sheetId="8" r:id="rId8"/>
    <sheet name="実質公債費比率（分子）の構造" sheetId="9" r:id="rId9"/>
    <sheet name="将来負担比率（分子）の構造" sheetId="10" r:id="rId10"/>
    <sheet name="データシート" sheetId="11" state="hidden" r:id="rId11"/>
  </sheets>
  <definedNames>
    <definedName name="Z_5F75C953_CCBB_4E51_B15A_78D645C90831_.wvu.Cols" localSheetId="2" hidden="1">'各会計、関係団体の財政状況及び健全化判断比率'!$EB:$XFD</definedName>
    <definedName name="Z_5F75C953_CCBB_4E51_B15A_78D645C90831_.wvu.Cols" localSheetId="4" hidden="1">'経常経費分析表（経常収支比率の分析）'!$AI:$XFD</definedName>
    <definedName name="Z_5F75C953_CCBB_4E51_B15A_78D645C90831_.wvu.Cols" localSheetId="5" hidden="1">'経常経費分析表（人件費・公債費・普通建設事業費の分析）'!$Q:$XFD</definedName>
    <definedName name="Z_5F75C953_CCBB_4E51_B15A_78D645C90831_.wvu.Cols" localSheetId="3" hidden="1">財政比較分析表!$AK:$XFD</definedName>
    <definedName name="Z_5F75C953_CCBB_4E51_B15A_78D645C90831_.wvu.Cols" localSheetId="8" hidden="1">'実質公債費比率（分子）の構造'!$V:$XFD</definedName>
    <definedName name="Z_5F75C953_CCBB_4E51_B15A_78D645C90831_.wvu.Cols" localSheetId="6" hidden="1">実質収支比率等に係る経年分析!$Q:$XFD</definedName>
    <definedName name="Z_5F75C953_CCBB_4E51_B15A_78D645C90831_.wvu.Cols" localSheetId="9" hidden="1">'将来負担比率（分子）の構造'!$T:$XFD</definedName>
    <definedName name="Z_5F75C953_CCBB_4E51_B15A_78D645C90831_.wvu.Cols" localSheetId="0" hidden="1">総括表!$DP:$XFD</definedName>
    <definedName name="Z_5F75C953_CCBB_4E51_B15A_78D645C90831_.wvu.Cols" localSheetId="1" hidden="1">普通会計の状況!$EN:$XFD</definedName>
    <definedName name="Z_5F75C953_CCBB_4E51_B15A_78D645C90831_.wvu.Cols" localSheetId="7" hidden="1">連結実質赤字比率に係る赤字・黒字の構成分析!$Q:$XFD</definedName>
    <definedName name="Z_5F75C953_CCBB_4E51_B15A_78D645C90831_.wvu.Rows" localSheetId="2" hidden="1">'各会計、関係団体の財政状況及び健全化判断比率'!$135:$1048576,'各会計、関係団体の財政状況及び健全化判断比率'!$89:$101</definedName>
    <definedName name="Z_5F75C953_CCBB_4E51_B15A_78D645C90831_.wvu.Rows" localSheetId="4" hidden="1">'経常経費分析表（経常収支比率の分析）'!$103:$1048576,'経常経費分析表（経常収支比率の分析）'!$89:$102</definedName>
    <definedName name="Z_5F75C953_CCBB_4E51_B15A_78D645C90831_.wvu.Rows" localSheetId="5" hidden="1">'経常経費分析表（人件費・公債費・普通建設事業費の分析）'!$75:$1048576,'経常経費分析表（人件費・公債費・普通建設事業費の分析）'!$67:$74</definedName>
    <definedName name="Z_5F75C953_CCBB_4E51_B15A_78D645C90831_.wvu.Rows" localSheetId="3" hidden="1">財政比較分析表!$111:$1048576,財政比較分析表!$98:$110</definedName>
    <definedName name="Z_5F75C953_CCBB_4E51_B15A_78D645C90831_.wvu.Rows" localSheetId="8" hidden="1">'実質公債費比率（分子）の構造'!$57:$1048576</definedName>
    <definedName name="Z_5F75C953_CCBB_4E51_B15A_78D645C90831_.wvu.Rows" localSheetId="6" hidden="1">実質収支比率等に係る経年分析!$54:$1048576,実質収支比率等に係る経年分析!$51:$53</definedName>
    <definedName name="Z_5F75C953_CCBB_4E51_B15A_78D645C90831_.wvu.Rows" localSheetId="9" hidden="1">'将来負担比率（分子）の構造'!$86:$1048576,'将来負担比率（分子）の構造'!$55:$85</definedName>
    <definedName name="Z_5F75C953_CCBB_4E51_B15A_78D645C90831_.wvu.Rows" localSheetId="0" hidden="1">総括表!$60:$1048576,総括表!$57:$59</definedName>
    <definedName name="Z_5F75C953_CCBB_4E51_B15A_78D645C90831_.wvu.Rows" localSheetId="1" hidden="1">普通会計の状況!$52:$1048576,普通会計の状況!$50:$51</definedName>
    <definedName name="Z_5F75C953_CCBB_4E51_B15A_78D645C90831_.wvu.Rows" localSheetId="7" hidden="1">連結実質赤字比率に係る赤字・黒字の構成分析!$46:$1048576</definedName>
  </definedNames>
  <calcPr calcId="145621"/>
  <customWorkbookViews>
    <customWorkbookView name="  - 個人用ビュー" guid="{5F75C953-CCBB-4E51-B15A-78D645C90831}" mergeInterval="0" personalView="1" maximized="1" windowWidth="1362" windowHeight="547" activeSheetId="3"/>
  </customWorkbookViews>
</workbook>
</file>

<file path=xl/calcChain.xml><?xml version="1.0" encoding="utf-8"?>
<calcChain xmlns="http://schemas.openxmlformats.org/spreadsheetml/2006/main">
  <c r="AF88" i="3" l="1"/>
  <c r="AP63" i="3"/>
  <c r="AU63" i="3"/>
  <c r="DG102" i="3" l="1"/>
  <c r="DB102" i="3"/>
  <c r="CW102" i="3"/>
  <c r="CR102" i="3"/>
  <c r="BG34" i="1" l="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E38" i="1"/>
  <c r="AM38" i="1"/>
  <c r="U38" i="1"/>
  <c r="C38" i="1"/>
  <c r="CO37" i="1"/>
  <c r="BE37" i="1"/>
  <c r="AM37" i="1"/>
  <c r="U37" i="1"/>
  <c r="C37" i="1"/>
  <c r="BE36" i="1"/>
  <c r="AM36" i="1"/>
  <c r="C36" i="1"/>
  <c r="BE35" i="1"/>
  <c r="AM35" i="1"/>
  <c r="C35" i="1"/>
  <c r="BW34" i="1"/>
  <c r="BW35" i="1" s="1"/>
  <c r="BW36" i="1" s="1"/>
  <c r="BW37" i="1" s="1"/>
  <c r="BW38" i="1" s="1"/>
  <c r="C34" i="1"/>
  <c r="CO34" i="1" l="1"/>
  <c r="CO35" i="1" s="1"/>
  <c r="CO36" i="1" s="1"/>
  <c r="U34" i="1"/>
  <c r="U35" i="1" s="1"/>
  <c r="U36" i="1" s="1"/>
  <c r="AM34" i="1"/>
  <c r="P67" i="11"/>
  <c r="O67" i="11"/>
  <c r="N67" i="11"/>
  <c r="M67" i="11"/>
  <c r="L67" i="11"/>
  <c r="K67" i="11"/>
  <c r="J67" i="11"/>
  <c r="I67" i="11"/>
  <c r="H67" i="11"/>
  <c r="G67" i="11"/>
  <c r="F67" i="11"/>
  <c r="E67" i="11"/>
  <c r="D67" i="11"/>
  <c r="C67" i="11"/>
  <c r="B67" i="11"/>
  <c r="N66" i="11"/>
  <c r="K66" i="11"/>
  <c r="H66" i="11"/>
  <c r="E66" i="11"/>
  <c r="B66" i="11"/>
  <c r="N65" i="11"/>
  <c r="K65" i="11"/>
  <c r="H65" i="11"/>
  <c r="E65" i="11"/>
  <c r="B65" i="11"/>
  <c r="N64" i="11"/>
  <c r="K64" i="11"/>
  <c r="H64" i="11"/>
  <c r="E64" i="11"/>
  <c r="B64" i="11"/>
  <c r="N63" i="11"/>
  <c r="K63" i="11"/>
  <c r="H63" i="11"/>
  <c r="E63" i="11"/>
  <c r="B63" i="11"/>
  <c r="N62" i="11"/>
  <c r="K62" i="11"/>
  <c r="H62" i="11"/>
  <c r="E62" i="11"/>
  <c r="B62" i="11"/>
  <c r="N61" i="11"/>
  <c r="K61" i="11"/>
  <c r="H61" i="11"/>
  <c r="E61" i="11"/>
  <c r="B61" i="11"/>
  <c r="N60" i="11"/>
  <c r="K60" i="11"/>
  <c r="H60" i="11"/>
  <c r="E60" i="11"/>
  <c r="B60" i="11"/>
  <c r="N59" i="11"/>
  <c r="K59" i="11"/>
  <c r="H59" i="11"/>
  <c r="E59" i="11"/>
  <c r="B59" i="11"/>
  <c r="P58" i="11"/>
  <c r="M58" i="11"/>
  <c r="J58" i="11"/>
  <c r="G58" i="11"/>
  <c r="D58" i="11"/>
  <c r="P57" i="11"/>
  <c r="M57" i="11"/>
  <c r="J57" i="11"/>
  <c r="G57" i="11"/>
  <c r="D57" i="11"/>
  <c r="P56" i="11"/>
  <c r="M56" i="11"/>
  <c r="J56" i="11"/>
  <c r="G56" i="11"/>
  <c r="D56" i="11"/>
  <c r="N54" i="11"/>
  <c r="K54" i="11"/>
  <c r="H54" i="11"/>
  <c r="E54" i="11"/>
  <c r="B54" i="11"/>
  <c r="P50" i="11"/>
  <c r="O50" i="11"/>
  <c r="N50" i="11"/>
  <c r="M50" i="11"/>
  <c r="L50" i="11"/>
  <c r="K50" i="11"/>
  <c r="J50" i="11"/>
  <c r="I50" i="11"/>
  <c r="H50" i="11"/>
  <c r="G50" i="11"/>
  <c r="F50" i="11"/>
  <c r="E50" i="11"/>
  <c r="D50" i="11"/>
  <c r="C50" i="11"/>
  <c r="B50" i="11"/>
  <c r="N49" i="11"/>
  <c r="K49" i="11"/>
  <c r="H49" i="11"/>
  <c r="E49" i="11"/>
  <c r="B49" i="11"/>
  <c r="N48" i="11"/>
  <c r="K48" i="11"/>
  <c r="H48" i="11"/>
  <c r="E48" i="11"/>
  <c r="B48" i="11"/>
  <c r="N47" i="11"/>
  <c r="K47" i="11"/>
  <c r="H47" i="11"/>
  <c r="E47" i="11"/>
  <c r="B47" i="11"/>
  <c r="N46" i="11"/>
  <c r="K46" i="11"/>
  <c r="H46" i="11"/>
  <c r="E46" i="11"/>
  <c r="B46" i="11"/>
  <c r="N45" i="11"/>
  <c r="K45" i="11"/>
  <c r="H45" i="11"/>
  <c r="E45" i="11"/>
  <c r="B45" i="11"/>
  <c r="N44" i="11"/>
  <c r="K44" i="11"/>
  <c r="H44" i="11"/>
  <c r="E44" i="11"/>
  <c r="B44" i="11"/>
  <c r="N43" i="11"/>
  <c r="K43" i="11"/>
  <c r="H43" i="11"/>
  <c r="E43" i="11"/>
  <c r="B43" i="11"/>
  <c r="P42" i="11"/>
  <c r="M42" i="11"/>
  <c r="J42" i="11"/>
  <c r="G42" i="11"/>
  <c r="D42" i="11"/>
  <c r="N40" i="11"/>
  <c r="K40" i="11"/>
  <c r="H40" i="11"/>
  <c r="E40" i="11"/>
  <c r="B40" i="11"/>
  <c r="K36" i="11"/>
  <c r="J36" i="11"/>
  <c r="I36" i="11"/>
  <c r="H36" i="11"/>
  <c r="G36" i="11"/>
  <c r="F36" i="11"/>
  <c r="E36" i="11"/>
  <c r="D36" i="11"/>
  <c r="C36" i="11"/>
  <c r="B36" i="11"/>
  <c r="A36" i="11"/>
  <c r="K35" i="11"/>
  <c r="J35" i="11"/>
  <c r="I35" i="11"/>
  <c r="H35" i="11"/>
  <c r="G35" i="11"/>
  <c r="F35" i="11"/>
  <c r="E35" i="11"/>
  <c r="D35" i="11"/>
  <c r="C35" i="11"/>
  <c r="B35" i="11"/>
  <c r="A35" i="11"/>
  <c r="K34" i="11"/>
  <c r="J34" i="11"/>
  <c r="I34" i="11"/>
  <c r="H34" i="11"/>
  <c r="G34" i="11"/>
  <c r="F34" i="11"/>
  <c r="E34" i="11"/>
  <c r="D34" i="11"/>
  <c r="C34" i="11"/>
  <c r="B34" i="11"/>
  <c r="A34" i="11"/>
  <c r="K33" i="11"/>
  <c r="J33" i="11"/>
  <c r="I33" i="11"/>
  <c r="H33" i="11"/>
  <c r="G33" i="11"/>
  <c r="F33" i="11"/>
  <c r="E33" i="11"/>
  <c r="D33" i="11"/>
  <c r="C33" i="11"/>
  <c r="B33" i="11"/>
  <c r="A33" i="11"/>
  <c r="K32" i="11"/>
  <c r="J32" i="11"/>
  <c r="I32" i="11"/>
  <c r="H32" i="11"/>
  <c r="G32" i="11"/>
  <c r="F32" i="11"/>
  <c r="E32" i="11"/>
  <c r="D32" i="11"/>
  <c r="C32" i="11"/>
  <c r="B32" i="11"/>
  <c r="A32" i="11"/>
  <c r="K31" i="11"/>
  <c r="J31" i="11"/>
  <c r="I31" i="11"/>
  <c r="H31" i="11"/>
  <c r="G31" i="11"/>
  <c r="F31" i="11"/>
  <c r="E31" i="11"/>
  <c r="D31" i="11"/>
  <c r="C31" i="11"/>
  <c r="B31" i="11"/>
  <c r="A31" i="11"/>
  <c r="K30" i="11"/>
  <c r="J30" i="11"/>
  <c r="I30" i="11"/>
  <c r="H30" i="11"/>
  <c r="G30" i="11"/>
  <c r="F30" i="11"/>
  <c r="E30" i="11"/>
  <c r="D30" i="11"/>
  <c r="C30" i="11"/>
  <c r="B30" i="11"/>
  <c r="A30" i="11"/>
  <c r="K29" i="11"/>
  <c r="J29" i="11"/>
  <c r="I29" i="11"/>
  <c r="H29" i="11"/>
  <c r="G29" i="11"/>
  <c r="F29" i="11"/>
  <c r="E29" i="11"/>
  <c r="D29" i="11"/>
  <c r="C29" i="11"/>
  <c r="B29" i="11"/>
  <c r="A29" i="11"/>
  <c r="K28" i="11"/>
  <c r="J28" i="11"/>
  <c r="I28" i="11"/>
  <c r="H28" i="11"/>
  <c r="G28" i="11"/>
  <c r="F28" i="11"/>
  <c r="E28" i="11"/>
  <c r="D28" i="11"/>
  <c r="C28" i="11"/>
  <c r="B28" i="11"/>
  <c r="A28" i="11"/>
  <c r="K27" i="11"/>
  <c r="J27" i="11"/>
  <c r="I27" i="11"/>
  <c r="H27" i="11"/>
  <c r="G27" i="11"/>
  <c r="F27" i="11"/>
  <c r="E27" i="11"/>
  <c r="D27" i="11"/>
  <c r="C27" i="11"/>
  <c r="B27" i="11"/>
  <c r="A27" i="11"/>
  <c r="J25" i="11"/>
  <c r="H25" i="11"/>
  <c r="F25" i="11"/>
  <c r="D25" i="11"/>
  <c r="B25" i="11"/>
  <c r="F21" i="11"/>
  <c r="E21" i="11"/>
  <c r="D21" i="11"/>
  <c r="C21" i="11"/>
  <c r="B21" i="11"/>
  <c r="F20" i="11"/>
  <c r="E20" i="11"/>
  <c r="D20" i="11"/>
  <c r="C20" i="11"/>
  <c r="B20" i="11"/>
  <c r="F19" i="11"/>
  <c r="E19" i="11"/>
  <c r="D19" i="11"/>
  <c r="C19" i="11"/>
  <c r="B19" i="11"/>
  <c r="F18" i="11"/>
  <c r="E18" i="11"/>
  <c r="D18" i="11"/>
  <c r="C18" i="11"/>
  <c r="B18" i="11"/>
  <c r="BE34" i="1" l="1"/>
</calcChain>
</file>

<file path=xl/sharedStrings.xml><?xml version="1.0" encoding="utf-8"?>
<sst xmlns="http://schemas.openxmlformats.org/spreadsheetml/2006/main" count="997" uniqueCount="553">
  <si>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</si>
  <si>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</si>
  <si>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</si>
  <si>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</si>
  <si>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</si>
  <si>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</si>
  <si>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</si>
  <si>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</si>
  <si>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</si>
  <si>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</si>
  <si>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</si>
  <si>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</si>
  <si>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</si>
  <si>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</si>
  <si>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</si>
  <si>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</si>
  <si>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</si>
  <si>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</si>
  <si>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</si>
  <si>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</si>
  <si>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</si>
  <si>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</si>
  <si>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</si>
  <si>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</si>
  <si>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</si>
  <si>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</si>
  <si>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</si>
  <si>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</si>
  <si>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</si>
  <si>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</si>
  <si>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</si>
  <si>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</si>
  <si>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</si>
  <si>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</si>
  <si>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</si>
  <si>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</si>
  <si>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</si>
  <si>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</si>
  <si>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</si>
  <si>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</si>
  <si>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</si>
  <si>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</si>
  <si>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</si>
  <si>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</si>
  <si>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</si>
  <si>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</si>
  <si>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</si>
  <si>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</si>
  <si>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</si>
  <si>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</si>
  <si>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</si>
  <si>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</si>
  <si>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</si>
  <si>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</si>
  <si>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</si>
  <si>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</si>
  <si>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</si>
  <si>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</si>
  <si>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</si>
  <si>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</si>
  <si>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</si>
  <si>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</si>
  <si>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</si>
  <si>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</si>
  <si>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</si>
  <si>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</si>
  <si>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</si>
  <si>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</si>
  <si>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</si>
  <si>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</si>
  <si>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</si>
  <si>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</si>
  <si>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</si>
  <si>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</si>
  <si>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</si>
  <si>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</si>
  <si>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</si>
  <si>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</si>
  <si>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</si>
  <si>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</si>
  <si>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</si>
  <si>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</si>
  <si>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各務原市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</si>
  <si>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</si>
  <si>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</si>
  <si>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</si>
  <si>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</si>
  <si>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</si>
  <si>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</si>
  <si>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</si>
  <si>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</si>
  <si>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</si>
  <si>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</si>
  <si>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</si>
  <si>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</si>
  <si>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</si>
  <si>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</si>
  <si>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</si>
  <si>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</si>
  <si>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</si>
  <si>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</si>
  <si>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</si>
  <si>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</si>
  <si>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</si>
  <si>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</si>
  <si>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</si>
  <si>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</si>
  <si>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</si>
  <si>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</si>
  <si>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</si>
  <si>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</si>
  <si>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</si>
  <si>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</si>
  <si>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</si>
  <si>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</si>
  <si>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</si>
  <si>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</si>
  <si>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</si>
  <si>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</si>
  <si>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</si>
  <si>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</si>
  <si>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</si>
  <si>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</si>
  <si>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</si>
  <si>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</si>
  <si>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</si>
  <si>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</si>
  <si>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</si>
  <si>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</si>
  <si>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</si>
  <si>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</si>
  <si>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</si>
  <si>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</si>
  <si>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</si>
  <si>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</si>
  <si>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</si>
  <si>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</si>
  <si>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</si>
  <si>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</si>
  <si>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</si>
  <si>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</si>
  <si>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</si>
  <si>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</si>
  <si>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</si>
  <si>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</si>
  <si>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</si>
  <si>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</si>
  <si>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</si>
  <si>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</si>
  <si>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</si>
  <si>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</si>
  <si>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</si>
  <si>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</si>
  <si>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</si>
  <si>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</si>
  <si>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</si>
  <si>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</si>
  <si>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</si>
  <si>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</si>
  <si>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</si>
  <si>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</si>
  <si>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</si>
  <si>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</si>
  <si>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</si>
  <si>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</si>
  <si>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</si>
  <si>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</si>
  <si>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</si>
  <si>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</si>
  <si>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</si>
  <si>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</si>
  <si>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</si>
  <si>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</si>
  <si>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</si>
  <si>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</si>
  <si>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</si>
  <si>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</si>
  <si>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</si>
  <si>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</si>
  <si>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</si>
  <si>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</si>
  <si>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</si>
  <si>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</si>
  <si>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</si>
  <si>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</si>
  <si>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</si>
  <si>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</si>
  <si>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</si>
  <si>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</si>
  <si>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</si>
  <si>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</si>
  <si>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</si>
  <si>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</si>
  <si>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</si>
  <si>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</si>
  <si>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</si>
  <si>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岐阜県各務原市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</si>
  <si>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</si>
  <si>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</si>
  <si>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</si>
  <si>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</si>
  <si>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</si>
  <si>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</si>
  <si>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</si>
  <si>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</si>
  <si>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</si>
  <si>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</si>
  <si>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</si>
  <si>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</si>
  <si>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</si>
  <si>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</si>
  <si>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</si>
  <si>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</si>
  <si>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</si>
  <si>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</si>
  <si>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</si>
  <si>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</si>
  <si>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</si>
  <si>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</si>
  <si>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</si>
  <si>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</si>
  <si>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</si>
  <si>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</si>
  <si>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</si>
  <si>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</si>
  <si>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</si>
  <si>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</si>
  <si>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</si>
  <si>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</si>
  <si>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</si>
  <si>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</si>
  <si>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</si>
  <si>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</si>
  <si>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</si>
  <si>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</si>
  <si>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</si>
  <si>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</si>
  <si>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</si>
  <si>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</si>
  <si>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</si>
  <si>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</si>
  <si>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</si>
  <si>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</si>
  <si>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</si>
  <si>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</si>
  <si>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</si>
  <si>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</si>
  <si>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</si>
  <si>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</si>
  <si>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</si>
  <si>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</si>
  <si>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</si>
  <si>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</si>
  <si>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</si>
  <si>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</si>
  <si>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</si>
  <si>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</si>
  <si>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</si>
  <si>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</si>
  <si>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</si>
  <si>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</si>
  <si>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</si>
  <si>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</si>
  <si>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</si>
  <si>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</si>
  <si>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</si>
  <si>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</si>
  <si>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</si>
  <si>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</si>
  <si>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</si>
  <si>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</si>
  <si>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</si>
  <si>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</si>
  <si>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</si>
  <si>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</si>
  <si>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</si>
  <si>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</si>
  <si>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</si>
  <si>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</si>
  <si>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</si>
  <si>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</si>
  <si>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</si>
  <si>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</si>
  <si>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</si>
  <si>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</si>
  <si>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</si>
  <si>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</si>
  <si>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</si>
  <si>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</si>
  <si>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</si>
  <si>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</si>
  <si>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</si>
  <si>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</si>
  <si>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</si>
  <si>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</si>
  <si>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</si>
  <si>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</si>
  <si>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</si>
  <si>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</si>
  <si>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</si>
  <si>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</si>
  <si>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</si>
  <si>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</si>
  <si>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</si>
  <si>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</si>
  <si>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</si>
  <si>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</si>
  <si>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</si>
  <si>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</si>
  <si>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</si>
  <si>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</si>
  <si>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</si>
  <si>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</si>
  <si>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</si>
  <si>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</si>
  <si>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</si>
  <si>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</si>
  <si>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</si>
  <si>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</si>
  <si>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</si>
  <si>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</si>
  <si>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</si>
  <si>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</si>
  <si>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</si>
  <si>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</si>
  <si>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</si>
  <si>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</si>
  <si>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</si>
  <si>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</si>
  <si>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</si>
  <si>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</si>
  <si>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</si>
  <si>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</si>
  <si>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</si>
  <si>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</si>
  <si>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</si>
  <si>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</si>
  <si>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</si>
  <si>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</si>
  <si>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</si>
  <si>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</si>
  <si>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</si>
  <si>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</si>
  <si>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</si>
  <si>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</si>
  <si>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</si>
  <si>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</si>
  <si>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岐阜県各務原市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</si>
  <si>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</si>
  <si>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</si>
  <si>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</si>
  <si>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</si>
  <si>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</si>
  <si>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</si>
  <si>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</si>
  <si>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</si>
  <si>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</si>
  <si>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</si>
  <si>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</si>
  <si>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</si>
  <si>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</si>
  <si>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</si>
  <si>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</si>
  <si>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</si>
  <si>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</si>
  <si>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</si>
  <si>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</si>
  <si>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</si>
  <si>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</si>
  <si>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</si>
  <si>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</si>
  <si>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</si>
  <si>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</si>
  <si>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</si>
  <si>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</si>
  <si>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</si>
  <si>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</si>
  <si>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</si>
  <si>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</si>
  <si>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</si>
  <si>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</si>
  <si>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</si>
  <si>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</si>
  <si>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</si>
  <si>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</si>
  <si>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</si>
  <si>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</si>
  <si>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</si>
  <si>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</si>
  <si>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</si>
  <si>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</si>
  <si>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</si>
  <si>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</si>
  <si>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</si>
  <si>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</si>
  <si>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</si>
  <si>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</si>
  <si>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</si>
  <si>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</si>
  <si>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</si>
  <si>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</si>
  <si>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</si>
  <si>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</si>
  <si>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</si>
  <si>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</si>
  <si>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</si>
  <si>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</si>
  <si>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</si>
  <si>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</si>
  <si>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</si>
  <si>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</si>
  <si>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</si>
  <si>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</si>
  <si>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</si>
  <si>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</si>
  <si>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</si>
  <si>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</si>
  <si>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</si>
  <si>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</si>
  <si>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</si>
  <si>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</si>
  <si>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</si>
  <si>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</si>
  <si>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</si>
  <si>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</si>
  <si>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</si>
  <si>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</si>
  <si>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</si>
  <si>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</si>
  <si>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</si>
  <si>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</si>
  <si>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</si>
  <si>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</si>
  <si>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</si>
  <si>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</si>
  <si>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</si>
  <si>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</si>
  <si>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</si>
  <si>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</si>
  <si>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</si>
  <si>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</si>
  <si>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</si>
  <si>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</si>
  <si>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</si>
  <si>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</si>
  <si>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</si>
  <si>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</si>
  <si>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</si>
  <si>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</si>
  <si>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</si>
  <si>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</si>
  <si>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</si>
  <si>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</si>
  <si>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</si>
  <si>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</si>
  <si>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</si>
  <si>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</si>
  <si>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</si>
  <si>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</si>
  <si>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</si>
  <si>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</si>
  <si>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</si>
  <si>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</si>
  <si>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</si>
  <si>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</si>
  <si>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</si>
  <si>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</si>
  <si>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</si>
  <si>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</si>
  <si>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</si>
  <si>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</si>
  <si>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</si>
  <si>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</si>
  <si>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</si>
  <si>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</si>
  <si>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</si>
  <si>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</si>
  <si>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</si>
  <si>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</si>
  <si>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</si>
  <si>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</si>
  <si>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</si>
  <si>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</si>
  <si>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</si>
  <si>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</si>
  <si>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</si>
  <si>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</si>
  <si>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</si>
  <si>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</si>
  <si>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</si>
  <si>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</si>
  <si>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</si>
  <si>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</si>
  <si>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</si>
  <si>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</si>
  <si>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</si>
  <si>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</si>
  <si>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</si>
  <si>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</si>
  <si>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</si>
  <si>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</si>
  <si>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</si>
  <si>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</si>
  <si>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</si>
  <si>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</si>
  <si>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</si>
  <si>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</si>
  <si>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</si>
  <si>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</si>
  <si>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</si>
  <si>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</si>
  <si>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</si>
  <si>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</si>
  <si>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</si>
  <si>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</si>
  <si>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</si>
  <si>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</si>
  <si>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</si>
  <si>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</si>
  <si>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</si>
  <si>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</si>
  <si>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</si>
  <si>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</si>
  <si>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</si>
  <si>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</si>
  <si>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</si>
  <si>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国民健康保険事業特別会計</t>
  </si>
  <si>
    <t>介護保険事業特別会計</t>
  </si>
  <si>
    <t>下水道事業特別会計</t>
  </si>
  <si>
    <t>後期高齢者医療事業特別会計</t>
  </si>
  <si>
    <t>その他会計（赤字）</t>
  </si>
  <si>
    <t>その他会計（黒字）</t>
  </si>
  <si>
    <t>基金繰入金1,150百万円</t>
    <rPh sb="0" eb="2">
      <t>キキン</t>
    </rPh>
    <rPh sb="2" eb="4">
      <t>クリイレ</t>
    </rPh>
    <rPh sb="4" eb="5">
      <t>キン</t>
    </rPh>
    <rPh sb="10" eb="13">
      <t>ヒャクマンエン</t>
    </rPh>
    <phoneticPr fontId="2"/>
  </si>
  <si>
    <t>木曽川右岸地帯水防事務組合</t>
    <phoneticPr fontId="2"/>
  </si>
  <si>
    <t>岐阜県市町村職員退職手当組合</t>
    <phoneticPr fontId="2"/>
  </si>
  <si>
    <t>-</t>
    <phoneticPr fontId="2"/>
  </si>
  <si>
    <t>岐阜県市町村会館組合</t>
    <phoneticPr fontId="2"/>
  </si>
  <si>
    <t>各務原市土地開発公社</t>
    <rPh sb="0" eb="3">
      <t>カカミガハラ</t>
    </rPh>
    <rPh sb="3" eb="4">
      <t>シ</t>
    </rPh>
    <rPh sb="4" eb="6">
      <t>トチ</t>
    </rPh>
    <rPh sb="6" eb="8">
      <t>カイハツ</t>
    </rPh>
    <rPh sb="8" eb="10">
      <t>コウシャ</t>
    </rPh>
    <phoneticPr fontId="2"/>
  </si>
  <si>
    <t>各務原市施設振興公社</t>
    <rPh sb="0" eb="3">
      <t>カカミガハラ</t>
    </rPh>
    <rPh sb="3" eb="4">
      <t>シ</t>
    </rPh>
    <rPh sb="4" eb="6">
      <t>シセツ</t>
    </rPh>
    <rPh sb="6" eb="8">
      <t>シンコウ</t>
    </rPh>
    <rPh sb="8" eb="10">
      <t>コウシャ</t>
    </rPh>
    <phoneticPr fontId="2"/>
  </si>
  <si>
    <t>株式会社オアシスパーク</t>
    <rPh sb="0" eb="4">
      <t>カブシキガイシャ</t>
    </rPh>
    <phoneticPr fontId="2"/>
  </si>
  <si>
    <t>-</t>
    <phoneticPr fontId="2"/>
  </si>
  <si>
    <t>-</t>
    <phoneticPr fontId="2"/>
  </si>
  <si>
    <t>基金繰入金2,200百万円</t>
    <rPh sb="0" eb="2">
      <t>キキン</t>
    </rPh>
    <rPh sb="2" eb="4">
      <t>クリイレ</t>
    </rPh>
    <rPh sb="4" eb="5">
      <t>キン</t>
    </rPh>
    <rPh sb="10" eb="13">
      <t>ヒャクマンエン</t>
    </rPh>
    <phoneticPr fontId="2"/>
  </si>
  <si>
    <t>-</t>
    <phoneticPr fontId="2"/>
  </si>
  <si>
    <t>-</t>
    <phoneticPr fontId="2"/>
  </si>
  <si>
    <t>-</t>
    <phoneticPr fontId="2"/>
  </si>
  <si>
    <t>-</t>
    <phoneticPr fontId="2"/>
  </si>
  <si>
    <t>基金繰入金1,320百万円</t>
    <rPh sb="0" eb="2">
      <t>キキン</t>
    </rPh>
    <rPh sb="2" eb="4">
      <t>クリイレ</t>
    </rPh>
    <rPh sb="4" eb="5">
      <t>キン</t>
    </rPh>
    <rPh sb="10" eb="13">
      <t>ヒャクマンエン</t>
    </rPh>
    <phoneticPr fontId="2"/>
  </si>
  <si>
    <t>後期高齢者医療広域連合（特別会計）</t>
    <rPh sb="12" eb="14">
      <t>トクベツ</t>
    </rPh>
    <rPh sb="14" eb="16">
      <t>カイケイ</t>
    </rPh>
    <phoneticPr fontId="2"/>
  </si>
  <si>
    <t>後期高齢者医療広域連合（一般会計）</t>
    <rPh sb="12" eb="14">
      <t>イッパン</t>
    </rPh>
    <rPh sb="14" eb="16">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</si>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</sst>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50453</c:v>
                </c:pt>
                <c:pt idx="1">
                  <c:v>52576</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66750</c:v>
                </c:pt>
                <c:pt idx="1">
                  <c:v>66634</c:v>
                </c:pt>
                <c:pt idx="2">
                  <c:v>50585</c:v>
                </c:pt>
                <c:pt idx="3">
                  <c:v>62221</c:v>
                </c:pt>
                <c:pt idx="4">
                  <c:v>41279</c:v>
                </c:pt>
              </c:numCache>
            </c:numRef>
          </c:val>
          <c:smooth val="0"/>
        </c:ser>
        <c:dLbls>
          <c:showLegendKey val="0"/>
          <c:showVal val="0"/>
          <c:showCatName val="0"/>
          <c:showSerName val="0"/>
          <c:showPercent val="0"/>
          <c:showBubbleSize val="0"/>
        </c:dLbls>
        <c:marker val="1"/>
        <c:smooth val="0"/>
        <c:axId val="108209280"/>
        <c:axId val="108211200"/>
      </c:lineChart>
      <c:catAx>
        <c:axId val="1082092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11200"/>
        <c:crosses val="autoZero"/>
        <c:auto val="1"/>
        <c:lblAlgn val="ctr"/>
        <c:lblOffset val="100"/>
        <c:tickLblSkip val="1"/>
        <c:tickMarkSkip val="1"/>
        <c:noMultiLvlLbl val="0"/>
      </c:catAx>
      <c:valAx>
        <c:axId val="10821120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09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9.7899999999999991</c:v>
                </c:pt>
                <c:pt idx="1">
                  <c:v>9.26</c:v>
                </c:pt>
                <c:pt idx="2">
                  <c:v>8.6999999999999993</c:v>
                </c:pt>
                <c:pt idx="3">
                  <c:v>7.45</c:v>
                </c:pt>
                <c:pt idx="4">
                  <c:v>8.2899999999999991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22.09</c:v>
                </c:pt>
                <c:pt idx="1">
                  <c:v>22.6</c:v>
                </c:pt>
                <c:pt idx="2">
                  <c:v>27.75</c:v>
                </c:pt>
                <c:pt idx="3">
                  <c:v>31.21</c:v>
                </c:pt>
                <c:pt idx="4">
                  <c:v>41.61</c:v>
                </c:pt>
              </c:numCache>
            </c:numRef>
          </c:val>
        </c:ser>
        <c:dLbls>
          <c:showLegendKey val="0"/>
          <c:showVal val="0"/>
          <c:showCatName val="0"/>
          <c:showSerName val="0"/>
          <c:showPercent val="0"/>
          <c:showBubbleSize val="0"/>
        </c:dLbls>
        <c:gapWidth val="250"/>
        <c:overlap val="100"/>
        <c:axId val="107784448"/>
        <c:axId val="107786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3.13</c:v>
                </c:pt>
                <c:pt idx="1">
                  <c:v>0.73</c:v>
                </c:pt>
                <c:pt idx="2">
                  <c:v>4.67</c:v>
                </c:pt>
                <c:pt idx="3">
                  <c:v>2.98</c:v>
                </c:pt>
                <c:pt idx="4">
                  <c:v>12.9</c:v>
                </c:pt>
              </c:numCache>
            </c:numRef>
          </c:val>
          <c:smooth val="0"/>
        </c:ser>
        <c:dLbls>
          <c:showLegendKey val="0"/>
          <c:showVal val="0"/>
          <c:showCatName val="0"/>
          <c:showSerName val="0"/>
          <c:showPercent val="0"/>
          <c:showBubbleSize val="0"/>
        </c:dLbls>
        <c:marker val="1"/>
        <c:smooth val="0"/>
        <c:axId val="107784448"/>
        <c:axId val="107786624"/>
      </c:lineChart>
      <c:catAx>
        <c:axId val="10778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786624"/>
        <c:crosses val="autoZero"/>
        <c:auto val="1"/>
        <c:lblAlgn val="ctr"/>
        <c:lblOffset val="100"/>
        <c:tickLblSkip val="1"/>
        <c:tickMarkSkip val="1"/>
        <c:noMultiLvlLbl val="0"/>
      </c:catAx>
      <c:valAx>
        <c:axId val="107786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8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0.09</c:v>
                </c:pt>
                <c:pt idx="2">
                  <c:v>#N/A</c:v>
                </c:pt>
                <c:pt idx="3">
                  <c:v>0.08</c:v>
                </c:pt>
                <c:pt idx="4">
                  <c:v>#N/A</c:v>
                </c:pt>
                <c:pt idx="5">
                  <c:v>0.09</c:v>
                </c:pt>
                <c:pt idx="6">
                  <c:v>#N/A</c:v>
                </c:pt>
                <c:pt idx="7">
                  <c:v>0.1</c:v>
                </c:pt>
                <c:pt idx="8">
                  <c:v>#N/A</c:v>
                </c:pt>
                <c:pt idx="9">
                  <c:v>0.11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0.51</c:v>
                </c:pt>
                <c:pt idx="2">
                  <c:v>#N/A</c:v>
                </c:pt>
                <c:pt idx="3">
                  <c:v>0.12</c:v>
                </c:pt>
                <c:pt idx="4">
                  <c:v>#N/A</c:v>
                </c:pt>
                <c:pt idx="5">
                  <c:v>0.15</c:v>
                </c:pt>
                <c:pt idx="6">
                  <c:v>#N/A</c:v>
                </c:pt>
                <c:pt idx="7">
                  <c:v>0.11</c:v>
                </c:pt>
                <c:pt idx="8">
                  <c:v>#N/A</c:v>
                </c:pt>
                <c:pt idx="9">
                  <c:v>0.13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1.29</c:v>
                </c:pt>
                <c:pt idx="2">
                  <c:v>#N/A</c:v>
                </c:pt>
                <c:pt idx="3">
                  <c:v>0.41</c:v>
                </c:pt>
                <c:pt idx="4">
                  <c:v>#N/A</c:v>
                </c:pt>
                <c:pt idx="5">
                  <c:v>0.56000000000000005</c:v>
                </c:pt>
                <c:pt idx="6">
                  <c:v>#N/A</c:v>
                </c:pt>
                <c:pt idx="7">
                  <c:v>1.36</c:v>
                </c:pt>
                <c:pt idx="8">
                  <c:v>#N/A</c:v>
                </c:pt>
                <c:pt idx="9">
                  <c:v>1.8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1.52</c:v>
                </c:pt>
                <c:pt idx="2">
                  <c:v>#N/A</c:v>
                </c:pt>
                <c:pt idx="3">
                  <c:v>3.61</c:v>
                </c:pt>
                <c:pt idx="4">
                  <c:v>#N/A</c:v>
                </c:pt>
                <c:pt idx="5">
                  <c:v>5.89</c:v>
                </c:pt>
                <c:pt idx="6">
                  <c:v>#N/A</c:v>
                </c:pt>
                <c:pt idx="7">
                  <c:v>7.2</c:v>
                </c:pt>
                <c:pt idx="8">
                  <c:v>#N/A</c:v>
                </c:pt>
                <c:pt idx="9">
                  <c:v>5.36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2.87</c:v>
                </c:pt>
                <c:pt idx="2">
                  <c:v>#N/A</c:v>
                </c:pt>
                <c:pt idx="3">
                  <c:v>3.44</c:v>
                </c:pt>
                <c:pt idx="4">
                  <c:v>#N/A</c:v>
                </c:pt>
                <c:pt idx="5">
                  <c:v>5.73</c:v>
                </c:pt>
                <c:pt idx="6">
                  <c:v>#N/A</c:v>
                </c:pt>
                <c:pt idx="7">
                  <c:v>4.43</c:v>
                </c:pt>
                <c:pt idx="8">
                  <c:v>#N/A</c:v>
                </c:pt>
                <c:pt idx="9">
                  <c:v>5.61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9.7899999999999991</c:v>
                </c:pt>
                <c:pt idx="2">
                  <c:v>#N/A</c:v>
                </c:pt>
                <c:pt idx="3">
                  <c:v>9.26</c:v>
                </c:pt>
                <c:pt idx="4">
                  <c:v>#N/A</c:v>
                </c:pt>
                <c:pt idx="5">
                  <c:v>8.6999999999999993</c:v>
                </c:pt>
                <c:pt idx="6">
                  <c:v>#N/A</c:v>
                </c:pt>
                <c:pt idx="7">
                  <c:v>7.45</c:v>
                </c:pt>
                <c:pt idx="8">
                  <c:v>#N/A</c:v>
                </c:pt>
                <c:pt idx="9">
                  <c:v>8.2899999999999991</c:v>
                </c:pt>
              </c:numCache>
            </c:numRef>
          </c:val>
        </c:ser>
        <c:dLbls>
          <c:showLegendKey val="0"/>
          <c:showVal val="0"/>
          <c:showCatName val="0"/>
          <c:showSerName val="0"/>
          <c:showPercent val="0"/>
          <c:showBubbleSize val="0"/>
        </c:dLbls>
        <c:gapWidth val="150"/>
        <c:overlap val="100"/>
        <c:axId val="40776448"/>
        <c:axId val="40777984"/>
      </c:barChart>
      <c:catAx>
        <c:axId val="4077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77984"/>
        <c:crosses val="autoZero"/>
        <c:auto val="1"/>
        <c:lblAlgn val="ctr"/>
        <c:lblOffset val="100"/>
        <c:tickLblSkip val="1"/>
        <c:tickMarkSkip val="1"/>
        <c:noMultiLvlLbl val="0"/>
      </c:catAx>
      <c:valAx>
        <c:axId val="4077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76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4263</c:v>
                </c:pt>
                <c:pt idx="5">
                  <c:v>4578</c:v>
                </c:pt>
                <c:pt idx="8">
                  <c:v>4810</c:v>
                </c:pt>
                <c:pt idx="11">
                  <c:v>4852</c:v>
                </c:pt>
                <c:pt idx="14">
                  <c:v>5874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200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973</c:v>
                </c:pt>
                <c:pt idx="3">
                  <c:v>1055</c:v>
                </c:pt>
                <c:pt idx="6">
                  <c:v>964</c:v>
                </c:pt>
                <c:pt idx="9">
                  <c:v>1133</c:v>
                </c:pt>
                <c:pt idx="12">
                  <c:v>1044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3770</c:v>
                </c:pt>
                <c:pt idx="3">
                  <c:v>4095</c:v>
                </c:pt>
                <c:pt idx="6">
                  <c:v>3972</c:v>
                </c:pt>
                <c:pt idx="9">
                  <c:v>4213</c:v>
                </c:pt>
                <c:pt idx="12">
                  <c:v>4527</c:v>
                </c:pt>
              </c:numCache>
            </c:numRef>
          </c:val>
        </c:ser>
        <c:dLbls>
          <c:showLegendKey val="0"/>
          <c:showVal val="0"/>
          <c:showCatName val="0"/>
          <c:showSerName val="0"/>
          <c:showPercent val="0"/>
          <c:showBubbleSize val="0"/>
        </c:dLbls>
        <c:gapWidth val="100"/>
        <c:overlap val="100"/>
        <c:axId val="108833792"/>
        <c:axId val="10884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491</c:v>
                </c:pt>
                <c:pt idx="2">
                  <c:v>#N/A</c:v>
                </c:pt>
                <c:pt idx="3">
                  <c:v>#N/A</c:v>
                </c:pt>
                <c:pt idx="4">
                  <c:v>572</c:v>
                </c:pt>
                <c:pt idx="5">
                  <c:v>#N/A</c:v>
                </c:pt>
                <c:pt idx="6">
                  <c:v>#N/A</c:v>
                </c:pt>
                <c:pt idx="7">
                  <c:v>326</c:v>
                </c:pt>
                <c:pt idx="8">
                  <c:v>#N/A</c:v>
                </c:pt>
                <c:pt idx="9">
                  <c:v>#N/A</c:v>
                </c:pt>
                <c:pt idx="10">
                  <c:v>494</c:v>
                </c:pt>
                <c:pt idx="11">
                  <c:v>#N/A</c:v>
                </c:pt>
                <c:pt idx="12">
                  <c:v>#N/A</c:v>
                </c:pt>
                <c:pt idx="13">
                  <c:v>-303</c:v>
                </c:pt>
                <c:pt idx="14">
                  <c:v>#N/A</c:v>
                </c:pt>
              </c:numCache>
            </c:numRef>
          </c:val>
          <c:smooth val="0"/>
        </c:ser>
        <c:dLbls>
          <c:showLegendKey val="0"/>
          <c:showVal val="0"/>
          <c:showCatName val="0"/>
          <c:showSerName val="0"/>
          <c:showPercent val="0"/>
          <c:showBubbleSize val="0"/>
        </c:dLbls>
        <c:marker val="1"/>
        <c:smooth val="0"/>
        <c:axId val="108833792"/>
        <c:axId val="108848256"/>
      </c:lineChart>
      <c:catAx>
        <c:axId val="10883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48256"/>
        <c:crosses val="autoZero"/>
        <c:auto val="1"/>
        <c:lblAlgn val="ctr"/>
        <c:lblOffset val="100"/>
        <c:tickLblSkip val="1"/>
        <c:tickMarkSkip val="1"/>
        <c:noMultiLvlLbl val="0"/>
      </c:catAx>
      <c:valAx>
        <c:axId val="10884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3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40384</c:v>
                </c:pt>
                <c:pt idx="5">
                  <c:v>42803</c:v>
                </c:pt>
                <c:pt idx="8">
                  <c:v>44289</c:v>
                </c:pt>
                <c:pt idx="11">
                  <c:v>46019</c:v>
                </c:pt>
                <c:pt idx="14">
                  <c:v>45838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21743</c:v>
                </c:pt>
                <c:pt idx="5">
                  <c:v>20739</c:v>
                </c:pt>
                <c:pt idx="8">
                  <c:v>20314</c:v>
                </c:pt>
                <c:pt idx="11">
                  <c:v>17908</c:v>
                </c:pt>
                <c:pt idx="14">
                  <c:v>16516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18693</c:v>
                </c:pt>
                <c:pt idx="5">
                  <c:v>19505</c:v>
                </c:pt>
                <c:pt idx="8">
                  <c:v>20747</c:v>
                </c:pt>
                <c:pt idx="11">
                  <c:v>20766</c:v>
                </c:pt>
                <c:pt idx="14">
                  <c:v>23894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383</c:v>
                </c:pt>
                <c:pt idx="3">
                  <c:v>343</c:v>
                </c:pt>
                <c:pt idx="6">
                  <c:v>396</c:v>
                </c:pt>
                <c:pt idx="9">
                  <c:v>380</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5408</c:v>
                </c:pt>
                <c:pt idx="3">
                  <c:v>5937</c:v>
                </c:pt>
                <c:pt idx="6">
                  <c:v>6484</c:v>
                </c:pt>
                <c:pt idx="9">
                  <c:v>7487</c:v>
                </c:pt>
                <c:pt idx="12">
                  <c:v>7892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12286</c:v>
                </c:pt>
                <c:pt idx="3">
                  <c:v>12489</c:v>
                </c:pt>
                <c:pt idx="6">
                  <c:v>12160</c:v>
                </c:pt>
                <c:pt idx="9">
                  <c:v>11979</c:v>
                </c:pt>
                <c:pt idx="12">
                  <c:v>11589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1139</c:v>
                </c:pt>
                <c:pt idx="3">
                  <c:v>863</c:v>
                </c:pt>
                <c:pt idx="6">
                  <c:v>2367</c:v>
                </c:pt>
                <c:pt idx="9">
                  <c:v>738</c:v>
                </c:pt>
                <c:pt idx="12">
                  <c:v>1163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40730</c:v>
                </c:pt>
                <c:pt idx="3">
                  <c:v>41346</c:v>
                </c:pt>
                <c:pt idx="6">
                  <c:v>40440</c:v>
                </c:pt>
                <c:pt idx="9">
                  <c:v>39040</c:v>
                </c:pt>
                <c:pt idx="12">
                  <c:v>38919</c:v>
                </c:pt>
              </c:numCache>
            </c:numRef>
          </c:val>
        </c:ser>
        <c:dLbls>
          <c:showLegendKey val="0"/>
          <c:showVal val="0"/>
          <c:showCatName val="0"/>
          <c:showSerName val="0"/>
          <c:showPercent val="0"/>
          <c:showBubbleSize val="0"/>
        </c:dLbls>
        <c:gapWidth val="100"/>
        <c:overlap val="100"/>
        <c:axId val="109222528"/>
        <c:axId val="109224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9222528"/>
        <c:axId val="109224704"/>
      </c:lineChart>
      <c:catAx>
        <c:axId val="10922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224704"/>
        <c:crosses val="autoZero"/>
        <c:auto val="1"/>
        <c:lblAlgn val="ctr"/>
        <c:lblOffset val="100"/>
        <c:tickLblSkip val="1"/>
        <c:tickMarkSkip val="1"/>
        <c:noMultiLvlLbl val="0"/>
      </c:catAx>
      <c:valAx>
        <c:axId val="10922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2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148,750
145,921
87.77
46,735,711
43,623,006
2,316,893
27,943,817
38,918,524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類似団体、全国、県内平均を上回っており、力強い財政を堅持しているが、財政力指数は微減となった。</a:t>
          </a:r>
          <a:endParaRPr kumimoji="1" lang="en-US" altLang="ja-JP" sz="1300">
            <a:latin typeface="ＭＳ Ｐゴシック"/>
          </a:endParaRPr>
        </a:p>
        <a:p>
          <a:r>
            <a:rPr kumimoji="1" lang="ja-JP" altLang="en-US" sz="1300">
              <a:latin typeface="ＭＳ Ｐゴシック"/>
            </a:rPr>
            <a:t>その要因として、新築家屋等による固定資産税の増や、税源移譲によるたばこ税の増等による基準財政収入額が増加した一方で、扶助費や公債費が増加したこと等による。</a:t>
          </a:r>
          <a:endParaRPr kumimoji="1" lang="en-US" altLang="ja-JP" sz="1300">
            <a:latin typeface="ＭＳ Ｐゴシック"/>
          </a:endParaRPr>
        </a:p>
        <a:p>
          <a:r>
            <a:rPr kumimoji="1" lang="ja-JP" altLang="en-US" sz="1300">
              <a:latin typeface="ＭＳ Ｐゴシック"/>
            </a:rPr>
            <a:t>今後も、経常一般財源についての大幅な伸びが見込めない中で、扶助費等の増が予想されることから、引き続き、コスト縮減、無駄の排除等で経費の削減を図り、歳出の抑制を進めていく。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7257</xdr:rowOff>
    </xdr:from>
    <xdr:to>
      <xdr:col>7</xdr:col>
      <xdr:colOff>152400</xdr:colOff>
      <xdr:row>41</xdr:row>
      <xdr:rowOff>24493</xdr:rowOff>
    </xdr:to>
    <xdr:cxnSp macro="">
      <xdr:nvCxnSpPr>
        <xdr:cNvPr id="70" name="直線コネクタ 69"/>
        <xdr:cNvCxnSpPr/>
      </xdr:nvCxnSpPr>
      <xdr:spPr>
        <a:xfrm>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109765</xdr:rowOff>
    </xdr:from>
    <xdr:to>
      <xdr:col>6</xdr:col>
      <xdr:colOff>0</xdr:colOff>
      <xdr:row>41</xdr:row>
      <xdr:rowOff>7257</xdr:rowOff>
    </xdr:to>
    <xdr:cxnSp macro="">
      <xdr:nvCxnSpPr>
        <xdr:cNvPr id="73" name="直線コネクタ 72"/>
        <xdr:cNvCxnSpPr/>
      </xdr:nvCxnSpPr>
      <xdr:spPr>
        <a:xfrm>
          <a:off x="3225800" y="696776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109765</xdr:rowOff>
    </xdr:to>
    <xdr:cxnSp macro="">
      <xdr:nvCxnSpPr>
        <xdr:cNvPr id="76" name="直線コネクタ 75"/>
        <xdr:cNvCxnSpPr/>
      </xdr:nvCxnSpPr>
      <xdr:spPr>
        <a:xfrm>
          <a:off x="2336800" y="6881585"/>
          <a:ext cx="889000" cy="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108857</xdr:rowOff>
    </xdr:from>
    <xdr:to>
      <xdr:col>3</xdr:col>
      <xdr:colOff>279400</xdr:colOff>
      <xdr:row>40</xdr:row>
      <xdr:rowOff>23585</xdr:rowOff>
    </xdr:to>
    <xdr:cxnSp macro="">
      <xdr:nvCxnSpPr>
        <xdr:cNvPr id="79" name="直線コネクタ 78"/>
        <xdr:cNvCxnSpPr/>
      </xdr:nvCxnSpPr>
      <xdr:spPr>
        <a:xfrm>
          <a:off x="1447800" y="679540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24493</xdr:rowOff>
    </xdr:from>
    <xdr:to>
      <xdr:col>3</xdr:col>
      <xdr:colOff>330200</xdr:colOff>
      <xdr:row>40</xdr:row>
      <xdr:rowOff>126093</xdr:rowOff>
    </xdr:to>
    <xdr:sp macro="" textlink="">
      <xdr:nvSpPr>
        <xdr:cNvPr id="80" name="フローチャート : 判断 79"/>
        <xdr:cNvSpPr/>
      </xdr:nvSpPr>
      <xdr:spPr>
        <a:xfrm>
          <a:off x="2286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110870</xdr:rowOff>
    </xdr:from>
    <xdr:ext cx="762000" cy="259045"/>
    <xdr:sp macro="" textlink="">
      <xdr:nvSpPr>
        <xdr:cNvPr id="81" name="テキスト ボックス 80"/>
        <xdr:cNvSpPr txBox="1"/>
      </xdr:nvSpPr>
      <xdr:spPr>
        <a:xfrm>
          <a:off x="1955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82" name="フローチャート : 判断 81"/>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24692</xdr:rowOff>
    </xdr:from>
    <xdr:ext cx="762000" cy="259045"/>
    <xdr:sp macro="" textlink="">
      <xdr:nvSpPr>
        <xdr:cNvPr id="83" name="テキスト ボックス 82"/>
        <xdr:cNvSpPr txBox="1"/>
      </xdr:nvSpPr>
      <xdr:spPr>
        <a:xfrm>
          <a:off x="1066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9" name="円/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127907</xdr:rowOff>
    </xdr:from>
    <xdr:to>
      <xdr:col>6</xdr:col>
      <xdr:colOff>50800</xdr:colOff>
      <xdr:row>41</xdr:row>
      <xdr:rowOff>58057</xdr:rowOff>
    </xdr:to>
    <xdr:sp macro="" textlink="">
      <xdr:nvSpPr>
        <xdr:cNvPr id="91" name="円/楕円 90"/>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68234</xdr:rowOff>
    </xdr:from>
    <xdr:ext cx="736600" cy="259045"/>
    <xdr:sp macro="" textlink="">
      <xdr:nvSpPr>
        <xdr:cNvPr id="92" name="テキスト ボックス 91"/>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58965</xdr:rowOff>
    </xdr:from>
    <xdr:to>
      <xdr:col>4</xdr:col>
      <xdr:colOff>533400</xdr:colOff>
      <xdr:row>40</xdr:row>
      <xdr:rowOff>160565</xdr:rowOff>
    </xdr:to>
    <xdr:sp macro="" textlink="">
      <xdr:nvSpPr>
        <xdr:cNvPr id="93" name="円/楕円 92"/>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170742</xdr:rowOff>
    </xdr:from>
    <xdr:ext cx="762000" cy="259045"/>
    <xdr:sp macro="" textlink="">
      <xdr:nvSpPr>
        <xdr:cNvPr id="94" name="テキスト ボックス 93"/>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5" name="円/楕円 94"/>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6" name="テキスト ボックス 95"/>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58057</xdr:rowOff>
    </xdr:from>
    <xdr:to>
      <xdr:col>2</xdr:col>
      <xdr:colOff>127000</xdr:colOff>
      <xdr:row>39</xdr:row>
      <xdr:rowOff>159657</xdr:rowOff>
    </xdr:to>
    <xdr:sp macro="" textlink="">
      <xdr:nvSpPr>
        <xdr:cNvPr id="97" name="円/楕円 96"/>
        <xdr:cNvSpPr/>
      </xdr:nvSpPr>
      <xdr:spPr>
        <a:xfrm>
          <a:off x="1397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169834</xdr:rowOff>
    </xdr:from>
    <xdr:ext cx="762000" cy="259045"/>
    <xdr:sp macro="" textlink="">
      <xdr:nvSpPr>
        <xdr:cNvPr id="98" name="テキスト ボックス 97"/>
        <xdr:cNvSpPr txBox="1"/>
      </xdr:nvSpPr>
      <xdr:spPr>
        <a:xfrm>
          <a:off x="1066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類似団体、全国、県内平均を全て上回っている。</a:t>
          </a:r>
          <a:endParaRPr kumimoji="1" lang="en-US" altLang="ja-JP" sz="1300">
            <a:latin typeface="ＭＳ Ｐゴシック"/>
          </a:endParaRPr>
        </a:p>
        <a:p>
          <a:r>
            <a:rPr kumimoji="1" lang="ja-JP" altLang="en-US" sz="1300">
              <a:latin typeface="ＭＳ Ｐゴシック"/>
            </a:rPr>
            <a:t>昨年度比</a:t>
          </a:r>
          <a:r>
            <a:rPr kumimoji="1" lang="en-US" altLang="ja-JP" sz="1300">
              <a:latin typeface="ＭＳ Ｐゴシック"/>
            </a:rPr>
            <a:t>8.8</a:t>
          </a:r>
          <a:r>
            <a:rPr kumimoji="1" lang="ja-JP" altLang="en-US" sz="1300">
              <a:latin typeface="ＭＳ Ｐゴシック"/>
            </a:rPr>
            <a:t>ポイント改善したが、これは主に経常一般財源である臨時財政対策債を限度額まで借り入れたことによる（平成</a:t>
          </a:r>
          <a:r>
            <a:rPr kumimoji="1" lang="en-US" altLang="ja-JP" sz="1300">
              <a:latin typeface="ＭＳ Ｐゴシック"/>
            </a:rPr>
            <a:t>24</a:t>
          </a:r>
          <a:r>
            <a:rPr kumimoji="1" lang="ja-JP" altLang="en-US" sz="1300">
              <a:latin typeface="ＭＳ Ｐゴシック"/>
            </a:rPr>
            <a:t>年度が</a:t>
          </a:r>
          <a:r>
            <a:rPr kumimoji="1" lang="en-US" altLang="ja-JP" sz="1300">
              <a:latin typeface="ＭＳ Ｐゴシック"/>
            </a:rPr>
            <a:t>650</a:t>
          </a:r>
          <a:r>
            <a:rPr kumimoji="1" lang="ja-JP" altLang="en-US" sz="1300">
              <a:latin typeface="ＭＳ Ｐゴシック"/>
            </a:rPr>
            <a:t>百万円に対し、</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3,204</a:t>
          </a:r>
          <a:r>
            <a:rPr kumimoji="1" lang="ja-JP" altLang="en-US" sz="1300">
              <a:latin typeface="ＭＳ Ｐゴシック"/>
            </a:rPr>
            <a:t>百万円を発行）ものであるので、引き続き、人件費の抑制、事業や補助金の見直し等により、健全な比率の維持に努める。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91757</xdr:rowOff>
    </xdr:from>
    <xdr:to>
      <xdr:col>7</xdr:col>
      <xdr:colOff>152400</xdr:colOff>
      <xdr:row>63</xdr:row>
      <xdr:rowOff>108268</xdr:rowOff>
    </xdr:to>
    <xdr:cxnSp macro="">
      <xdr:nvCxnSpPr>
        <xdr:cNvPr id="129" name="直線コネクタ 128"/>
        <xdr:cNvCxnSpPr/>
      </xdr:nvCxnSpPr>
      <xdr:spPr>
        <a:xfrm flipV="1">
          <a:off x="4114800" y="10378757"/>
          <a:ext cx="8382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63</xdr:row>
      <xdr:rowOff>108268</xdr:rowOff>
    </xdr:to>
    <xdr:cxnSp macro="">
      <xdr:nvCxnSpPr>
        <xdr:cNvPr id="132" name="直線コネクタ 131"/>
        <xdr:cNvCxnSpPr/>
      </xdr:nvCxnSpPr>
      <xdr:spPr>
        <a:xfrm>
          <a:off x="3225800" y="10722610"/>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80645</xdr:rowOff>
    </xdr:from>
    <xdr:to>
      <xdr:col>4</xdr:col>
      <xdr:colOff>482600</xdr:colOff>
      <xdr:row>62</xdr:row>
      <xdr:rowOff>92710</xdr:rowOff>
    </xdr:to>
    <xdr:cxnSp macro="">
      <xdr:nvCxnSpPr>
        <xdr:cNvPr id="135" name="直線コネクタ 134"/>
        <xdr:cNvCxnSpPr/>
      </xdr:nvCxnSpPr>
      <xdr:spPr>
        <a:xfrm>
          <a:off x="2336800" y="107105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131445</xdr:rowOff>
    </xdr:from>
    <xdr:to>
      <xdr:col>3</xdr:col>
      <xdr:colOff>279400</xdr:colOff>
      <xdr:row>62</xdr:row>
      <xdr:rowOff>80645</xdr:rowOff>
    </xdr:to>
    <xdr:cxnSp macro="">
      <xdr:nvCxnSpPr>
        <xdr:cNvPr id="138" name="直線コネクタ 137"/>
        <xdr:cNvCxnSpPr/>
      </xdr:nvCxnSpPr>
      <xdr:spPr>
        <a:xfrm>
          <a:off x="1447800" y="105898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23813</xdr:rowOff>
    </xdr:from>
    <xdr:to>
      <xdr:col>3</xdr:col>
      <xdr:colOff>330200</xdr:colOff>
      <xdr:row>62</xdr:row>
      <xdr:rowOff>125413</xdr:rowOff>
    </xdr:to>
    <xdr:sp macro="" textlink="">
      <xdr:nvSpPr>
        <xdr:cNvPr id="139" name="フローチャート : 判断 138"/>
        <xdr:cNvSpPr/>
      </xdr:nvSpPr>
      <xdr:spPr>
        <a:xfrm>
          <a:off x="2286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135590</xdr:rowOff>
    </xdr:from>
    <xdr:ext cx="762000" cy="259045"/>
    <xdr:sp macro="" textlink="">
      <xdr:nvSpPr>
        <xdr:cNvPr id="140" name="テキスト ボックス 139"/>
        <xdr:cNvSpPr txBox="1"/>
      </xdr:nvSpPr>
      <xdr:spPr>
        <a:xfrm>
          <a:off x="1955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9207</xdr:rowOff>
    </xdr:from>
    <xdr:to>
      <xdr:col>2</xdr:col>
      <xdr:colOff>127000</xdr:colOff>
      <xdr:row>63</xdr:row>
      <xdr:rowOff>110807</xdr:rowOff>
    </xdr:to>
    <xdr:sp macro="" textlink="">
      <xdr:nvSpPr>
        <xdr:cNvPr id="141" name="フローチャート : 判断 140"/>
        <xdr:cNvSpPr/>
      </xdr:nvSpPr>
      <xdr:spPr>
        <a:xfrm>
          <a:off x="1397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95584</xdr:rowOff>
    </xdr:from>
    <xdr:ext cx="762000" cy="259045"/>
    <xdr:sp macro="" textlink="">
      <xdr:nvSpPr>
        <xdr:cNvPr id="142" name="テキスト ボックス 141"/>
        <xdr:cNvSpPr txBox="1"/>
      </xdr:nvSpPr>
      <xdr:spPr>
        <a:xfrm>
          <a:off x="1066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40957</xdr:rowOff>
    </xdr:from>
    <xdr:to>
      <xdr:col>7</xdr:col>
      <xdr:colOff>203200</xdr:colOff>
      <xdr:row>60</xdr:row>
      <xdr:rowOff>142557</xdr:rowOff>
    </xdr:to>
    <xdr:sp macro="" textlink="">
      <xdr:nvSpPr>
        <xdr:cNvPr id="148" name="円/楕円 147"/>
        <xdr:cNvSpPr/>
      </xdr:nvSpPr>
      <xdr:spPr>
        <a:xfrm>
          <a:off x="49022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57484</xdr:rowOff>
    </xdr:from>
    <xdr:ext cx="762000" cy="259045"/>
    <xdr:sp macro="" textlink="">
      <xdr:nvSpPr>
        <xdr:cNvPr id="149" name="財政構造の弾力性該当値テキスト"/>
        <xdr:cNvSpPr txBox="1"/>
      </xdr:nvSpPr>
      <xdr:spPr>
        <a:xfrm>
          <a:off x="5041900" y="1017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57468</xdr:rowOff>
    </xdr:from>
    <xdr:to>
      <xdr:col>6</xdr:col>
      <xdr:colOff>50800</xdr:colOff>
      <xdr:row>63</xdr:row>
      <xdr:rowOff>159068</xdr:rowOff>
    </xdr:to>
    <xdr:sp macro="" textlink="">
      <xdr:nvSpPr>
        <xdr:cNvPr id="150" name="円/楕円 149"/>
        <xdr:cNvSpPr/>
      </xdr:nvSpPr>
      <xdr:spPr>
        <a:xfrm>
          <a:off x="4064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143845</xdr:rowOff>
    </xdr:from>
    <xdr:ext cx="736600" cy="259045"/>
    <xdr:sp macro="" textlink="">
      <xdr:nvSpPr>
        <xdr:cNvPr id="151" name="テキスト ボックス 150"/>
        <xdr:cNvSpPr txBox="1"/>
      </xdr:nvSpPr>
      <xdr:spPr>
        <a:xfrm>
          <a:off x="3733800" y="1094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2" name="円/楕円 151"/>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3" name="テキスト ボックス 152"/>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29845</xdr:rowOff>
    </xdr:from>
    <xdr:to>
      <xdr:col>3</xdr:col>
      <xdr:colOff>330200</xdr:colOff>
      <xdr:row>62</xdr:row>
      <xdr:rowOff>131445</xdr:rowOff>
    </xdr:to>
    <xdr:sp macro="" textlink="">
      <xdr:nvSpPr>
        <xdr:cNvPr id="154" name="円/楕円 153"/>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55" name="テキスト ボックス 154"/>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80645</xdr:rowOff>
    </xdr:from>
    <xdr:to>
      <xdr:col>2</xdr:col>
      <xdr:colOff>127000</xdr:colOff>
      <xdr:row>62</xdr:row>
      <xdr:rowOff>10795</xdr:rowOff>
    </xdr:to>
    <xdr:sp macro="" textlink="">
      <xdr:nvSpPr>
        <xdr:cNvPr id="156" name="円/楕円 155"/>
        <xdr:cNvSpPr/>
      </xdr:nvSpPr>
      <xdr:spPr>
        <a:xfrm>
          <a:off x="1397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20972</xdr:rowOff>
    </xdr:from>
    <xdr:ext cx="762000" cy="259045"/>
    <xdr:sp macro="" textlink="">
      <xdr:nvSpPr>
        <xdr:cNvPr id="157" name="テキスト ボックス 156"/>
        <xdr:cNvSpPr txBox="1"/>
      </xdr:nvSpPr>
      <xdr:spPr>
        <a:xfrm>
          <a:off x="1066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昨年に引き続き、類似団体、全国、県内平均を下回っている。</a:t>
          </a:r>
          <a:endParaRPr kumimoji="1" lang="en-US" altLang="ja-JP" sz="1300">
            <a:latin typeface="ＭＳ Ｐゴシック"/>
          </a:endParaRPr>
        </a:p>
        <a:p>
          <a:r>
            <a:rPr kumimoji="1" lang="ja-JP" altLang="en-US" sz="1300">
              <a:latin typeface="ＭＳ Ｐゴシック"/>
            </a:rPr>
            <a:t>良好な要因として、定員適正化計画に基づく職員数の削減により、市民一人当たり職員数が少なく、人件費がおさえられていることがあげられる。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しかしながら今後、経年劣化による公共施設の維持補修修繕費の増が考えられるため、公共施設長寿命化計画に基づく計画的な修繕や人件費の調整等を行いながら、質の高いサービスの提供を持続していく。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5719</xdr:rowOff>
    </xdr:from>
    <xdr:to>
      <xdr:col>7</xdr:col>
      <xdr:colOff>152400</xdr:colOff>
      <xdr:row>83</xdr:row>
      <xdr:rowOff>13683</xdr:rowOff>
    </xdr:to>
    <xdr:cxnSp macro="">
      <xdr:nvCxnSpPr>
        <xdr:cNvPr id="194" name="直線コネクタ 193"/>
        <xdr:cNvCxnSpPr/>
      </xdr:nvCxnSpPr>
      <xdr:spPr>
        <a:xfrm flipV="1">
          <a:off x="4114800" y="14236069"/>
          <a:ext cx="8382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13683</xdr:rowOff>
    </xdr:from>
    <xdr:to>
      <xdr:col>6</xdr:col>
      <xdr:colOff>0</xdr:colOff>
      <xdr:row>83</xdr:row>
      <xdr:rowOff>96552</xdr:rowOff>
    </xdr:to>
    <xdr:cxnSp macro="">
      <xdr:nvCxnSpPr>
        <xdr:cNvPr id="197" name="直線コネクタ 196"/>
        <xdr:cNvCxnSpPr/>
      </xdr:nvCxnSpPr>
      <xdr:spPr>
        <a:xfrm flipV="1">
          <a:off x="3225800" y="14244033"/>
          <a:ext cx="889000" cy="8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66044</xdr:rowOff>
    </xdr:from>
    <xdr:to>
      <xdr:col>4</xdr:col>
      <xdr:colOff>482600</xdr:colOff>
      <xdr:row>83</xdr:row>
      <xdr:rowOff>96552</xdr:rowOff>
    </xdr:to>
    <xdr:cxnSp macro="">
      <xdr:nvCxnSpPr>
        <xdr:cNvPr id="200" name="直線コネクタ 199"/>
        <xdr:cNvCxnSpPr/>
      </xdr:nvCxnSpPr>
      <xdr:spPr>
        <a:xfrm>
          <a:off x="2336800" y="14296394"/>
          <a:ext cx="889000" cy="3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66044</xdr:rowOff>
    </xdr:from>
    <xdr:to>
      <xdr:col>3</xdr:col>
      <xdr:colOff>279400</xdr:colOff>
      <xdr:row>83</xdr:row>
      <xdr:rowOff>92467</xdr:rowOff>
    </xdr:to>
    <xdr:cxnSp macro="">
      <xdr:nvCxnSpPr>
        <xdr:cNvPr id="203" name="直線コネクタ 202"/>
        <xdr:cNvCxnSpPr/>
      </xdr:nvCxnSpPr>
      <xdr:spPr>
        <a:xfrm flipV="1">
          <a:off x="1447800" y="14296394"/>
          <a:ext cx="8890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47107</xdr:rowOff>
    </xdr:from>
    <xdr:to>
      <xdr:col>3</xdr:col>
      <xdr:colOff>330200</xdr:colOff>
      <xdr:row>84</xdr:row>
      <xdr:rowOff>148707</xdr:rowOff>
    </xdr:to>
    <xdr:sp macro="" textlink="">
      <xdr:nvSpPr>
        <xdr:cNvPr id="204" name="フローチャート : 判断 203"/>
        <xdr:cNvSpPr/>
      </xdr:nvSpPr>
      <xdr:spPr>
        <a:xfrm>
          <a:off x="2286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133484</xdr:rowOff>
    </xdr:from>
    <xdr:ext cx="762000" cy="259045"/>
    <xdr:sp macro="" textlink="">
      <xdr:nvSpPr>
        <xdr:cNvPr id="205" name="テキスト ボックス 204"/>
        <xdr:cNvSpPr txBox="1"/>
      </xdr:nvSpPr>
      <xdr:spPr>
        <a:xfrm>
          <a:off x="1955800" y="1453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65635</xdr:rowOff>
    </xdr:from>
    <xdr:to>
      <xdr:col>2</xdr:col>
      <xdr:colOff>127000</xdr:colOff>
      <xdr:row>84</xdr:row>
      <xdr:rowOff>167235</xdr:rowOff>
    </xdr:to>
    <xdr:sp macro="" textlink="">
      <xdr:nvSpPr>
        <xdr:cNvPr id="206" name="フローチャート : 判断 205"/>
        <xdr:cNvSpPr/>
      </xdr:nvSpPr>
      <xdr:spPr>
        <a:xfrm>
          <a:off x="1397000" y="1446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152012</xdr:rowOff>
    </xdr:from>
    <xdr:ext cx="762000" cy="259045"/>
    <xdr:sp macro="" textlink="">
      <xdr:nvSpPr>
        <xdr:cNvPr id="207" name="テキスト ボックス 206"/>
        <xdr:cNvSpPr txBox="1"/>
      </xdr:nvSpPr>
      <xdr:spPr>
        <a:xfrm>
          <a:off x="1066800" y="1455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126369</xdr:rowOff>
    </xdr:from>
    <xdr:to>
      <xdr:col>7</xdr:col>
      <xdr:colOff>203200</xdr:colOff>
      <xdr:row>83</xdr:row>
      <xdr:rowOff>56519</xdr:rowOff>
    </xdr:to>
    <xdr:sp macro="" textlink="">
      <xdr:nvSpPr>
        <xdr:cNvPr id="213" name="円/楕円 212"/>
        <xdr:cNvSpPr/>
      </xdr:nvSpPr>
      <xdr:spPr>
        <a:xfrm>
          <a:off x="4902200" y="1418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142896</xdr:rowOff>
    </xdr:from>
    <xdr:ext cx="762000" cy="259045"/>
    <xdr:sp macro="" textlink="">
      <xdr:nvSpPr>
        <xdr:cNvPr id="214" name="人件費・物件費等の状況該当値テキスト"/>
        <xdr:cNvSpPr txBox="1"/>
      </xdr:nvSpPr>
      <xdr:spPr>
        <a:xfrm>
          <a:off x="5041900" y="140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88,595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134333</xdr:rowOff>
    </xdr:from>
    <xdr:to>
      <xdr:col>6</xdr:col>
      <xdr:colOff>50800</xdr:colOff>
      <xdr:row>83</xdr:row>
      <xdr:rowOff>64483</xdr:rowOff>
    </xdr:to>
    <xdr:sp macro="" textlink="">
      <xdr:nvSpPr>
        <xdr:cNvPr id="215" name="円/楕円 214"/>
        <xdr:cNvSpPr/>
      </xdr:nvSpPr>
      <xdr:spPr>
        <a:xfrm>
          <a:off x="4064000" y="1419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74660</xdr:rowOff>
    </xdr:from>
    <xdr:ext cx="736600" cy="259045"/>
    <xdr:sp macro="" textlink="">
      <xdr:nvSpPr>
        <xdr:cNvPr id="216" name="テキスト ボックス 215"/>
        <xdr:cNvSpPr txBox="1"/>
      </xdr:nvSpPr>
      <xdr:spPr>
        <a:xfrm>
          <a:off x="3733800" y="13962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89,057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45752</xdr:rowOff>
    </xdr:from>
    <xdr:to>
      <xdr:col>4</xdr:col>
      <xdr:colOff>533400</xdr:colOff>
      <xdr:row>83</xdr:row>
      <xdr:rowOff>147352</xdr:rowOff>
    </xdr:to>
    <xdr:sp macro="" textlink="">
      <xdr:nvSpPr>
        <xdr:cNvPr id="217" name="円/楕円 216"/>
        <xdr:cNvSpPr/>
      </xdr:nvSpPr>
      <xdr:spPr>
        <a:xfrm>
          <a:off x="3175000" y="1427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157529</xdr:rowOff>
    </xdr:from>
    <xdr:ext cx="762000" cy="259045"/>
    <xdr:sp macro="" textlink="">
      <xdr:nvSpPr>
        <xdr:cNvPr id="218" name="テキスト ボックス 217"/>
        <xdr:cNvSpPr txBox="1"/>
      </xdr:nvSpPr>
      <xdr:spPr>
        <a:xfrm>
          <a:off x="2844800" y="1404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93,865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15244</xdr:rowOff>
    </xdr:from>
    <xdr:to>
      <xdr:col>3</xdr:col>
      <xdr:colOff>330200</xdr:colOff>
      <xdr:row>83</xdr:row>
      <xdr:rowOff>116844</xdr:rowOff>
    </xdr:to>
    <xdr:sp macro="" textlink="">
      <xdr:nvSpPr>
        <xdr:cNvPr id="219" name="円/楕円 218"/>
        <xdr:cNvSpPr/>
      </xdr:nvSpPr>
      <xdr:spPr>
        <a:xfrm>
          <a:off x="2286000" y="1424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127021</xdr:rowOff>
    </xdr:from>
    <xdr:ext cx="762000" cy="259045"/>
    <xdr:sp macro="" textlink="">
      <xdr:nvSpPr>
        <xdr:cNvPr id="220" name="テキスト ボックス 219"/>
        <xdr:cNvSpPr txBox="1"/>
      </xdr:nvSpPr>
      <xdr:spPr>
        <a:xfrm>
          <a:off x="1955800" y="1401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92,095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41667</xdr:rowOff>
    </xdr:from>
    <xdr:to>
      <xdr:col>2</xdr:col>
      <xdr:colOff>127000</xdr:colOff>
      <xdr:row>83</xdr:row>
      <xdr:rowOff>143267</xdr:rowOff>
    </xdr:to>
    <xdr:sp macro="" textlink="">
      <xdr:nvSpPr>
        <xdr:cNvPr id="221" name="円/楕円 220"/>
        <xdr:cNvSpPr/>
      </xdr:nvSpPr>
      <xdr:spPr>
        <a:xfrm>
          <a:off x="1397000" y="142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153444</xdr:rowOff>
    </xdr:from>
    <xdr:ext cx="762000" cy="259045"/>
    <xdr:sp macro="" textlink="">
      <xdr:nvSpPr>
        <xdr:cNvPr id="222" name="テキスト ボックス 221"/>
        <xdr:cNvSpPr txBox="1"/>
      </xdr:nvSpPr>
      <xdr:spPr>
        <a:xfrm>
          <a:off x="1066800" y="1404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類似団体、全国平均を上回っている。</a:t>
          </a:r>
          <a:endParaRPr kumimoji="1" lang="en-US" altLang="ja-JP" sz="1300">
            <a:latin typeface="ＭＳ Ｐゴシック"/>
          </a:endParaRPr>
        </a:p>
        <a:p>
          <a:r>
            <a:rPr kumimoji="1" lang="ja-JP" altLang="en-US" sz="1300">
              <a:latin typeface="ＭＳ Ｐゴシック"/>
            </a:rPr>
            <a:t>全国市平均を上回った要因としては、平成２３年度に国家公務員の給与削減支給措置等が実施された影響によるものと考えられる。人員削減による職員一人ひとりへの負担や、職員の士気への影響も鑑みながら、今後も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11748</xdr:rowOff>
    </xdr:from>
    <xdr:to>
      <xdr:col>24</xdr:col>
      <xdr:colOff>558800</xdr:colOff>
      <xdr:row>86</xdr:row>
      <xdr:rowOff>77470</xdr:rowOff>
    </xdr:to>
    <xdr:cxnSp macro="">
      <xdr:nvCxnSpPr>
        <xdr:cNvPr id="247" name="直線コネクタ 246"/>
        <xdr:cNvCxnSpPr/>
      </xdr:nvCxnSpPr>
      <xdr:spPr>
        <a:xfrm flipV="1">
          <a:off x="17018000" y="13899198"/>
          <a:ext cx="0" cy="922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98125</xdr:rowOff>
    </xdr:from>
    <xdr:ext cx="762000" cy="259045"/>
    <xdr:sp macro="" textlink="">
      <xdr:nvSpPr>
        <xdr:cNvPr id="250" name="給与水準   （国との比較）最大値テキスト"/>
        <xdr:cNvSpPr txBox="1"/>
      </xdr:nvSpPr>
      <xdr:spPr>
        <a:xfrm>
          <a:off x="17106900" y="136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11748</xdr:rowOff>
    </xdr:from>
    <xdr:to>
      <xdr:col>24</xdr:col>
      <xdr:colOff>647700</xdr:colOff>
      <xdr:row>81</xdr:row>
      <xdr:rowOff>11748</xdr:rowOff>
    </xdr:to>
    <xdr:cxnSp macro="">
      <xdr:nvCxnSpPr>
        <xdr:cNvPr id="251" name="直線コネクタ 250"/>
        <xdr:cNvCxnSpPr/>
      </xdr:nvCxnSpPr>
      <xdr:spPr>
        <a:xfrm>
          <a:off x="16929100" y="1389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86043</xdr:rowOff>
    </xdr:from>
    <xdr:to>
      <xdr:col>24</xdr:col>
      <xdr:colOff>558800</xdr:colOff>
      <xdr:row>88</xdr:row>
      <xdr:rowOff>114618</xdr:rowOff>
    </xdr:to>
    <xdr:cxnSp macro="">
      <xdr:nvCxnSpPr>
        <xdr:cNvPr id="252" name="直線コネクタ 251"/>
        <xdr:cNvCxnSpPr/>
      </xdr:nvCxnSpPr>
      <xdr:spPr>
        <a:xfrm flipV="1">
          <a:off x="16179800" y="14659293"/>
          <a:ext cx="8382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102570</xdr:rowOff>
    </xdr:from>
    <xdr:ext cx="762000" cy="259045"/>
    <xdr:sp macro="" textlink="">
      <xdr:nvSpPr>
        <xdr:cNvPr id="253" name="給与水準   （国との比較）平均値テキスト"/>
        <xdr:cNvSpPr txBox="1"/>
      </xdr:nvSpPr>
      <xdr:spPr>
        <a:xfrm>
          <a:off x="17106900" y="14332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54" name="フローチャート : 判断 253"/>
        <xdr:cNvSpPr/>
      </xdr:nvSpPr>
      <xdr:spPr>
        <a:xfrm>
          <a:off x="169672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96520</xdr:rowOff>
    </xdr:from>
    <xdr:to>
      <xdr:col>23</xdr:col>
      <xdr:colOff>406400</xdr:colOff>
      <xdr:row>88</xdr:row>
      <xdr:rowOff>114618</xdr:rowOff>
    </xdr:to>
    <xdr:cxnSp macro="">
      <xdr:nvCxnSpPr>
        <xdr:cNvPr id="255" name="直線コネクタ 254"/>
        <xdr:cNvCxnSpPr/>
      </xdr:nvCxnSpPr>
      <xdr:spPr>
        <a:xfrm>
          <a:off x="15290800" y="1518412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66357</xdr:rowOff>
    </xdr:from>
    <xdr:to>
      <xdr:col>23</xdr:col>
      <xdr:colOff>457200</xdr:colOff>
      <xdr:row>87</xdr:row>
      <xdr:rowOff>167957</xdr:rowOff>
    </xdr:to>
    <xdr:sp macro="" textlink="">
      <xdr:nvSpPr>
        <xdr:cNvPr id="256" name="フローチャート : 判断 255"/>
        <xdr:cNvSpPr/>
      </xdr:nvSpPr>
      <xdr:spPr>
        <a:xfrm>
          <a:off x="16129000" y="1498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6684</xdr:rowOff>
    </xdr:from>
    <xdr:ext cx="736600" cy="259045"/>
    <xdr:sp macro="" textlink="">
      <xdr:nvSpPr>
        <xdr:cNvPr id="257" name="テキスト ボックス 256"/>
        <xdr:cNvSpPr txBox="1"/>
      </xdr:nvSpPr>
      <xdr:spPr>
        <a:xfrm>
          <a:off x="15798800" y="1475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86043</xdr:rowOff>
    </xdr:from>
    <xdr:to>
      <xdr:col>22</xdr:col>
      <xdr:colOff>203200</xdr:colOff>
      <xdr:row>88</xdr:row>
      <xdr:rowOff>96520</xdr:rowOff>
    </xdr:to>
    <xdr:cxnSp macro="">
      <xdr:nvCxnSpPr>
        <xdr:cNvPr id="258" name="直線コネクタ 257"/>
        <xdr:cNvCxnSpPr/>
      </xdr:nvCxnSpPr>
      <xdr:spPr>
        <a:xfrm>
          <a:off x="14401800" y="14659293"/>
          <a:ext cx="889000" cy="5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84455</xdr:rowOff>
    </xdr:from>
    <xdr:to>
      <xdr:col>22</xdr:col>
      <xdr:colOff>254000</xdr:colOff>
      <xdr:row>88</xdr:row>
      <xdr:rowOff>14605</xdr:rowOff>
    </xdr:to>
    <xdr:sp macro="" textlink="">
      <xdr:nvSpPr>
        <xdr:cNvPr id="259" name="フローチャート : 判断 258"/>
        <xdr:cNvSpPr/>
      </xdr:nvSpPr>
      <xdr:spPr>
        <a:xfrm>
          <a:off x="15240000" y="1500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60" name="テキスト ボックス 259"/>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73977</xdr:rowOff>
    </xdr:from>
    <xdr:to>
      <xdr:col>21</xdr:col>
      <xdr:colOff>0</xdr:colOff>
      <xdr:row>85</xdr:row>
      <xdr:rowOff>86043</xdr:rowOff>
    </xdr:to>
    <xdr:cxnSp macro="">
      <xdr:nvCxnSpPr>
        <xdr:cNvPr id="261" name="直線コネクタ 260"/>
        <xdr:cNvCxnSpPr/>
      </xdr:nvCxnSpPr>
      <xdr:spPr>
        <a:xfrm>
          <a:off x="13512800" y="1464722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134302</xdr:rowOff>
    </xdr:from>
    <xdr:to>
      <xdr:col>21</xdr:col>
      <xdr:colOff>50800</xdr:colOff>
      <xdr:row>85</xdr:row>
      <xdr:rowOff>64452</xdr:rowOff>
    </xdr:to>
    <xdr:sp macro="" textlink="">
      <xdr:nvSpPr>
        <xdr:cNvPr id="262" name="フローチャート : 判断 261"/>
        <xdr:cNvSpPr/>
      </xdr:nvSpPr>
      <xdr:spPr>
        <a:xfrm>
          <a:off x="14351000" y="145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74629</xdr:rowOff>
    </xdr:from>
    <xdr:ext cx="762000" cy="259045"/>
    <xdr:sp macro="" textlink="">
      <xdr:nvSpPr>
        <xdr:cNvPr id="263" name="テキスト ボックス 262"/>
        <xdr:cNvSpPr txBox="1"/>
      </xdr:nvSpPr>
      <xdr:spPr>
        <a:xfrm>
          <a:off x="14020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73977</xdr:rowOff>
    </xdr:from>
    <xdr:to>
      <xdr:col>19</xdr:col>
      <xdr:colOff>533400</xdr:colOff>
      <xdr:row>85</xdr:row>
      <xdr:rowOff>4127</xdr:rowOff>
    </xdr:to>
    <xdr:sp macro="" textlink="">
      <xdr:nvSpPr>
        <xdr:cNvPr id="264" name="フローチャート : 判断 263"/>
        <xdr:cNvSpPr/>
      </xdr:nvSpPr>
      <xdr:spPr>
        <a:xfrm>
          <a:off x="13462000" y="1447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14304</xdr:rowOff>
    </xdr:from>
    <xdr:ext cx="762000" cy="259045"/>
    <xdr:sp macro="" textlink="">
      <xdr:nvSpPr>
        <xdr:cNvPr id="265" name="テキスト ボックス 264"/>
        <xdr:cNvSpPr txBox="1"/>
      </xdr:nvSpPr>
      <xdr:spPr>
        <a:xfrm>
          <a:off x="13131800" y="1424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35243</xdr:rowOff>
    </xdr:from>
    <xdr:to>
      <xdr:col>24</xdr:col>
      <xdr:colOff>609600</xdr:colOff>
      <xdr:row>85</xdr:row>
      <xdr:rowOff>136843</xdr:rowOff>
    </xdr:to>
    <xdr:sp macro="" textlink="">
      <xdr:nvSpPr>
        <xdr:cNvPr id="271" name="円/楕円 270"/>
        <xdr:cNvSpPr/>
      </xdr:nvSpPr>
      <xdr:spPr>
        <a:xfrm>
          <a:off x="169672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7320</xdr:rowOff>
    </xdr:from>
    <xdr:ext cx="762000" cy="259045"/>
    <xdr:sp macro="" textlink="">
      <xdr:nvSpPr>
        <xdr:cNvPr id="272" name="給与水準   （国との比較）該当値テキスト"/>
        <xdr:cNvSpPr txBox="1"/>
      </xdr:nvSpPr>
      <xdr:spPr>
        <a:xfrm>
          <a:off x="17106900" y="145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63818</xdr:rowOff>
    </xdr:from>
    <xdr:to>
      <xdr:col>23</xdr:col>
      <xdr:colOff>457200</xdr:colOff>
      <xdr:row>88</xdr:row>
      <xdr:rowOff>165418</xdr:rowOff>
    </xdr:to>
    <xdr:sp macro="" textlink="">
      <xdr:nvSpPr>
        <xdr:cNvPr id="273" name="円/楕円 272"/>
        <xdr:cNvSpPr/>
      </xdr:nvSpPr>
      <xdr:spPr>
        <a:xfrm>
          <a:off x="16129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150195</xdr:rowOff>
    </xdr:from>
    <xdr:ext cx="736600" cy="259045"/>
    <xdr:sp macro="" textlink="">
      <xdr:nvSpPr>
        <xdr:cNvPr id="274" name="テキスト ボックス 273"/>
        <xdr:cNvSpPr txBox="1"/>
      </xdr:nvSpPr>
      <xdr:spPr>
        <a:xfrm>
          <a:off x="15798800" y="15237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75" name="円/楕円 274"/>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132097</xdr:rowOff>
    </xdr:from>
    <xdr:ext cx="762000" cy="259045"/>
    <xdr:sp macro="" textlink="">
      <xdr:nvSpPr>
        <xdr:cNvPr id="276" name="テキスト ボックス 275"/>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35243</xdr:rowOff>
    </xdr:from>
    <xdr:to>
      <xdr:col>21</xdr:col>
      <xdr:colOff>50800</xdr:colOff>
      <xdr:row>85</xdr:row>
      <xdr:rowOff>136843</xdr:rowOff>
    </xdr:to>
    <xdr:sp macro="" textlink="">
      <xdr:nvSpPr>
        <xdr:cNvPr id="277" name="円/楕円 276"/>
        <xdr:cNvSpPr/>
      </xdr:nvSpPr>
      <xdr:spPr>
        <a:xfrm>
          <a:off x="14351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121620</xdr:rowOff>
    </xdr:from>
    <xdr:ext cx="762000" cy="259045"/>
    <xdr:sp macro="" textlink="">
      <xdr:nvSpPr>
        <xdr:cNvPr id="278" name="テキスト ボックス 277"/>
        <xdr:cNvSpPr txBox="1"/>
      </xdr:nvSpPr>
      <xdr:spPr>
        <a:xfrm>
          <a:off x="14020800" y="1469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23177</xdr:rowOff>
    </xdr:from>
    <xdr:to>
      <xdr:col>19</xdr:col>
      <xdr:colOff>533400</xdr:colOff>
      <xdr:row>85</xdr:row>
      <xdr:rowOff>124777</xdr:rowOff>
    </xdr:to>
    <xdr:sp macro="" textlink="">
      <xdr:nvSpPr>
        <xdr:cNvPr id="279" name="円/楕円 278"/>
        <xdr:cNvSpPr/>
      </xdr:nvSpPr>
      <xdr:spPr>
        <a:xfrm>
          <a:off x="13462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109554</xdr:rowOff>
    </xdr:from>
    <xdr:ext cx="762000" cy="259045"/>
    <xdr:sp macro="" textlink="">
      <xdr:nvSpPr>
        <xdr:cNvPr id="280" name="テキスト ボックス 279"/>
        <xdr:cNvSpPr txBox="1"/>
      </xdr:nvSpPr>
      <xdr:spPr>
        <a:xfrm>
          <a:off x="13131800" y="1468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類似団体、全国、県内平均を下回っている。</a:t>
          </a:r>
          <a:endParaRPr kumimoji="1" lang="en-US" altLang="ja-JP" sz="1300">
            <a:latin typeface="ＭＳ Ｐゴシック"/>
          </a:endParaRPr>
        </a:p>
        <a:p>
          <a:r>
            <a:rPr kumimoji="1" lang="ja-JP" altLang="en-US" sz="1300">
              <a:latin typeface="ＭＳ Ｐゴシック"/>
            </a:rPr>
            <a:t>良好な要因としては、定員適正化計画に基づき、新規採用職員の採用抑制や、勧奨退職制度の見直し等により計画的に職員数の削減を図ってきたことによる。</a:t>
          </a:r>
          <a:endParaRPr kumimoji="1" lang="en-US" altLang="ja-JP" sz="1300">
            <a:latin typeface="ＭＳ Ｐゴシック"/>
          </a:endParaRPr>
        </a:p>
        <a:p>
          <a:r>
            <a:rPr kumimoji="1" lang="ja-JP" altLang="en-US" sz="1300">
              <a:latin typeface="ＭＳ Ｐゴシック"/>
            </a:rPr>
            <a:t>今後は、職員の削減から職員の質の向上へと重点をシフトし、現在の職員規模を維持しながら最大の力を発揮出来るよう行財政運営を進める。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2" name="直線コネクタ 311"/>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3"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14" name="直線コネクタ 313"/>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15"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16" name="直線コネクタ 315"/>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18506</xdr:rowOff>
    </xdr:from>
    <xdr:to>
      <xdr:col>24</xdr:col>
      <xdr:colOff>558800</xdr:colOff>
      <xdr:row>60</xdr:row>
      <xdr:rowOff>18506</xdr:rowOff>
    </xdr:to>
    <xdr:cxnSp macro="">
      <xdr:nvCxnSpPr>
        <xdr:cNvPr id="317" name="直線コネクタ 316"/>
        <xdr:cNvCxnSpPr/>
      </xdr:nvCxnSpPr>
      <xdr:spPr>
        <a:xfrm>
          <a:off x="16179800" y="10305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18"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19" name="フローチャート : 判断 318"/>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18506</xdr:rowOff>
    </xdr:from>
    <xdr:to>
      <xdr:col>23</xdr:col>
      <xdr:colOff>406400</xdr:colOff>
      <xdr:row>60</xdr:row>
      <xdr:rowOff>142603</xdr:rowOff>
    </xdr:to>
    <xdr:cxnSp macro="">
      <xdr:nvCxnSpPr>
        <xdr:cNvPr id="320" name="直線コネクタ 319"/>
        <xdr:cNvCxnSpPr/>
      </xdr:nvCxnSpPr>
      <xdr:spPr>
        <a:xfrm flipV="1">
          <a:off x="15290800" y="1030550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1" name="フローチャート : 判断 320"/>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2" name="テキスト ボックス 321"/>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142603</xdr:rowOff>
    </xdr:from>
    <xdr:to>
      <xdr:col>22</xdr:col>
      <xdr:colOff>203200</xdr:colOff>
      <xdr:row>61</xdr:row>
      <xdr:rowOff>81462</xdr:rowOff>
    </xdr:to>
    <xdr:cxnSp macro="">
      <xdr:nvCxnSpPr>
        <xdr:cNvPr id="323" name="直線コネクタ 322"/>
        <xdr:cNvCxnSpPr/>
      </xdr:nvCxnSpPr>
      <xdr:spPr>
        <a:xfrm flipV="1">
          <a:off x="14401800" y="10429603"/>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24" name="フローチャート : 判断 323"/>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25" name="テキスト ボックス 324"/>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81462</xdr:rowOff>
    </xdr:from>
    <xdr:to>
      <xdr:col>21</xdr:col>
      <xdr:colOff>0</xdr:colOff>
      <xdr:row>61</xdr:row>
      <xdr:rowOff>164193</xdr:rowOff>
    </xdr:to>
    <xdr:cxnSp macro="">
      <xdr:nvCxnSpPr>
        <xdr:cNvPr id="326" name="直線コネクタ 325"/>
        <xdr:cNvCxnSpPr/>
      </xdr:nvCxnSpPr>
      <xdr:spPr>
        <a:xfrm flipV="1">
          <a:off x="13512800" y="1053991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79828</xdr:rowOff>
    </xdr:from>
    <xdr:to>
      <xdr:col>21</xdr:col>
      <xdr:colOff>50800</xdr:colOff>
      <xdr:row>63</xdr:row>
      <xdr:rowOff>9978</xdr:rowOff>
    </xdr:to>
    <xdr:sp macro="" textlink="">
      <xdr:nvSpPr>
        <xdr:cNvPr id="327" name="フローチャート : 判断 326"/>
        <xdr:cNvSpPr/>
      </xdr:nvSpPr>
      <xdr:spPr>
        <a:xfrm>
          <a:off x="14351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166205</xdr:rowOff>
    </xdr:from>
    <xdr:ext cx="762000" cy="259045"/>
    <xdr:sp macro="" textlink="">
      <xdr:nvSpPr>
        <xdr:cNvPr id="328" name="テキスト ボックス 327"/>
        <xdr:cNvSpPr txBox="1"/>
      </xdr:nvSpPr>
      <xdr:spPr>
        <a:xfrm>
          <a:off x="14020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124641</xdr:rowOff>
    </xdr:from>
    <xdr:to>
      <xdr:col>19</xdr:col>
      <xdr:colOff>533400</xdr:colOff>
      <xdr:row>63</xdr:row>
      <xdr:rowOff>54791</xdr:rowOff>
    </xdr:to>
    <xdr:sp macro="" textlink="">
      <xdr:nvSpPr>
        <xdr:cNvPr id="329" name="フローチャート : 判断 328"/>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39568</xdr:rowOff>
    </xdr:from>
    <xdr:ext cx="762000" cy="259045"/>
    <xdr:sp macro="" textlink="">
      <xdr:nvSpPr>
        <xdr:cNvPr id="330" name="テキスト ボックス 329"/>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139156</xdr:rowOff>
    </xdr:from>
    <xdr:to>
      <xdr:col>24</xdr:col>
      <xdr:colOff>609600</xdr:colOff>
      <xdr:row>60</xdr:row>
      <xdr:rowOff>69306</xdr:rowOff>
    </xdr:to>
    <xdr:sp macro="" textlink="">
      <xdr:nvSpPr>
        <xdr:cNvPr id="336" name="円/楕円 335"/>
        <xdr:cNvSpPr/>
      </xdr:nvSpPr>
      <xdr:spPr>
        <a:xfrm>
          <a:off x="169672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155683</xdr:rowOff>
    </xdr:from>
    <xdr:ext cx="762000" cy="259045"/>
    <xdr:sp macro="" textlink="">
      <xdr:nvSpPr>
        <xdr:cNvPr id="337" name="定員管理の状況該当値テキスト"/>
        <xdr:cNvSpPr txBox="1"/>
      </xdr:nvSpPr>
      <xdr:spPr>
        <a:xfrm>
          <a:off x="17106900" y="100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139156</xdr:rowOff>
    </xdr:from>
    <xdr:to>
      <xdr:col>23</xdr:col>
      <xdr:colOff>457200</xdr:colOff>
      <xdr:row>60</xdr:row>
      <xdr:rowOff>69306</xdr:rowOff>
    </xdr:to>
    <xdr:sp macro="" textlink="">
      <xdr:nvSpPr>
        <xdr:cNvPr id="338" name="円/楕円 337"/>
        <xdr:cNvSpPr/>
      </xdr:nvSpPr>
      <xdr:spPr>
        <a:xfrm>
          <a:off x="16129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79483</xdr:rowOff>
    </xdr:from>
    <xdr:ext cx="736600" cy="259045"/>
    <xdr:sp macro="" textlink="">
      <xdr:nvSpPr>
        <xdr:cNvPr id="339" name="テキスト ボックス 338"/>
        <xdr:cNvSpPr txBox="1"/>
      </xdr:nvSpPr>
      <xdr:spPr>
        <a:xfrm>
          <a:off x="15798800" y="1002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91803</xdr:rowOff>
    </xdr:from>
    <xdr:to>
      <xdr:col>22</xdr:col>
      <xdr:colOff>254000</xdr:colOff>
      <xdr:row>61</xdr:row>
      <xdr:rowOff>21953</xdr:rowOff>
    </xdr:to>
    <xdr:sp macro="" textlink="">
      <xdr:nvSpPr>
        <xdr:cNvPr id="340" name="円/楕円 339"/>
        <xdr:cNvSpPr/>
      </xdr:nvSpPr>
      <xdr:spPr>
        <a:xfrm>
          <a:off x="15240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32130</xdr:rowOff>
    </xdr:from>
    <xdr:ext cx="762000" cy="259045"/>
    <xdr:sp macro="" textlink="">
      <xdr:nvSpPr>
        <xdr:cNvPr id="341" name="テキスト ボックス 340"/>
        <xdr:cNvSpPr txBox="1"/>
      </xdr:nvSpPr>
      <xdr:spPr>
        <a:xfrm>
          <a:off x="14909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30662</xdr:rowOff>
    </xdr:from>
    <xdr:to>
      <xdr:col>21</xdr:col>
      <xdr:colOff>50800</xdr:colOff>
      <xdr:row>61</xdr:row>
      <xdr:rowOff>132262</xdr:rowOff>
    </xdr:to>
    <xdr:sp macro="" textlink="">
      <xdr:nvSpPr>
        <xdr:cNvPr id="342" name="円/楕円 341"/>
        <xdr:cNvSpPr/>
      </xdr:nvSpPr>
      <xdr:spPr>
        <a:xfrm>
          <a:off x="14351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142439</xdr:rowOff>
    </xdr:from>
    <xdr:ext cx="762000" cy="259045"/>
    <xdr:sp macro="" textlink="">
      <xdr:nvSpPr>
        <xdr:cNvPr id="343" name="テキスト ボックス 342"/>
        <xdr:cNvSpPr txBox="1"/>
      </xdr:nvSpPr>
      <xdr:spPr>
        <a:xfrm>
          <a:off x="14020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113393</xdr:rowOff>
    </xdr:from>
    <xdr:to>
      <xdr:col>19</xdr:col>
      <xdr:colOff>533400</xdr:colOff>
      <xdr:row>62</xdr:row>
      <xdr:rowOff>43543</xdr:rowOff>
    </xdr:to>
    <xdr:sp macro="" textlink="">
      <xdr:nvSpPr>
        <xdr:cNvPr id="344" name="円/楕円 343"/>
        <xdr:cNvSpPr/>
      </xdr:nvSpPr>
      <xdr:spPr>
        <a:xfrm>
          <a:off x="13462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53720</xdr:rowOff>
    </xdr:from>
    <xdr:ext cx="762000" cy="259045"/>
    <xdr:sp macro="" textlink="">
      <xdr:nvSpPr>
        <xdr:cNvPr id="345" name="テキスト ボックス 344"/>
        <xdr:cNvSpPr txBox="1"/>
      </xdr:nvSpPr>
      <xdr:spPr>
        <a:xfrm>
          <a:off x="13131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類似団体、全国、県内平均を下回っている。</a:t>
          </a:r>
          <a:endParaRPr kumimoji="1" lang="en-US" altLang="ja-JP" sz="1300">
            <a:latin typeface="ＭＳ Ｐゴシック"/>
          </a:endParaRPr>
        </a:p>
        <a:p>
          <a:r>
            <a:rPr kumimoji="1" lang="ja-JP" altLang="en-US" sz="1300">
              <a:latin typeface="ＭＳ Ｐゴシック"/>
            </a:rPr>
            <a:t>良好な要因としては、地方交付税に算入される有利な借入に厳選してきたことが考えられる。引き続き、負担を次世代に先送りすることのないような普通建設事業の計画的な実施や、実施時期の検討を行い、過剰な発行の抑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2" name="直線コネクタ 371"/>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3"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74" name="直線コネクタ 373"/>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122682</xdr:rowOff>
    </xdr:from>
    <xdr:to>
      <xdr:col>24</xdr:col>
      <xdr:colOff>558800</xdr:colOff>
      <xdr:row>37</xdr:row>
      <xdr:rowOff>13970</xdr:rowOff>
    </xdr:to>
    <xdr:cxnSp macro="">
      <xdr:nvCxnSpPr>
        <xdr:cNvPr id="377" name="直線コネクタ 376"/>
        <xdr:cNvCxnSpPr/>
      </xdr:nvCxnSpPr>
      <xdr:spPr>
        <a:xfrm flipV="1">
          <a:off x="16179800" y="629488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78"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79" name="フローチャート : 判断 378"/>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13970</xdr:rowOff>
    </xdr:from>
    <xdr:to>
      <xdr:col>23</xdr:col>
      <xdr:colOff>406400</xdr:colOff>
      <xdr:row>37</xdr:row>
      <xdr:rowOff>13970</xdr:rowOff>
    </xdr:to>
    <xdr:cxnSp macro="">
      <xdr:nvCxnSpPr>
        <xdr:cNvPr id="380" name="直線コネクタ 379"/>
        <xdr:cNvCxnSpPr/>
      </xdr:nvCxnSpPr>
      <xdr:spPr>
        <a:xfrm>
          <a:off x="15290800" y="635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1" name="フローチャート : 判断 380"/>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2" name="テキスト ボックス 381"/>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13970</xdr:rowOff>
    </xdr:from>
    <xdr:to>
      <xdr:col>22</xdr:col>
      <xdr:colOff>203200</xdr:colOff>
      <xdr:row>37</xdr:row>
      <xdr:rowOff>33274</xdr:rowOff>
    </xdr:to>
    <xdr:cxnSp macro="">
      <xdr:nvCxnSpPr>
        <xdr:cNvPr id="383" name="直線コネクタ 382"/>
        <xdr:cNvCxnSpPr/>
      </xdr:nvCxnSpPr>
      <xdr:spPr>
        <a:xfrm flipV="1">
          <a:off x="14401800" y="63576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84" name="フローチャート : 判断 383"/>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85" name="テキスト ボックス 384"/>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33274</xdr:rowOff>
    </xdr:from>
    <xdr:to>
      <xdr:col>21</xdr:col>
      <xdr:colOff>0</xdr:colOff>
      <xdr:row>37</xdr:row>
      <xdr:rowOff>42926</xdr:rowOff>
    </xdr:to>
    <xdr:cxnSp macro="">
      <xdr:nvCxnSpPr>
        <xdr:cNvPr id="386" name="直線コネクタ 385"/>
        <xdr:cNvCxnSpPr/>
      </xdr:nvCxnSpPr>
      <xdr:spPr>
        <a:xfrm flipV="1">
          <a:off x="13512800" y="63769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90932</xdr:rowOff>
    </xdr:from>
    <xdr:to>
      <xdr:col>21</xdr:col>
      <xdr:colOff>50800</xdr:colOff>
      <xdr:row>39</xdr:row>
      <xdr:rowOff>21082</xdr:rowOff>
    </xdr:to>
    <xdr:sp macro="" textlink="">
      <xdr:nvSpPr>
        <xdr:cNvPr id="387" name="フローチャート : 判断 386"/>
        <xdr:cNvSpPr/>
      </xdr:nvSpPr>
      <xdr:spPr>
        <a:xfrm>
          <a:off x="14351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5859</xdr:rowOff>
    </xdr:from>
    <xdr:ext cx="762000" cy="259045"/>
    <xdr:sp macro="" textlink="">
      <xdr:nvSpPr>
        <xdr:cNvPr id="388" name="テキスト ボックス 387"/>
        <xdr:cNvSpPr txBox="1"/>
      </xdr:nvSpPr>
      <xdr:spPr>
        <a:xfrm>
          <a:off x="140208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124714</xdr:rowOff>
    </xdr:from>
    <xdr:to>
      <xdr:col>19</xdr:col>
      <xdr:colOff>533400</xdr:colOff>
      <xdr:row>39</xdr:row>
      <xdr:rowOff>54864</xdr:rowOff>
    </xdr:to>
    <xdr:sp macro="" textlink="">
      <xdr:nvSpPr>
        <xdr:cNvPr id="389" name="フローチャート : 判断 388"/>
        <xdr:cNvSpPr/>
      </xdr:nvSpPr>
      <xdr:spPr>
        <a:xfrm>
          <a:off x="134620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39641</xdr:rowOff>
    </xdr:from>
    <xdr:ext cx="762000" cy="259045"/>
    <xdr:sp macro="" textlink="">
      <xdr:nvSpPr>
        <xdr:cNvPr id="390" name="テキスト ボックス 389"/>
        <xdr:cNvSpPr txBox="1"/>
      </xdr:nvSpPr>
      <xdr:spPr>
        <a:xfrm>
          <a:off x="13131800" y="672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71882</xdr:rowOff>
    </xdr:from>
    <xdr:to>
      <xdr:col>24</xdr:col>
      <xdr:colOff>609600</xdr:colOff>
      <xdr:row>37</xdr:row>
      <xdr:rowOff>2032</xdr:rowOff>
    </xdr:to>
    <xdr:sp macro="" textlink="">
      <xdr:nvSpPr>
        <xdr:cNvPr id="396" name="円/楕円 395"/>
        <xdr:cNvSpPr/>
      </xdr:nvSpPr>
      <xdr:spPr>
        <a:xfrm>
          <a:off x="16967200" y="62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164609</xdr:rowOff>
    </xdr:from>
    <xdr:ext cx="762000" cy="259045"/>
    <xdr:sp macro="" textlink="">
      <xdr:nvSpPr>
        <xdr:cNvPr id="397" name="公債費負担の状況該当値テキスト"/>
        <xdr:cNvSpPr txBox="1"/>
      </xdr:nvSpPr>
      <xdr:spPr>
        <a:xfrm>
          <a:off x="17106900" y="616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134620</xdr:rowOff>
    </xdr:from>
    <xdr:to>
      <xdr:col>23</xdr:col>
      <xdr:colOff>457200</xdr:colOff>
      <xdr:row>37</xdr:row>
      <xdr:rowOff>64770</xdr:rowOff>
    </xdr:to>
    <xdr:sp macro="" textlink="">
      <xdr:nvSpPr>
        <xdr:cNvPr id="398" name="円/楕円 397"/>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74947</xdr:rowOff>
    </xdr:from>
    <xdr:ext cx="736600" cy="259045"/>
    <xdr:sp macro="" textlink="">
      <xdr:nvSpPr>
        <xdr:cNvPr id="399" name="テキスト ボックス 398"/>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134620</xdr:rowOff>
    </xdr:from>
    <xdr:to>
      <xdr:col>22</xdr:col>
      <xdr:colOff>254000</xdr:colOff>
      <xdr:row>37</xdr:row>
      <xdr:rowOff>64770</xdr:rowOff>
    </xdr:to>
    <xdr:sp macro="" textlink="">
      <xdr:nvSpPr>
        <xdr:cNvPr id="400" name="円/楕円 399"/>
        <xdr:cNvSpPr/>
      </xdr:nvSpPr>
      <xdr:spPr>
        <a:xfrm>
          <a:off x="15240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74947</xdr:rowOff>
    </xdr:from>
    <xdr:ext cx="762000" cy="259045"/>
    <xdr:sp macro="" textlink="">
      <xdr:nvSpPr>
        <xdr:cNvPr id="401" name="テキスト ボックス 400"/>
        <xdr:cNvSpPr txBox="1"/>
      </xdr:nvSpPr>
      <xdr:spPr>
        <a:xfrm>
          <a:off x="1490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153924</xdr:rowOff>
    </xdr:from>
    <xdr:to>
      <xdr:col>21</xdr:col>
      <xdr:colOff>50800</xdr:colOff>
      <xdr:row>37</xdr:row>
      <xdr:rowOff>84074</xdr:rowOff>
    </xdr:to>
    <xdr:sp macro="" textlink="">
      <xdr:nvSpPr>
        <xdr:cNvPr id="402" name="円/楕円 401"/>
        <xdr:cNvSpPr/>
      </xdr:nvSpPr>
      <xdr:spPr>
        <a:xfrm>
          <a:off x="1435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94251</xdr:rowOff>
    </xdr:from>
    <xdr:ext cx="762000" cy="259045"/>
    <xdr:sp macro="" textlink="">
      <xdr:nvSpPr>
        <xdr:cNvPr id="403" name="テキスト ボックス 402"/>
        <xdr:cNvSpPr txBox="1"/>
      </xdr:nvSpPr>
      <xdr:spPr>
        <a:xfrm>
          <a:off x="14020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163576</xdr:rowOff>
    </xdr:from>
    <xdr:to>
      <xdr:col>19</xdr:col>
      <xdr:colOff>533400</xdr:colOff>
      <xdr:row>37</xdr:row>
      <xdr:rowOff>93726</xdr:rowOff>
    </xdr:to>
    <xdr:sp macro="" textlink="">
      <xdr:nvSpPr>
        <xdr:cNvPr id="404" name="円/楕円 403"/>
        <xdr:cNvSpPr/>
      </xdr:nvSpPr>
      <xdr:spPr>
        <a:xfrm>
          <a:off x="134620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103903</xdr:rowOff>
    </xdr:from>
    <xdr:ext cx="762000" cy="259045"/>
    <xdr:sp macro="" textlink="">
      <xdr:nvSpPr>
        <xdr:cNvPr id="405" name="テキスト ボックス 404"/>
        <xdr:cNvSpPr txBox="1"/>
      </xdr:nvSpPr>
      <xdr:spPr>
        <a:xfrm>
          <a:off x="13131800" y="610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将来負担比率は例年算定されていない。</a:t>
          </a:r>
          <a:endParaRPr kumimoji="1" lang="en-US" altLang="ja-JP" sz="1300">
            <a:latin typeface="ＭＳ Ｐゴシック"/>
          </a:endParaRPr>
        </a:p>
        <a:p>
          <a:r>
            <a:rPr kumimoji="1" lang="ja-JP" altLang="en-US" sz="1300">
              <a:latin typeface="ＭＳ Ｐゴシック"/>
            </a:rPr>
            <a:t>今後も次世代への過大な負担を残さぬよう、新規事業実施の精査、利率や償還方法の見直し等行い、健全な財政を維持していく。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2" name="直線コネクタ 431"/>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3"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34" name="直線コネクタ 433"/>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5"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6" name="直線コネクタ 435"/>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37" name="将来負担の状況平均値テキスト"/>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38" name="フローチャート : 判断 437"/>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39" name="フローチャート : 判断 438"/>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0" name="テキスト ボックス 439"/>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96393</xdr:rowOff>
    </xdr:from>
    <xdr:to>
      <xdr:col>22</xdr:col>
      <xdr:colOff>254000</xdr:colOff>
      <xdr:row>16</xdr:row>
      <xdr:rowOff>26543</xdr:rowOff>
    </xdr:to>
    <xdr:sp macro="" textlink="">
      <xdr:nvSpPr>
        <xdr:cNvPr id="441" name="フローチャート : 判断 440"/>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42" name="テキスト ボックス 441"/>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69850</xdr:rowOff>
    </xdr:from>
    <xdr:to>
      <xdr:col>21</xdr:col>
      <xdr:colOff>50800</xdr:colOff>
      <xdr:row>16</xdr:row>
      <xdr:rowOff>0</xdr:rowOff>
    </xdr:to>
    <xdr:sp macro="" textlink="">
      <xdr:nvSpPr>
        <xdr:cNvPr id="443" name="フローチャート : 判断 442"/>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10177</xdr:rowOff>
    </xdr:from>
    <xdr:ext cx="762000" cy="259045"/>
    <xdr:sp macro="" textlink="">
      <xdr:nvSpPr>
        <xdr:cNvPr id="444" name="テキスト ボックス 443"/>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127279</xdr:rowOff>
    </xdr:from>
    <xdr:to>
      <xdr:col>19</xdr:col>
      <xdr:colOff>533400</xdr:colOff>
      <xdr:row>16</xdr:row>
      <xdr:rowOff>57429</xdr:rowOff>
    </xdr:to>
    <xdr:sp macro="" textlink="">
      <xdr:nvSpPr>
        <xdr:cNvPr id="445" name="フローチャート : 判断 444"/>
        <xdr:cNvSpPr/>
      </xdr:nvSpPr>
      <xdr:spPr>
        <a:xfrm>
          <a:off x="13462000" y="269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67606</xdr:rowOff>
    </xdr:from>
    <xdr:ext cx="762000" cy="259045"/>
    <xdr:sp macro="" textlink="">
      <xdr:nvSpPr>
        <xdr:cNvPr id="446" name="テキスト ボックス 445"/>
        <xdr:cNvSpPr txBox="1"/>
      </xdr:nvSpPr>
      <xdr:spPr>
        <a:xfrm>
          <a:off x="13131800" y="246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148,750
145,921
87.77
46,735,711
43,623,006
2,316,893
27,943,817
38,918,524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類似団体、全国平均、県内平均を下回った。</a:t>
          </a:r>
          <a:endParaRPr kumimoji="1" lang="en-US" altLang="ja-JP" sz="1300">
            <a:latin typeface="ＭＳ Ｐゴシック"/>
          </a:endParaRPr>
        </a:p>
        <a:p>
          <a:r>
            <a:rPr kumimoji="1" lang="ja-JP" altLang="en-US" sz="1300">
              <a:latin typeface="ＭＳ Ｐゴシック"/>
            </a:rPr>
            <a:t>いわゆる団塊世代の大量退職による影響と、定員適正化計画および第</a:t>
          </a:r>
          <a:r>
            <a:rPr kumimoji="1" lang="en-US" altLang="ja-JP" sz="1300">
              <a:latin typeface="ＭＳ Ｐゴシック"/>
            </a:rPr>
            <a:t>2</a:t>
          </a:r>
          <a:r>
            <a:rPr kumimoji="1" lang="ja-JP" altLang="en-US" sz="1300">
              <a:latin typeface="ＭＳ Ｐゴシック"/>
            </a:rPr>
            <a:t>次新行政改革大綱に基づく職員数の削減や、時間外勤務の縮小により、</a:t>
          </a:r>
          <a:r>
            <a:rPr kumimoji="1" lang="en-US" altLang="ja-JP" sz="1300">
              <a:latin typeface="ＭＳ Ｐゴシック"/>
            </a:rPr>
            <a:t>3.9</a:t>
          </a:r>
          <a:r>
            <a:rPr kumimoji="1" lang="ja-JP" altLang="en-US" sz="1300">
              <a:latin typeface="ＭＳ Ｐゴシック"/>
            </a:rPr>
            <a:t>ポイントの改善を行った。</a:t>
          </a:r>
          <a:endParaRPr kumimoji="1" lang="en-US" altLang="ja-JP" sz="1300">
            <a:latin typeface="ＭＳ Ｐゴシック"/>
          </a:endParaRPr>
        </a:p>
        <a:p>
          <a:r>
            <a:rPr kumimoji="1" lang="ja-JP" altLang="en-US" sz="1300">
              <a:latin typeface="ＭＳ Ｐゴシック"/>
            </a:rPr>
            <a:t>今後も引き続き、同規模の人件費を維持しながら、質を落とさずサービス提供を行う。</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54610</xdr:rowOff>
    </xdr:from>
    <xdr:to>
      <xdr:col>7</xdr:col>
      <xdr:colOff>15875</xdr:colOff>
      <xdr:row>37</xdr:row>
      <xdr:rowOff>8890</xdr:rowOff>
    </xdr:to>
    <xdr:cxnSp macro="">
      <xdr:nvCxnSpPr>
        <xdr:cNvPr id="65" name="直線コネクタ 64"/>
        <xdr:cNvCxnSpPr/>
      </xdr:nvCxnSpPr>
      <xdr:spPr>
        <a:xfrm flipV="1">
          <a:off x="3987800" y="605536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92710</xdr:rowOff>
    </xdr:to>
    <xdr:cxnSp macro="">
      <xdr:nvCxnSpPr>
        <xdr:cNvPr id="68" name="直線コネクタ 67"/>
        <xdr:cNvCxnSpPr/>
      </xdr:nvCxnSpPr>
      <xdr:spPr>
        <a:xfrm flipV="1">
          <a:off x="3098800" y="635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37</xdr:row>
      <xdr:rowOff>123190</xdr:rowOff>
    </xdr:to>
    <xdr:cxnSp macro="">
      <xdr:nvCxnSpPr>
        <xdr:cNvPr id="71" name="直線コネクタ 70"/>
        <xdr:cNvCxnSpPr/>
      </xdr:nvCxnSpPr>
      <xdr:spPr>
        <a:xfrm flipV="1">
          <a:off x="2209800" y="643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38</xdr:row>
      <xdr:rowOff>88900</xdr:rowOff>
    </xdr:to>
    <xdr:cxnSp macro="">
      <xdr:nvCxnSpPr>
        <xdr:cNvPr id="74" name="直線コネクタ 73"/>
        <xdr:cNvCxnSpPr/>
      </xdr:nvCxnSpPr>
      <xdr:spPr>
        <a:xfrm flipV="1">
          <a:off x="1320800" y="6466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77" name="フローチャート : 判断 76"/>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73677</xdr:rowOff>
    </xdr:from>
    <xdr:ext cx="762000" cy="259045"/>
    <xdr:sp macro="" textlink="">
      <xdr:nvSpPr>
        <xdr:cNvPr id="78" name="テキスト ボックス 77"/>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3810</xdr:rowOff>
    </xdr:from>
    <xdr:to>
      <xdr:col>7</xdr:col>
      <xdr:colOff>66675</xdr:colOff>
      <xdr:row>35</xdr:row>
      <xdr:rowOff>105410</xdr:rowOff>
    </xdr:to>
    <xdr:sp macro="" textlink="">
      <xdr:nvSpPr>
        <xdr:cNvPr id="84" name="円/楕円 83"/>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20337</xdr:rowOff>
    </xdr:from>
    <xdr:ext cx="762000" cy="259045"/>
    <xdr:sp macro="" textlink="">
      <xdr:nvSpPr>
        <xdr:cNvPr id="85"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6" name="円/楕円 85"/>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87" name="テキスト ボックス 86"/>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8" name="円/楕円 87"/>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89" name="テキスト ボックス 88"/>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0" name="円/楕円 89"/>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1" name="テキスト ボックス 90"/>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92" name="円/楕円 91"/>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93" name="テキスト ボックス 92"/>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類似団体、全国、県内平均より高い割合で推移している。</a:t>
          </a:r>
          <a:endParaRPr kumimoji="1" lang="en-US" altLang="ja-JP" sz="1300">
            <a:latin typeface="ＭＳ Ｐゴシック"/>
          </a:endParaRPr>
        </a:p>
        <a:p>
          <a:r>
            <a:rPr kumimoji="1" lang="ja-JP" altLang="en-US" sz="1300">
              <a:latin typeface="ＭＳ Ｐゴシック"/>
            </a:rPr>
            <a:t>要因としては、施設の指定管理をはじめとした民間委託や、臨時嘱託職員を積極的に活用しているためと考えられる。今後も民間委託等の活用や、消費税増税に伴い増加が見込まれるため、実施事業の統廃合や、運営体制の見直し等により物件費の抑制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39370</xdr:rowOff>
    </xdr:from>
    <xdr:to>
      <xdr:col>24</xdr:col>
      <xdr:colOff>31750</xdr:colOff>
      <xdr:row>17</xdr:row>
      <xdr:rowOff>146050</xdr:rowOff>
    </xdr:to>
    <xdr:cxnSp macro="">
      <xdr:nvCxnSpPr>
        <xdr:cNvPr id="126" name="直線コネクタ 125"/>
        <xdr:cNvCxnSpPr/>
      </xdr:nvCxnSpPr>
      <xdr:spPr>
        <a:xfrm flipV="1">
          <a:off x="15671800" y="29540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17</xdr:row>
      <xdr:rowOff>146050</xdr:rowOff>
    </xdr:to>
    <xdr:cxnSp macro="">
      <xdr:nvCxnSpPr>
        <xdr:cNvPr id="129" name="直線コネクタ 128"/>
        <xdr:cNvCxnSpPr/>
      </xdr:nvCxnSpPr>
      <xdr:spPr>
        <a:xfrm>
          <a:off x="14782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107950</xdr:rowOff>
    </xdr:to>
    <xdr:cxnSp macro="">
      <xdr:nvCxnSpPr>
        <xdr:cNvPr id="132" name="直線コネクタ 131"/>
        <xdr:cNvCxnSpPr/>
      </xdr:nvCxnSpPr>
      <xdr:spPr>
        <a:xfrm>
          <a:off x="13893800" y="2938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8890</xdr:rowOff>
    </xdr:from>
    <xdr:to>
      <xdr:col>20</xdr:col>
      <xdr:colOff>158750</xdr:colOff>
      <xdr:row>17</xdr:row>
      <xdr:rowOff>24130</xdr:rowOff>
    </xdr:to>
    <xdr:cxnSp macro="">
      <xdr:nvCxnSpPr>
        <xdr:cNvPr id="135" name="直線コネクタ 134"/>
        <xdr:cNvCxnSpPr/>
      </xdr:nvCxnSpPr>
      <xdr:spPr>
        <a:xfrm>
          <a:off x="13004800" y="2923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11430</xdr:rowOff>
    </xdr:from>
    <xdr:to>
      <xdr:col>20</xdr:col>
      <xdr:colOff>209550</xdr:colOff>
      <xdr:row>15</xdr:row>
      <xdr:rowOff>113030</xdr:rowOff>
    </xdr:to>
    <xdr:sp macro="" textlink="">
      <xdr:nvSpPr>
        <xdr:cNvPr id="136" name="フローチャート : 判断 135"/>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37" name="テキスト ボックス 136"/>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8" name="フローチャート : 判断 137"/>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39" name="テキスト ボックス 138"/>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45" name="円/楕円 144"/>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132097</xdr:rowOff>
    </xdr:from>
    <xdr:ext cx="762000" cy="259045"/>
    <xdr:sp macro="" textlink="">
      <xdr:nvSpPr>
        <xdr:cNvPr id="146"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7" name="円/楕円 146"/>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8" name="テキスト ボックス 147"/>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57150</xdr:rowOff>
    </xdr:from>
    <xdr:to>
      <xdr:col>21</xdr:col>
      <xdr:colOff>412750</xdr:colOff>
      <xdr:row>17</xdr:row>
      <xdr:rowOff>158750</xdr:rowOff>
    </xdr:to>
    <xdr:sp macro="" textlink="">
      <xdr:nvSpPr>
        <xdr:cNvPr id="149" name="円/楕円 148"/>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50" name="テキスト ボックス 149"/>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1" name="円/楕円 150"/>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2" name="テキスト ボックス 151"/>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53" name="円/楕円 152"/>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44467</xdr:rowOff>
    </xdr:from>
    <xdr:ext cx="762000" cy="259045"/>
    <xdr:sp macro="" textlink="">
      <xdr:nvSpPr>
        <xdr:cNvPr id="154" name="テキスト ボックス 15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類似団体、県内平均を上回っている。</a:t>
          </a:r>
          <a:endParaRPr kumimoji="1" lang="en-US" altLang="ja-JP" sz="1300">
            <a:latin typeface="ＭＳ Ｐゴシック"/>
          </a:endParaRPr>
        </a:p>
        <a:p>
          <a:r>
            <a:rPr kumimoji="1" lang="ja-JP" altLang="en-US" sz="1300">
              <a:latin typeface="ＭＳ Ｐゴシック"/>
            </a:rPr>
            <a:t>障がい者医療、生活保護等の審査適正化により昨年度より１ポイントの改善は見られるが、平成</a:t>
          </a:r>
          <a:r>
            <a:rPr kumimoji="1" lang="en-US" altLang="ja-JP" sz="1300">
              <a:latin typeface="ＭＳ Ｐゴシック"/>
            </a:rPr>
            <a:t>25</a:t>
          </a:r>
          <a:r>
            <a:rPr kumimoji="1" lang="ja-JP" altLang="en-US" sz="1300">
              <a:latin typeface="ＭＳ Ｐゴシック"/>
            </a:rPr>
            <a:t>年度より、市単事業で実施している子ども医療費助成の範囲拡大や、障がい者サービスの増が扶助費の上昇に大きく影響している。</a:t>
          </a:r>
          <a:endParaRPr kumimoji="1" lang="en-US" altLang="ja-JP" sz="1300">
            <a:latin typeface="ＭＳ Ｐゴシック"/>
          </a:endParaRPr>
        </a:p>
        <a:p>
          <a:r>
            <a:rPr kumimoji="1" lang="ja-JP" altLang="en-US" sz="1300">
              <a:latin typeface="ＭＳ Ｐゴシック"/>
            </a:rPr>
            <a:t>今後も引き続き扶助費の増が見込まれるため、引き続き審査適正化等により扶助費の抑制につとめる。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56</xdr:row>
      <xdr:rowOff>99785</xdr:rowOff>
    </xdr:to>
    <xdr:cxnSp macro="">
      <xdr:nvCxnSpPr>
        <xdr:cNvPr id="189" name="直線コネクタ 188"/>
        <xdr:cNvCxnSpPr/>
      </xdr:nvCxnSpPr>
      <xdr:spPr>
        <a:xfrm flipV="1">
          <a:off x="3987800" y="95921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140607</xdr:rowOff>
    </xdr:from>
    <xdr:to>
      <xdr:col>5</xdr:col>
      <xdr:colOff>549275</xdr:colOff>
      <xdr:row>56</xdr:row>
      <xdr:rowOff>99785</xdr:rowOff>
    </xdr:to>
    <xdr:cxnSp macro="">
      <xdr:nvCxnSpPr>
        <xdr:cNvPr id="192" name="直線コネクタ 191"/>
        <xdr:cNvCxnSpPr/>
      </xdr:nvCxnSpPr>
      <xdr:spPr>
        <a:xfrm>
          <a:off x="3098800" y="9570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129722</xdr:rowOff>
    </xdr:from>
    <xdr:to>
      <xdr:col>4</xdr:col>
      <xdr:colOff>346075</xdr:colOff>
      <xdr:row>55</xdr:row>
      <xdr:rowOff>140607</xdr:rowOff>
    </xdr:to>
    <xdr:cxnSp macro="">
      <xdr:nvCxnSpPr>
        <xdr:cNvPr id="195" name="直線コネクタ 194"/>
        <xdr:cNvCxnSpPr/>
      </xdr:nvCxnSpPr>
      <xdr:spPr>
        <a:xfrm>
          <a:off x="2209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129722</xdr:rowOff>
    </xdr:to>
    <xdr:cxnSp macro="">
      <xdr:nvCxnSpPr>
        <xdr:cNvPr id="198" name="直線コネクタ 197"/>
        <xdr:cNvCxnSpPr/>
      </xdr:nvCxnSpPr>
      <xdr:spPr>
        <a:xfrm>
          <a:off x="1320800" y="94179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9" name="フローチャート : 判断 198"/>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0" name="テキスト ボックス 199"/>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1" name="フローチャート : 判断 200"/>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2" name="テキスト ボックス 201"/>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8" name="円/楕円 207"/>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83655</xdr:rowOff>
    </xdr:from>
    <xdr:ext cx="762000" cy="259045"/>
    <xdr:sp macro="" textlink="">
      <xdr:nvSpPr>
        <xdr:cNvPr id="209" name="扶助費該当値テキスト"/>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48985</xdr:rowOff>
    </xdr:from>
    <xdr:to>
      <xdr:col>5</xdr:col>
      <xdr:colOff>600075</xdr:colOff>
      <xdr:row>56</xdr:row>
      <xdr:rowOff>150585</xdr:rowOff>
    </xdr:to>
    <xdr:sp macro="" textlink="">
      <xdr:nvSpPr>
        <xdr:cNvPr id="210" name="円/楕円 209"/>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135362</xdr:rowOff>
    </xdr:from>
    <xdr:ext cx="736600" cy="259045"/>
    <xdr:sp macro="" textlink="">
      <xdr:nvSpPr>
        <xdr:cNvPr id="211" name="テキスト ボックス 210"/>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89807</xdr:rowOff>
    </xdr:from>
    <xdr:to>
      <xdr:col>4</xdr:col>
      <xdr:colOff>396875</xdr:colOff>
      <xdr:row>56</xdr:row>
      <xdr:rowOff>19957</xdr:rowOff>
    </xdr:to>
    <xdr:sp macro="" textlink="">
      <xdr:nvSpPr>
        <xdr:cNvPr id="212" name="円/楕円 211"/>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13" name="テキスト ボックス 212"/>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78922</xdr:rowOff>
    </xdr:from>
    <xdr:to>
      <xdr:col>3</xdr:col>
      <xdr:colOff>193675</xdr:colOff>
      <xdr:row>56</xdr:row>
      <xdr:rowOff>9072</xdr:rowOff>
    </xdr:to>
    <xdr:sp macro="" textlink="">
      <xdr:nvSpPr>
        <xdr:cNvPr id="214" name="円/楕円 213"/>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165299</xdr:rowOff>
    </xdr:from>
    <xdr:ext cx="762000" cy="259045"/>
    <xdr:sp macro="" textlink="">
      <xdr:nvSpPr>
        <xdr:cNvPr id="215" name="テキスト ボックス 214"/>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6" name="円/楕円 215"/>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7" name="テキスト ボックス 216"/>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類似団体、県内平均を下回っている。</a:t>
          </a:r>
          <a:endParaRPr kumimoji="1" lang="en-US" altLang="ja-JP" sz="1300">
            <a:latin typeface="ＭＳ Ｐゴシック"/>
          </a:endParaRPr>
        </a:p>
        <a:p>
          <a:r>
            <a:rPr kumimoji="1" lang="ja-JP" altLang="en-US" sz="1300">
              <a:latin typeface="ＭＳ Ｐゴシック"/>
            </a:rPr>
            <a:t>高齢者医療費の増にともない後期高齢者医療事業特別会計ほか、他会計への繰出金は依然増加しているが、各務原大橋建設事業等の大型公共事業の終了により、普通建設事業費が大幅減となっている。</a:t>
          </a:r>
          <a:endParaRPr kumimoji="1" lang="en-US" altLang="ja-JP" sz="1300">
            <a:latin typeface="ＭＳ Ｐゴシック"/>
          </a:endParaRPr>
        </a:p>
        <a:p>
          <a:r>
            <a:rPr kumimoji="1" lang="ja-JP" altLang="en-US" sz="1300">
              <a:latin typeface="ＭＳ Ｐゴシック"/>
            </a:rPr>
            <a:t>今後も、全体的なコスト意識の向上により、経費の抑制に努める。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37193</xdr:rowOff>
    </xdr:from>
    <xdr:to>
      <xdr:col>24</xdr:col>
      <xdr:colOff>31750</xdr:colOff>
      <xdr:row>58</xdr:row>
      <xdr:rowOff>50800</xdr:rowOff>
    </xdr:to>
    <xdr:cxnSp macro="">
      <xdr:nvCxnSpPr>
        <xdr:cNvPr id="252" name="直線コネクタ 251"/>
        <xdr:cNvCxnSpPr/>
      </xdr:nvCxnSpPr>
      <xdr:spPr>
        <a:xfrm flipV="1">
          <a:off x="15671800" y="9809843"/>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80735</xdr:rowOff>
    </xdr:from>
    <xdr:to>
      <xdr:col>22</xdr:col>
      <xdr:colOff>565150</xdr:colOff>
      <xdr:row>58</xdr:row>
      <xdr:rowOff>50800</xdr:rowOff>
    </xdr:to>
    <xdr:cxnSp macro="">
      <xdr:nvCxnSpPr>
        <xdr:cNvPr id="255" name="直線コネクタ 254"/>
        <xdr:cNvCxnSpPr/>
      </xdr:nvCxnSpPr>
      <xdr:spPr>
        <a:xfrm>
          <a:off x="14782800" y="98533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58965</xdr:rowOff>
    </xdr:from>
    <xdr:to>
      <xdr:col>21</xdr:col>
      <xdr:colOff>361950</xdr:colOff>
      <xdr:row>57</xdr:row>
      <xdr:rowOff>80735</xdr:rowOff>
    </xdr:to>
    <xdr:cxnSp macro="">
      <xdr:nvCxnSpPr>
        <xdr:cNvPr id="258" name="直線コネクタ 257"/>
        <xdr:cNvCxnSpPr/>
      </xdr:nvCxnSpPr>
      <xdr:spPr>
        <a:xfrm>
          <a:off x="13893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132443</xdr:rowOff>
    </xdr:from>
    <xdr:to>
      <xdr:col>20</xdr:col>
      <xdr:colOff>158750</xdr:colOff>
      <xdr:row>57</xdr:row>
      <xdr:rowOff>58965</xdr:rowOff>
    </xdr:to>
    <xdr:cxnSp macro="">
      <xdr:nvCxnSpPr>
        <xdr:cNvPr id="261" name="直線コネクタ 260"/>
        <xdr:cNvCxnSpPr/>
      </xdr:nvCxnSpPr>
      <xdr:spPr>
        <a:xfrm>
          <a:off x="13004800" y="9733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2" name="フローチャート : 判断 261"/>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3" name="テキスト ボックス 262"/>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29935</xdr:rowOff>
    </xdr:from>
    <xdr:to>
      <xdr:col>19</xdr:col>
      <xdr:colOff>6350</xdr:colOff>
      <xdr:row>57</xdr:row>
      <xdr:rowOff>131535</xdr:rowOff>
    </xdr:to>
    <xdr:sp macro="" textlink="">
      <xdr:nvSpPr>
        <xdr:cNvPr id="264" name="フローチャート : 判断 263"/>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116312</xdr:rowOff>
    </xdr:from>
    <xdr:ext cx="762000" cy="259045"/>
    <xdr:sp macro="" textlink="">
      <xdr:nvSpPr>
        <xdr:cNvPr id="265" name="テキスト ボックス 264"/>
        <xdr:cNvSpPr txBox="1"/>
      </xdr:nvSpPr>
      <xdr:spPr>
        <a:xfrm>
          <a:off x="12623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157843</xdr:rowOff>
    </xdr:from>
    <xdr:to>
      <xdr:col>24</xdr:col>
      <xdr:colOff>82550</xdr:colOff>
      <xdr:row>57</xdr:row>
      <xdr:rowOff>87993</xdr:rowOff>
    </xdr:to>
    <xdr:sp macro="" textlink="">
      <xdr:nvSpPr>
        <xdr:cNvPr id="271" name="円/楕円 270"/>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2920</xdr:rowOff>
    </xdr:from>
    <xdr:ext cx="762000" cy="259045"/>
    <xdr:sp macro="" textlink="">
      <xdr:nvSpPr>
        <xdr:cNvPr id="272" name="その他該当値テキスト"/>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3" name="円/楕円 272"/>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4" name="テキスト ボックス 273"/>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29935</xdr:rowOff>
    </xdr:from>
    <xdr:to>
      <xdr:col>21</xdr:col>
      <xdr:colOff>412750</xdr:colOff>
      <xdr:row>57</xdr:row>
      <xdr:rowOff>131535</xdr:rowOff>
    </xdr:to>
    <xdr:sp macro="" textlink="">
      <xdr:nvSpPr>
        <xdr:cNvPr id="275" name="円/楕円 274"/>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116312</xdr:rowOff>
    </xdr:from>
    <xdr:ext cx="762000" cy="259045"/>
    <xdr:sp macro="" textlink="">
      <xdr:nvSpPr>
        <xdr:cNvPr id="276" name="テキスト ボックス 275"/>
        <xdr:cNvSpPr txBox="1"/>
      </xdr:nvSpPr>
      <xdr:spPr>
        <a:xfrm>
          <a:off x="14401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8165</xdr:rowOff>
    </xdr:from>
    <xdr:to>
      <xdr:col>20</xdr:col>
      <xdr:colOff>209550</xdr:colOff>
      <xdr:row>57</xdr:row>
      <xdr:rowOff>109765</xdr:rowOff>
    </xdr:to>
    <xdr:sp macro="" textlink="">
      <xdr:nvSpPr>
        <xdr:cNvPr id="277" name="円/楕円 276"/>
        <xdr:cNvSpPr/>
      </xdr:nvSpPr>
      <xdr:spPr>
        <a:xfrm>
          <a:off x="13843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94542</xdr:rowOff>
    </xdr:from>
    <xdr:ext cx="762000" cy="259045"/>
    <xdr:sp macro="" textlink="">
      <xdr:nvSpPr>
        <xdr:cNvPr id="278" name="テキスト ボックス 277"/>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79" name="円/楕円 278"/>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21970</xdr:rowOff>
    </xdr:from>
    <xdr:ext cx="762000" cy="259045"/>
    <xdr:sp macro="" textlink="">
      <xdr:nvSpPr>
        <xdr:cNvPr id="280" name="テキスト ボックス 279"/>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類似団体、全国、県内平均より低い水準で推移している。</a:t>
          </a:r>
          <a:endParaRPr kumimoji="1" lang="en-US" altLang="ja-JP" sz="1300">
            <a:latin typeface="ＭＳ Ｐゴシック"/>
          </a:endParaRPr>
        </a:p>
        <a:p>
          <a:r>
            <a:rPr kumimoji="1" lang="ja-JP" altLang="en-US" sz="1300">
              <a:latin typeface="ＭＳ Ｐゴシック"/>
            </a:rPr>
            <a:t>その要因は、一部事務組合に対する負担金が少ないことや、市から支出する補助金・負担金を定期的に見直していることによる。</a:t>
          </a:r>
          <a:endParaRPr kumimoji="1" lang="en-US" altLang="ja-JP" sz="1300">
            <a:latin typeface="ＭＳ Ｐゴシック"/>
          </a:endParaRPr>
        </a:p>
        <a:p>
          <a:r>
            <a:rPr kumimoji="1" lang="ja-JP" altLang="en-US" sz="1300">
              <a:latin typeface="ＭＳ Ｐゴシック"/>
            </a:rPr>
            <a:t>今後も引き続き、公益性や、費用対効果等を考慮し、補助金・負担金の見直しや廃止を検討していく。</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58420</xdr:rowOff>
    </xdr:from>
    <xdr:to>
      <xdr:col>24</xdr:col>
      <xdr:colOff>31750</xdr:colOff>
      <xdr:row>34</xdr:row>
      <xdr:rowOff>66040</xdr:rowOff>
    </xdr:to>
    <xdr:cxnSp macro="">
      <xdr:nvCxnSpPr>
        <xdr:cNvPr id="312" name="直線コネクタ 311"/>
        <xdr:cNvCxnSpPr/>
      </xdr:nvCxnSpPr>
      <xdr:spPr>
        <a:xfrm flipV="1">
          <a:off x="15671800" y="5887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66040</xdr:rowOff>
    </xdr:from>
    <xdr:to>
      <xdr:col>22</xdr:col>
      <xdr:colOff>565150</xdr:colOff>
      <xdr:row>34</xdr:row>
      <xdr:rowOff>81280</xdr:rowOff>
    </xdr:to>
    <xdr:cxnSp macro="">
      <xdr:nvCxnSpPr>
        <xdr:cNvPr id="315" name="直線コネクタ 314"/>
        <xdr:cNvCxnSpPr/>
      </xdr:nvCxnSpPr>
      <xdr:spPr>
        <a:xfrm flipV="1">
          <a:off x="14782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81280</xdr:rowOff>
    </xdr:from>
    <xdr:to>
      <xdr:col>21</xdr:col>
      <xdr:colOff>361950</xdr:colOff>
      <xdr:row>34</xdr:row>
      <xdr:rowOff>96520</xdr:rowOff>
    </xdr:to>
    <xdr:cxnSp macro="">
      <xdr:nvCxnSpPr>
        <xdr:cNvPr id="318" name="直線コネクタ 317"/>
        <xdr:cNvCxnSpPr/>
      </xdr:nvCxnSpPr>
      <xdr:spPr>
        <a:xfrm flipV="1">
          <a:off x="13893800" y="591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73660</xdr:rowOff>
    </xdr:from>
    <xdr:to>
      <xdr:col>20</xdr:col>
      <xdr:colOff>158750</xdr:colOff>
      <xdr:row>34</xdr:row>
      <xdr:rowOff>96520</xdr:rowOff>
    </xdr:to>
    <xdr:cxnSp macro="">
      <xdr:nvCxnSpPr>
        <xdr:cNvPr id="321" name="直線コネクタ 320"/>
        <xdr:cNvCxnSpPr/>
      </xdr:nvCxnSpPr>
      <xdr:spPr>
        <a:xfrm>
          <a:off x="13004800" y="590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129540</xdr:rowOff>
    </xdr:from>
    <xdr:to>
      <xdr:col>20</xdr:col>
      <xdr:colOff>209550</xdr:colOff>
      <xdr:row>37</xdr:row>
      <xdr:rowOff>59690</xdr:rowOff>
    </xdr:to>
    <xdr:sp macro="" textlink="">
      <xdr:nvSpPr>
        <xdr:cNvPr id="322" name="フローチャート : 判断 321"/>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44467</xdr:rowOff>
    </xdr:from>
    <xdr:ext cx="762000" cy="259045"/>
    <xdr:sp macro="" textlink="">
      <xdr:nvSpPr>
        <xdr:cNvPr id="323" name="テキスト ボックス 322"/>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4" name="フローチャート : 判断 32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5" name="テキスト ボックス 32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7620</xdr:rowOff>
    </xdr:from>
    <xdr:to>
      <xdr:col>24</xdr:col>
      <xdr:colOff>82550</xdr:colOff>
      <xdr:row>34</xdr:row>
      <xdr:rowOff>109220</xdr:rowOff>
    </xdr:to>
    <xdr:sp macro="" textlink="">
      <xdr:nvSpPr>
        <xdr:cNvPr id="331" name="円/楕円 330"/>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24147</xdr:rowOff>
    </xdr:from>
    <xdr:ext cx="762000" cy="259045"/>
    <xdr:sp macro="" textlink="">
      <xdr:nvSpPr>
        <xdr:cNvPr id="332" name="補助費等該当値テキスト"/>
        <xdr:cNvSpPr txBox="1"/>
      </xdr:nvSpPr>
      <xdr:spPr>
        <a:xfrm>
          <a:off x="16598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xdr:rowOff>
    </xdr:from>
    <xdr:to>
      <xdr:col>22</xdr:col>
      <xdr:colOff>615950</xdr:colOff>
      <xdr:row>34</xdr:row>
      <xdr:rowOff>116840</xdr:rowOff>
    </xdr:to>
    <xdr:sp macro="" textlink="">
      <xdr:nvSpPr>
        <xdr:cNvPr id="333" name="円/楕円 332"/>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127017</xdr:rowOff>
    </xdr:from>
    <xdr:ext cx="736600" cy="259045"/>
    <xdr:sp macro="" textlink="">
      <xdr:nvSpPr>
        <xdr:cNvPr id="334" name="テキスト ボックス 333"/>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30480</xdr:rowOff>
    </xdr:from>
    <xdr:to>
      <xdr:col>21</xdr:col>
      <xdr:colOff>412750</xdr:colOff>
      <xdr:row>34</xdr:row>
      <xdr:rowOff>132080</xdr:rowOff>
    </xdr:to>
    <xdr:sp macro="" textlink="">
      <xdr:nvSpPr>
        <xdr:cNvPr id="335" name="円/楕円 334"/>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142257</xdr:rowOff>
    </xdr:from>
    <xdr:ext cx="762000" cy="259045"/>
    <xdr:sp macro="" textlink="">
      <xdr:nvSpPr>
        <xdr:cNvPr id="336" name="テキスト ボックス 335"/>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45720</xdr:rowOff>
    </xdr:from>
    <xdr:to>
      <xdr:col>20</xdr:col>
      <xdr:colOff>209550</xdr:colOff>
      <xdr:row>34</xdr:row>
      <xdr:rowOff>147320</xdr:rowOff>
    </xdr:to>
    <xdr:sp macro="" textlink="">
      <xdr:nvSpPr>
        <xdr:cNvPr id="337" name="円/楕円 336"/>
        <xdr:cNvSpPr/>
      </xdr:nvSpPr>
      <xdr:spPr>
        <a:xfrm>
          <a:off x="13843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157497</xdr:rowOff>
    </xdr:from>
    <xdr:ext cx="762000" cy="259045"/>
    <xdr:sp macro="" textlink="">
      <xdr:nvSpPr>
        <xdr:cNvPr id="338" name="テキスト ボックス 337"/>
        <xdr:cNvSpPr txBox="1"/>
      </xdr:nvSpPr>
      <xdr:spPr>
        <a:xfrm>
          <a:off x="13512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22860</xdr:rowOff>
    </xdr:from>
    <xdr:to>
      <xdr:col>19</xdr:col>
      <xdr:colOff>6350</xdr:colOff>
      <xdr:row>34</xdr:row>
      <xdr:rowOff>124460</xdr:rowOff>
    </xdr:to>
    <xdr:sp macro="" textlink="">
      <xdr:nvSpPr>
        <xdr:cNvPr id="339" name="円/楕円 338"/>
        <xdr:cNvSpPr/>
      </xdr:nvSpPr>
      <xdr:spPr>
        <a:xfrm>
          <a:off x="12954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134637</xdr:rowOff>
    </xdr:from>
    <xdr:ext cx="762000" cy="259045"/>
    <xdr:sp macro="" textlink="">
      <xdr:nvSpPr>
        <xdr:cNvPr id="340" name="テキスト ボックス 339"/>
        <xdr:cNvSpPr txBox="1"/>
      </xdr:nvSpPr>
      <xdr:spPr>
        <a:xfrm>
          <a:off x="12623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類似団体、全国、県内平均を下回っている。</a:t>
          </a:r>
          <a:endParaRPr kumimoji="1" lang="en-US" altLang="ja-JP" sz="1300">
            <a:latin typeface="ＭＳ Ｐゴシック"/>
          </a:endParaRPr>
        </a:p>
        <a:p>
          <a:r>
            <a:rPr kumimoji="1" lang="ja-JP" altLang="en-US" sz="1300">
              <a:latin typeface="ＭＳ Ｐゴシック"/>
            </a:rPr>
            <a:t>今後も、臨時財政特例債や合併特例債等、交付税算入のある有利な地方債に厳選した借入や、既借入の借入条件見直し等により、公債費の抑制に努める。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101854</xdr:rowOff>
    </xdr:from>
    <xdr:to>
      <xdr:col>7</xdr:col>
      <xdr:colOff>15875</xdr:colOff>
      <xdr:row>77</xdr:row>
      <xdr:rowOff>133858</xdr:rowOff>
    </xdr:to>
    <xdr:cxnSp macro="">
      <xdr:nvCxnSpPr>
        <xdr:cNvPr id="370" name="直線コネクタ 369"/>
        <xdr:cNvCxnSpPr/>
      </xdr:nvCxnSpPr>
      <xdr:spPr>
        <a:xfrm flipV="1">
          <a:off x="3987800" y="133035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133858</xdr:rowOff>
    </xdr:to>
    <xdr:cxnSp macro="">
      <xdr:nvCxnSpPr>
        <xdr:cNvPr id="373" name="直線コネクタ 372"/>
        <xdr:cNvCxnSpPr/>
      </xdr:nvCxnSpPr>
      <xdr:spPr>
        <a:xfrm>
          <a:off x="3098800" y="13271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97282</xdr:rowOff>
    </xdr:to>
    <xdr:cxnSp macro="">
      <xdr:nvCxnSpPr>
        <xdr:cNvPr id="376" name="直線コネクタ 375"/>
        <xdr:cNvCxnSpPr/>
      </xdr:nvCxnSpPr>
      <xdr:spPr>
        <a:xfrm flipV="1">
          <a:off x="2209800" y="13271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97282</xdr:rowOff>
    </xdr:to>
    <xdr:cxnSp macro="">
      <xdr:nvCxnSpPr>
        <xdr:cNvPr id="379" name="直線コネクタ 378"/>
        <xdr:cNvCxnSpPr/>
      </xdr:nvCxnSpPr>
      <xdr:spPr>
        <a:xfrm>
          <a:off x="1320800" y="132486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80" name="フローチャート :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81" name="テキスト ボックス 38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82" name="フローチャート : 判断 381"/>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83" name="テキスト ボックス 382"/>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89" name="円/楕円 388"/>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67581</xdr:rowOff>
    </xdr:from>
    <xdr:ext cx="762000" cy="259045"/>
    <xdr:sp macro="" textlink="">
      <xdr:nvSpPr>
        <xdr:cNvPr id="390" name="公債費該当値テキスト"/>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91" name="円/楕円 390"/>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92" name="テキスト ボックス 391"/>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93" name="円/楕円 392"/>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94" name="テキスト ボックス 393"/>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46482</xdr:rowOff>
    </xdr:from>
    <xdr:to>
      <xdr:col>3</xdr:col>
      <xdr:colOff>193675</xdr:colOff>
      <xdr:row>77</xdr:row>
      <xdr:rowOff>148082</xdr:rowOff>
    </xdr:to>
    <xdr:sp macro="" textlink="">
      <xdr:nvSpPr>
        <xdr:cNvPr id="395" name="円/楕円 394"/>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96" name="テキスト ボックス 395"/>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97" name="円/楕円 396"/>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98" name="テキスト ボックス 397"/>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類似団体、全国、県内平均を下回っている。</a:t>
          </a:r>
          <a:endParaRPr kumimoji="1" lang="en-US" altLang="ja-JP" sz="1300">
            <a:latin typeface="ＭＳ Ｐゴシック"/>
          </a:endParaRPr>
        </a:p>
        <a:p>
          <a:r>
            <a:rPr kumimoji="1" lang="ja-JP" altLang="en-US" sz="1300">
              <a:latin typeface="ＭＳ Ｐゴシック"/>
            </a:rPr>
            <a:t>主な要因は、各務原大橋建設事業等の大型公共事業投資が終了したことによる。</a:t>
          </a:r>
          <a:endParaRPr kumimoji="1" lang="en-US" altLang="ja-JP" sz="1300">
            <a:latin typeface="ＭＳ Ｐゴシック"/>
          </a:endParaRPr>
        </a:p>
        <a:p>
          <a:r>
            <a:rPr kumimoji="1" lang="ja-JP" altLang="en-US" sz="1300">
              <a:latin typeface="ＭＳ Ｐゴシック"/>
            </a:rPr>
            <a:t>一方で、扶助費、物件費といった経常経費の負担は大きく、今後、老朽化に伴う施設の維持補修にかかる経費の増も見込まれるため、計画的な事業の実施と、事業内容の精査や見直しを行っていく。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65278</xdr:rowOff>
    </xdr:from>
    <xdr:to>
      <xdr:col>24</xdr:col>
      <xdr:colOff>31750</xdr:colOff>
      <xdr:row>77</xdr:row>
      <xdr:rowOff>92711</xdr:rowOff>
    </xdr:to>
    <xdr:cxnSp macro="">
      <xdr:nvCxnSpPr>
        <xdr:cNvPr id="429" name="直線コネクタ 428"/>
        <xdr:cNvCxnSpPr/>
      </xdr:nvCxnSpPr>
      <xdr:spPr>
        <a:xfrm flipV="1">
          <a:off x="15671800" y="12924028"/>
          <a:ext cx="838200" cy="3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14987</xdr:rowOff>
    </xdr:from>
    <xdr:to>
      <xdr:col>22</xdr:col>
      <xdr:colOff>565150</xdr:colOff>
      <xdr:row>77</xdr:row>
      <xdr:rowOff>92711</xdr:rowOff>
    </xdr:to>
    <xdr:cxnSp macro="">
      <xdr:nvCxnSpPr>
        <xdr:cNvPr id="432" name="直線コネクタ 431"/>
        <xdr:cNvCxnSpPr/>
      </xdr:nvCxnSpPr>
      <xdr:spPr>
        <a:xfrm>
          <a:off x="14782800" y="132166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77</xdr:row>
      <xdr:rowOff>14987</xdr:rowOff>
    </xdr:to>
    <xdr:cxnSp macro="">
      <xdr:nvCxnSpPr>
        <xdr:cNvPr id="435" name="直線コネクタ 434"/>
        <xdr:cNvCxnSpPr/>
      </xdr:nvCxnSpPr>
      <xdr:spPr>
        <a:xfrm>
          <a:off x="13893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76</xdr:row>
      <xdr:rowOff>149861</xdr:rowOff>
    </xdr:to>
    <xdr:cxnSp macro="">
      <xdr:nvCxnSpPr>
        <xdr:cNvPr id="438" name="直線コネクタ 437"/>
        <xdr:cNvCxnSpPr/>
      </xdr:nvCxnSpPr>
      <xdr:spPr>
        <a:xfrm>
          <a:off x="13004800" y="131389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99061</xdr:rowOff>
    </xdr:from>
    <xdr:to>
      <xdr:col>20</xdr:col>
      <xdr:colOff>209550</xdr:colOff>
      <xdr:row>77</xdr:row>
      <xdr:rowOff>29211</xdr:rowOff>
    </xdr:to>
    <xdr:sp macro="" textlink="">
      <xdr:nvSpPr>
        <xdr:cNvPr id="439" name="フローチャート : 判断 438"/>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39387</xdr:rowOff>
    </xdr:from>
    <xdr:ext cx="762000" cy="259045"/>
    <xdr:sp macro="" textlink="">
      <xdr:nvSpPr>
        <xdr:cNvPr id="440" name="テキスト ボックス 439"/>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41" name="フローチャート : 判断 440"/>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42" name="テキスト ボックス 441"/>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14478</xdr:rowOff>
    </xdr:from>
    <xdr:to>
      <xdr:col>24</xdr:col>
      <xdr:colOff>82550</xdr:colOff>
      <xdr:row>75</xdr:row>
      <xdr:rowOff>116078</xdr:rowOff>
    </xdr:to>
    <xdr:sp macro="" textlink="">
      <xdr:nvSpPr>
        <xdr:cNvPr id="448" name="円/楕円 447"/>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31005</xdr:rowOff>
    </xdr:from>
    <xdr:ext cx="762000" cy="259045"/>
    <xdr:sp macro="" textlink="">
      <xdr:nvSpPr>
        <xdr:cNvPr id="449" name="公債費以外該当値テキスト"/>
        <xdr:cNvSpPr txBox="1"/>
      </xdr:nvSpPr>
      <xdr:spPr>
        <a:xfrm>
          <a:off x="16598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50" name="円/楕円 449"/>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51" name="テキスト ボックス 450"/>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135637</xdr:rowOff>
    </xdr:from>
    <xdr:to>
      <xdr:col>21</xdr:col>
      <xdr:colOff>412750</xdr:colOff>
      <xdr:row>77</xdr:row>
      <xdr:rowOff>65787</xdr:rowOff>
    </xdr:to>
    <xdr:sp macro="" textlink="">
      <xdr:nvSpPr>
        <xdr:cNvPr id="452" name="円/楕円 451"/>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50564</xdr:rowOff>
    </xdr:from>
    <xdr:ext cx="762000" cy="259045"/>
    <xdr:sp macro="" textlink="">
      <xdr:nvSpPr>
        <xdr:cNvPr id="453" name="テキスト ボックス 452"/>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4" name="円/楕円 453"/>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55" name="テキスト ボックス 454"/>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56" name="円/楕円 455"/>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169689</xdr:rowOff>
    </xdr:from>
    <xdr:ext cx="762000" cy="259045"/>
    <xdr:sp macro="" textlink="">
      <xdr:nvSpPr>
        <xdr:cNvPr id="457" name="テキスト ボックス 456"/>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岐阜県各務原市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7551</xdr:rowOff>
    </xdr:from>
    <xdr:to>
      <xdr:col>4</xdr:col>
      <xdr:colOff>1117600</xdr:colOff>
      <xdr:row>19</xdr:row>
      <xdr:rowOff>80409</xdr:rowOff>
    </xdr:to>
    <xdr:cxnSp macro="">
      <xdr:nvCxnSpPr>
        <xdr:cNvPr id="52" name="直線コネクタ 51"/>
        <xdr:cNvCxnSpPr/>
      </xdr:nvCxnSpPr>
      <xdr:spPr bwMode="auto">
        <a:xfrm>
          <a:off x="5003800" y="3312726"/>
          <a:ext cx="647700" cy="7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70808</xdr:rowOff>
    </xdr:from>
    <xdr:to>
      <xdr:col>4</xdr:col>
      <xdr:colOff>469900</xdr:colOff>
      <xdr:row>19</xdr:row>
      <xdr:rowOff>7551</xdr:rowOff>
    </xdr:to>
    <xdr:cxnSp macro="">
      <xdr:nvCxnSpPr>
        <xdr:cNvPr id="55" name="直線コネクタ 54"/>
        <xdr:cNvCxnSpPr/>
      </xdr:nvCxnSpPr>
      <xdr:spPr bwMode="auto">
        <a:xfrm>
          <a:off x="4305300" y="3204533"/>
          <a:ext cx="698500" cy="108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19308</xdr:rowOff>
    </xdr:from>
    <xdr:to>
      <xdr:col>3</xdr:col>
      <xdr:colOff>904875</xdr:colOff>
      <xdr:row>18</xdr:row>
      <xdr:rowOff>70808</xdr:rowOff>
    </xdr:to>
    <xdr:cxnSp macro="">
      <xdr:nvCxnSpPr>
        <xdr:cNvPr id="58" name="直線コネクタ 57"/>
        <xdr:cNvCxnSpPr/>
      </xdr:nvCxnSpPr>
      <xdr:spPr bwMode="auto">
        <a:xfrm>
          <a:off x="3606800" y="3153033"/>
          <a:ext cx="698500" cy="51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108984</xdr:rowOff>
    </xdr:from>
    <xdr:to>
      <xdr:col>3</xdr:col>
      <xdr:colOff>206375</xdr:colOff>
      <xdr:row>18</xdr:row>
      <xdr:rowOff>19308</xdr:rowOff>
    </xdr:to>
    <xdr:cxnSp macro="">
      <xdr:nvCxnSpPr>
        <xdr:cNvPr id="61" name="直線コネクタ 60"/>
        <xdr:cNvCxnSpPr/>
      </xdr:nvCxnSpPr>
      <xdr:spPr bwMode="auto">
        <a:xfrm>
          <a:off x="2908300" y="3071259"/>
          <a:ext cx="698500" cy="81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123596</xdr:rowOff>
    </xdr:from>
    <xdr:to>
      <xdr:col>3</xdr:col>
      <xdr:colOff>257175</xdr:colOff>
      <xdr:row>16</xdr:row>
      <xdr:rowOff>53746</xdr:rowOff>
    </xdr:to>
    <xdr:sp macro="" textlink="">
      <xdr:nvSpPr>
        <xdr:cNvPr id="62" name="フローチャート : 判断 61"/>
        <xdr:cNvSpPr/>
      </xdr:nvSpPr>
      <xdr:spPr bwMode="auto">
        <a:xfrm>
          <a:off x="3556000" y="2742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63923</xdr:rowOff>
    </xdr:from>
    <xdr:ext cx="762000" cy="259045"/>
    <xdr:sp macro="" textlink="">
      <xdr:nvSpPr>
        <xdr:cNvPr id="63" name="テキスト ボックス 62"/>
        <xdr:cNvSpPr txBox="1"/>
      </xdr:nvSpPr>
      <xdr:spPr>
        <a:xfrm>
          <a:off x="3225800" y="251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29185</xdr:rowOff>
    </xdr:from>
    <xdr:to>
      <xdr:col>2</xdr:col>
      <xdr:colOff>692150</xdr:colOff>
      <xdr:row>15</xdr:row>
      <xdr:rowOff>130785</xdr:rowOff>
    </xdr:to>
    <xdr:sp macro="" textlink="">
      <xdr:nvSpPr>
        <xdr:cNvPr id="64" name="フローチャート : 判断 63"/>
        <xdr:cNvSpPr/>
      </xdr:nvSpPr>
      <xdr:spPr bwMode="auto">
        <a:xfrm>
          <a:off x="2857500" y="2648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140962</xdr:rowOff>
    </xdr:from>
    <xdr:ext cx="762000" cy="259045"/>
    <xdr:sp macro="" textlink="">
      <xdr:nvSpPr>
        <xdr:cNvPr id="65" name="テキスト ボックス 64"/>
        <xdr:cNvSpPr txBox="1"/>
      </xdr:nvSpPr>
      <xdr:spPr>
        <a:xfrm>
          <a:off x="2527300" y="24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29609</xdr:rowOff>
    </xdr:from>
    <xdr:to>
      <xdr:col>5</xdr:col>
      <xdr:colOff>34925</xdr:colOff>
      <xdr:row>19</xdr:row>
      <xdr:rowOff>131209</xdr:rowOff>
    </xdr:to>
    <xdr:sp macro="" textlink="">
      <xdr:nvSpPr>
        <xdr:cNvPr id="71" name="円/楕円 70"/>
        <xdr:cNvSpPr/>
      </xdr:nvSpPr>
      <xdr:spPr bwMode="auto">
        <a:xfrm>
          <a:off x="5600700" y="333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109636</xdr:rowOff>
    </xdr:from>
    <xdr:ext cx="762000" cy="259045"/>
    <xdr:sp macro="" textlink="">
      <xdr:nvSpPr>
        <xdr:cNvPr id="72" name="人口1人当たり決算額の推移該当値テキスト130"/>
        <xdr:cNvSpPr txBox="1"/>
      </xdr:nvSpPr>
      <xdr:spPr>
        <a:xfrm>
          <a:off x="5740400" y="32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46,885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128201</xdr:rowOff>
    </xdr:from>
    <xdr:to>
      <xdr:col>4</xdr:col>
      <xdr:colOff>520700</xdr:colOff>
      <xdr:row>19</xdr:row>
      <xdr:rowOff>58351</xdr:rowOff>
    </xdr:to>
    <xdr:sp macro="" textlink="">
      <xdr:nvSpPr>
        <xdr:cNvPr id="73" name="円/楕円 72"/>
        <xdr:cNvSpPr/>
      </xdr:nvSpPr>
      <xdr:spPr bwMode="auto">
        <a:xfrm>
          <a:off x="4953000" y="3261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43128</xdr:rowOff>
    </xdr:from>
    <xdr:ext cx="736600" cy="259045"/>
    <xdr:sp macro="" textlink="">
      <xdr:nvSpPr>
        <xdr:cNvPr id="74" name="テキスト ボックス 73"/>
        <xdr:cNvSpPr txBox="1"/>
      </xdr:nvSpPr>
      <xdr:spPr>
        <a:xfrm>
          <a:off x="4622800" y="3348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49,116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20008</xdr:rowOff>
    </xdr:from>
    <xdr:to>
      <xdr:col>3</xdr:col>
      <xdr:colOff>955675</xdr:colOff>
      <xdr:row>18</xdr:row>
      <xdr:rowOff>121608</xdr:rowOff>
    </xdr:to>
    <xdr:sp macro="" textlink="">
      <xdr:nvSpPr>
        <xdr:cNvPr id="75" name="円/楕円 74"/>
        <xdr:cNvSpPr/>
      </xdr:nvSpPr>
      <xdr:spPr bwMode="auto">
        <a:xfrm>
          <a:off x="4254500" y="315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106385</xdr:rowOff>
    </xdr:from>
    <xdr:ext cx="762000" cy="259045"/>
    <xdr:sp macro="" textlink="">
      <xdr:nvSpPr>
        <xdr:cNvPr id="76" name="テキスト ボックス 75"/>
        <xdr:cNvSpPr txBox="1"/>
      </xdr:nvSpPr>
      <xdr:spPr>
        <a:xfrm>
          <a:off x="3924300" y="324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52,429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139958</xdr:rowOff>
    </xdr:from>
    <xdr:to>
      <xdr:col>3</xdr:col>
      <xdr:colOff>257175</xdr:colOff>
      <xdr:row>18</xdr:row>
      <xdr:rowOff>70108</xdr:rowOff>
    </xdr:to>
    <xdr:sp macro="" textlink="">
      <xdr:nvSpPr>
        <xdr:cNvPr id="77" name="円/楕円 76"/>
        <xdr:cNvSpPr/>
      </xdr:nvSpPr>
      <xdr:spPr bwMode="auto">
        <a:xfrm>
          <a:off x="3556000" y="310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54885</xdr:rowOff>
    </xdr:from>
    <xdr:ext cx="762000" cy="259045"/>
    <xdr:sp macro="" textlink="">
      <xdr:nvSpPr>
        <xdr:cNvPr id="78" name="テキスト ボックス 77"/>
        <xdr:cNvSpPr txBox="1"/>
      </xdr:nvSpPr>
      <xdr:spPr>
        <a:xfrm>
          <a:off x="3225800" y="318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54,006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58184</xdr:rowOff>
    </xdr:from>
    <xdr:to>
      <xdr:col>2</xdr:col>
      <xdr:colOff>692150</xdr:colOff>
      <xdr:row>17</xdr:row>
      <xdr:rowOff>159784</xdr:rowOff>
    </xdr:to>
    <xdr:sp macro="" textlink="">
      <xdr:nvSpPr>
        <xdr:cNvPr id="79" name="円/楕円 78"/>
        <xdr:cNvSpPr/>
      </xdr:nvSpPr>
      <xdr:spPr bwMode="auto">
        <a:xfrm>
          <a:off x="2857500" y="3020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144561</xdr:rowOff>
    </xdr:from>
    <xdr:ext cx="762000" cy="259045"/>
    <xdr:sp macro="" textlink="">
      <xdr:nvSpPr>
        <xdr:cNvPr id="80" name="テキスト ボックス 79"/>
        <xdr:cNvSpPr txBox="1"/>
      </xdr:nvSpPr>
      <xdr:spPr>
        <a:xfrm>
          <a:off x="2527300" y="31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48644</xdr:rowOff>
    </xdr:from>
    <xdr:ext cx="762000" cy="259045"/>
    <xdr:sp macro="" textlink="">
      <xdr:nvSpPr>
        <xdr:cNvPr id="112" name="人口1人当たり決算額の推移最小値テキスト445"/>
        <xdr:cNvSpPr txBox="1"/>
      </xdr:nvSpPr>
      <xdr:spPr>
        <a:xfrm>
          <a:off x="5740400" y="768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35136</xdr:rowOff>
    </xdr:from>
    <xdr:to>
      <xdr:col>4</xdr:col>
      <xdr:colOff>1117600</xdr:colOff>
      <xdr:row>39</xdr:row>
      <xdr:rowOff>38467</xdr:rowOff>
    </xdr:to>
    <xdr:cxnSp macro="">
      <xdr:nvCxnSpPr>
        <xdr:cNvPr id="116" name="直線コネクタ 115"/>
        <xdr:cNvCxnSpPr/>
      </xdr:nvCxnSpPr>
      <xdr:spPr bwMode="auto">
        <a:xfrm>
          <a:off x="5003800" y="7502736"/>
          <a:ext cx="647700" cy="174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35136</xdr:rowOff>
    </xdr:from>
    <xdr:to>
      <xdr:col>4</xdr:col>
      <xdr:colOff>469900</xdr:colOff>
      <xdr:row>38</xdr:row>
      <xdr:rowOff>70569</xdr:rowOff>
    </xdr:to>
    <xdr:cxnSp macro="">
      <xdr:nvCxnSpPr>
        <xdr:cNvPr id="119" name="直線コネクタ 118"/>
        <xdr:cNvCxnSpPr/>
      </xdr:nvCxnSpPr>
      <xdr:spPr bwMode="auto">
        <a:xfrm flipV="1">
          <a:off x="4305300" y="7502736"/>
          <a:ext cx="698500" cy="35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15737</xdr:rowOff>
    </xdr:from>
    <xdr:to>
      <xdr:col>3</xdr:col>
      <xdr:colOff>904875</xdr:colOff>
      <xdr:row>38</xdr:row>
      <xdr:rowOff>70569</xdr:rowOff>
    </xdr:to>
    <xdr:cxnSp macro="">
      <xdr:nvCxnSpPr>
        <xdr:cNvPr id="122" name="直線コネクタ 121"/>
        <xdr:cNvCxnSpPr/>
      </xdr:nvCxnSpPr>
      <xdr:spPr bwMode="auto">
        <a:xfrm>
          <a:off x="3606800" y="7483337"/>
          <a:ext cx="698500" cy="54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15737</xdr:rowOff>
    </xdr:from>
    <xdr:to>
      <xdr:col>3</xdr:col>
      <xdr:colOff>206375</xdr:colOff>
      <xdr:row>38</xdr:row>
      <xdr:rowOff>33372</xdr:rowOff>
    </xdr:to>
    <xdr:cxnSp macro="">
      <xdr:nvCxnSpPr>
        <xdr:cNvPr id="125" name="直線コネクタ 124"/>
        <xdr:cNvCxnSpPr/>
      </xdr:nvCxnSpPr>
      <xdr:spPr bwMode="auto">
        <a:xfrm flipV="1">
          <a:off x="2908300" y="7483337"/>
          <a:ext cx="698500" cy="1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136779</xdr:rowOff>
    </xdr:from>
    <xdr:to>
      <xdr:col>3</xdr:col>
      <xdr:colOff>257175</xdr:colOff>
      <xdr:row>37</xdr:row>
      <xdr:rowOff>66929</xdr:rowOff>
    </xdr:to>
    <xdr:sp macro="" textlink="">
      <xdr:nvSpPr>
        <xdr:cNvPr id="126" name="フローチャート : 判断 125"/>
        <xdr:cNvSpPr/>
      </xdr:nvSpPr>
      <xdr:spPr bwMode="auto">
        <a:xfrm>
          <a:off x="3556000" y="70900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248556</xdr:rowOff>
    </xdr:from>
    <xdr:ext cx="762000" cy="259045"/>
    <xdr:sp macro="" textlink="">
      <xdr:nvSpPr>
        <xdr:cNvPr id="127" name="テキスト ボックス 126"/>
        <xdr:cNvSpPr txBox="1"/>
      </xdr:nvSpPr>
      <xdr:spPr>
        <a:xfrm>
          <a:off x="3225800" y="685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127667</xdr:rowOff>
    </xdr:from>
    <xdr:to>
      <xdr:col>2</xdr:col>
      <xdr:colOff>692150</xdr:colOff>
      <xdr:row>37</xdr:row>
      <xdr:rowOff>57817</xdr:rowOff>
    </xdr:to>
    <xdr:sp macro="" textlink="">
      <xdr:nvSpPr>
        <xdr:cNvPr id="128" name="フローチャート : 判断 127"/>
        <xdr:cNvSpPr/>
      </xdr:nvSpPr>
      <xdr:spPr bwMode="auto">
        <a:xfrm>
          <a:off x="2857500" y="7080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239444</xdr:rowOff>
    </xdr:from>
    <xdr:ext cx="762000" cy="259045"/>
    <xdr:sp macro="" textlink="">
      <xdr:nvSpPr>
        <xdr:cNvPr id="129" name="テキスト ボックス 128"/>
        <xdr:cNvSpPr txBox="1"/>
      </xdr:nvSpPr>
      <xdr:spPr>
        <a:xfrm>
          <a:off x="2527300" y="684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14,674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38</xdr:row>
      <xdr:rowOff>159117</xdr:rowOff>
    </xdr:from>
    <xdr:to>
      <xdr:col>5</xdr:col>
      <xdr:colOff>34925</xdr:colOff>
      <xdr:row>39</xdr:row>
      <xdr:rowOff>89267</xdr:rowOff>
    </xdr:to>
    <xdr:sp macro="" textlink="">
      <xdr:nvSpPr>
        <xdr:cNvPr id="135" name="円/楕円 134"/>
        <xdr:cNvSpPr/>
      </xdr:nvSpPr>
      <xdr:spPr bwMode="auto">
        <a:xfrm>
          <a:off x="5600700" y="762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38</xdr:row>
      <xdr:rowOff>67694</xdr:rowOff>
    </xdr:from>
    <xdr:ext cx="762000" cy="259045"/>
    <xdr:sp macro="" textlink="">
      <xdr:nvSpPr>
        <xdr:cNvPr id="136" name="人口1人当たり決算額の推移該当値テキスト445"/>
        <xdr:cNvSpPr txBox="1"/>
      </xdr:nvSpPr>
      <xdr:spPr>
        <a:xfrm>
          <a:off x="5740400" y="753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327236</xdr:rowOff>
    </xdr:from>
    <xdr:to>
      <xdr:col>4</xdr:col>
      <xdr:colOff>520700</xdr:colOff>
      <xdr:row>38</xdr:row>
      <xdr:rowOff>85936</xdr:rowOff>
    </xdr:to>
    <xdr:sp macro="" textlink="">
      <xdr:nvSpPr>
        <xdr:cNvPr id="137" name="円/楕円 136"/>
        <xdr:cNvSpPr/>
      </xdr:nvSpPr>
      <xdr:spPr bwMode="auto">
        <a:xfrm>
          <a:off x="4953000" y="7451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70713</xdr:rowOff>
    </xdr:from>
    <xdr:ext cx="736600" cy="259045"/>
    <xdr:sp macro="" textlink="">
      <xdr:nvSpPr>
        <xdr:cNvPr id="138" name="テキスト ボックス 137"/>
        <xdr:cNvSpPr txBox="1"/>
      </xdr:nvSpPr>
      <xdr:spPr>
        <a:xfrm>
          <a:off x="4622800" y="7538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19769</xdr:rowOff>
    </xdr:from>
    <xdr:to>
      <xdr:col>3</xdr:col>
      <xdr:colOff>955675</xdr:colOff>
      <xdr:row>38</xdr:row>
      <xdr:rowOff>121369</xdr:rowOff>
    </xdr:to>
    <xdr:sp macro="" textlink="">
      <xdr:nvSpPr>
        <xdr:cNvPr id="139" name="円/楕円 138"/>
        <xdr:cNvSpPr/>
      </xdr:nvSpPr>
      <xdr:spPr bwMode="auto">
        <a:xfrm>
          <a:off x="4254500" y="7487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106146</xdr:rowOff>
    </xdr:from>
    <xdr:ext cx="762000" cy="259045"/>
    <xdr:sp macro="" textlink="">
      <xdr:nvSpPr>
        <xdr:cNvPr id="140" name="テキスト ボックス 139"/>
        <xdr:cNvSpPr txBox="1"/>
      </xdr:nvSpPr>
      <xdr:spPr>
        <a:xfrm>
          <a:off x="3924300" y="757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307837</xdr:rowOff>
    </xdr:from>
    <xdr:to>
      <xdr:col>3</xdr:col>
      <xdr:colOff>257175</xdr:colOff>
      <xdr:row>38</xdr:row>
      <xdr:rowOff>66537</xdr:rowOff>
    </xdr:to>
    <xdr:sp macro="" textlink="">
      <xdr:nvSpPr>
        <xdr:cNvPr id="141" name="円/楕円 140"/>
        <xdr:cNvSpPr/>
      </xdr:nvSpPr>
      <xdr:spPr bwMode="auto">
        <a:xfrm>
          <a:off x="3556000" y="7432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51314</xdr:rowOff>
    </xdr:from>
    <xdr:ext cx="762000" cy="259045"/>
    <xdr:sp macro="" textlink="">
      <xdr:nvSpPr>
        <xdr:cNvPr id="142" name="テキスト ボックス 141"/>
        <xdr:cNvSpPr txBox="1"/>
      </xdr:nvSpPr>
      <xdr:spPr>
        <a:xfrm>
          <a:off x="3225800" y="75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325472</xdr:rowOff>
    </xdr:from>
    <xdr:to>
      <xdr:col>2</xdr:col>
      <xdr:colOff>692150</xdr:colOff>
      <xdr:row>38</xdr:row>
      <xdr:rowOff>84172</xdr:rowOff>
    </xdr:to>
    <xdr:sp macro="" textlink="">
      <xdr:nvSpPr>
        <xdr:cNvPr id="143" name="円/楕円 142"/>
        <xdr:cNvSpPr/>
      </xdr:nvSpPr>
      <xdr:spPr bwMode="auto">
        <a:xfrm>
          <a:off x="2857500" y="745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68949</xdr:rowOff>
    </xdr:from>
    <xdr:ext cx="762000" cy="259045"/>
    <xdr:sp macro="" textlink="">
      <xdr:nvSpPr>
        <xdr:cNvPr id="144" name="テキスト ボックス 143"/>
        <xdr:cNvSpPr txBox="1"/>
      </xdr:nvSpPr>
      <xdr:spPr>
        <a:xfrm>
          <a:off x="2527300" y="75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財政調整基金については、例年継続的に積み立てを行っているが、特に平成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年度は、大型公共事業が終了したことに伴い生じた剰余金の一部を積み増した事により</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ポイント上昇した。しかしながら、少子高齢化・人口減少といった社会構造の変化や、公共施設が一斉に更新時期を迎えること等により、一層の財政需要が見込まれることから、今後も引き続き健全財政の堅持につと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筆頭に、概ね高水準の黒字を維持しているが、国民健康保険事業会計については、被保者数の内数である前期高齢者割合の増加に比例し、保険給付費が急増した結果、財政状況が悪化した。前期高齢者数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年から</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年頃まで増加する事が見込まれる為、当面この傾向は続くものと考えられる。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年度から開始した保険料のコンビニ収納に加えて、平成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年度からはクレジット収納を開始するなど、歳入確保の施策を積極的に展開しており、今後も健全な国保財政運営を行っていく。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また、一般会計についても、公共施設の老朽化や扶助費の増等にともなう財政需要の拡大が見込まれるため、事業全体のコスト意識強化により健全な数字の堅持に努める。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年度決算と平成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年度決算を比較すると、一般会計の元利償還金は</a:t>
          </a:r>
          <a:r>
            <a:rPr kumimoji="1" lang="en-US" altLang="ja-JP" sz="1400">
              <a:latin typeface="ＭＳ ゴシック" pitchFamily="49" charset="-128"/>
              <a:ea typeface="ＭＳ ゴシック" pitchFamily="49" charset="-128"/>
            </a:rPr>
            <a:t>314</a:t>
          </a:r>
          <a:r>
            <a:rPr kumimoji="1" lang="ja-JP" altLang="en-US" sz="1400">
              <a:latin typeface="ＭＳ ゴシック" pitchFamily="49" charset="-128"/>
              <a:ea typeface="ＭＳ ゴシック" pitchFamily="49" charset="-128"/>
            </a:rPr>
            <a:t>百万円の増となる一方で、下水道事業債に充てる繰入金は</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百万円の減となった。また、交付税算入の対象となる元利償還金が</a:t>
          </a:r>
          <a:r>
            <a:rPr kumimoji="1" lang="en-US" altLang="ja-JP" sz="1400">
              <a:latin typeface="ＭＳ ゴシック" pitchFamily="49" charset="-128"/>
              <a:ea typeface="ＭＳ ゴシック" pitchFamily="49" charset="-128"/>
            </a:rPr>
            <a:t>1,022</a:t>
          </a:r>
          <a:r>
            <a:rPr kumimoji="1" lang="ja-JP" altLang="en-US" sz="1400">
              <a:latin typeface="ＭＳ ゴシック" pitchFamily="49" charset="-128"/>
              <a:ea typeface="ＭＳ ゴシック" pitchFamily="49" charset="-128"/>
            </a:rPr>
            <a:t>百万円増となった結果、実質公債費比率の分子は</a:t>
          </a:r>
          <a:r>
            <a:rPr kumimoji="1" lang="en-US" altLang="ja-JP" sz="1400">
              <a:latin typeface="ＭＳ ゴシック" pitchFamily="49" charset="-128"/>
              <a:ea typeface="ＭＳ ゴシック" pitchFamily="49" charset="-128"/>
            </a:rPr>
            <a:t>797</a:t>
          </a:r>
          <a:r>
            <a:rPr kumimoji="1" lang="ja-JP" altLang="en-US" sz="1400">
              <a:latin typeface="ＭＳ ゴシック" pitchFamily="49" charset="-128"/>
              <a:ea typeface="ＭＳ ゴシック" pitchFamily="49" charset="-128"/>
            </a:rPr>
            <a:t>百万円の減となり改善した。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今後も新規の起債発行は交付税算入率を考慮して厳選するとともに、償還額の平準化を視野に入れた財政運営を進めていく。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年度決算と平成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年度決算を比較すると、将来負担額は</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百万円減少しており、充当可能財源等も</a:t>
          </a:r>
          <a:r>
            <a:rPr kumimoji="1" lang="en-US" altLang="ja-JP" sz="1400">
              <a:latin typeface="ＭＳ ゴシック" pitchFamily="49" charset="-128"/>
              <a:ea typeface="ＭＳ ゴシック" pitchFamily="49" charset="-128"/>
            </a:rPr>
            <a:t>1,556</a:t>
          </a:r>
          <a:r>
            <a:rPr kumimoji="1" lang="ja-JP" altLang="en-US" sz="1400">
              <a:latin typeface="ＭＳ ゴシック" pitchFamily="49" charset="-128"/>
              <a:ea typeface="ＭＳ ゴシック" pitchFamily="49" charset="-128"/>
            </a:rPr>
            <a:t>百万円増加している。その結果、将来負担比率の分子は約</a:t>
          </a:r>
          <a:r>
            <a:rPr kumimoji="1" lang="en-US" altLang="ja-JP" sz="1400">
              <a:latin typeface="ＭＳ ゴシック" pitchFamily="49" charset="-128"/>
              <a:ea typeface="ＭＳ ゴシック" pitchFamily="49" charset="-128"/>
            </a:rPr>
            <a:t>1,614</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将来負担比率が減少した主な要因は、財政調整基金の積み増しにより、充当可能基金が</a:t>
          </a:r>
          <a:r>
            <a:rPr kumimoji="1" lang="en-US" altLang="ja-JP" sz="1400">
              <a:latin typeface="ＭＳ ゴシック" pitchFamily="49" charset="-128"/>
              <a:ea typeface="ＭＳ ゴシック" pitchFamily="49" charset="-128"/>
            </a:rPr>
            <a:t>3,128</a:t>
          </a:r>
          <a:r>
            <a:rPr kumimoji="1" lang="ja-JP" altLang="en-US" sz="1400">
              <a:latin typeface="ＭＳ ゴシック" pitchFamily="49" charset="-128"/>
              <a:ea typeface="ＭＳ ゴシック" pitchFamily="49" charset="-128"/>
            </a:rPr>
            <a:t>百万円増加したことによる。今後見込まれる財政需要に備え、引き続き堅実な財政運営に努める。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46735711</v>
      </c>
      <c r="BO4" s="379"/>
      <c r="BP4" s="379"/>
      <c r="BQ4" s="379"/>
      <c r="BR4" s="379"/>
      <c r="BS4" s="379"/>
      <c r="BT4" s="379"/>
      <c r="BU4" s="380"/>
      <c r="BV4" s="378">
        <v>46469240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8.3000000000000007</v>
      </c>
      <c r="CU4" s="554"/>
      <c r="CV4" s="554"/>
      <c r="CW4" s="554"/>
      <c r="CX4" s="554"/>
      <c r="CY4" s="554"/>
      <c r="CZ4" s="554"/>
      <c r="DA4" s="555"/>
      <c r="DB4" s="553">
        <v>7.4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43623006</v>
      </c>
      <c r="BO5" s="384"/>
      <c r="BP5" s="384"/>
      <c r="BQ5" s="384"/>
      <c r="BR5" s="384"/>
      <c r="BS5" s="384"/>
      <c r="BT5" s="384"/>
      <c r="BU5" s="385"/>
      <c r="BV5" s="383">
        <v>43465677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83.1</v>
      </c>
      <c r="CU5" s="354"/>
      <c r="CV5" s="354"/>
      <c r="CW5" s="354"/>
      <c r="CX5" s="354"/>
      <c r="CY5" s="354"/>
      <c r="CZ5" s="354"/>
      <c r="DA5" s="355"/>
      <c r="DB5" s="353">
        <v>91.9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3112705</v>
      </c>
      <c r="BO6" s="384"/>
      <c r="BP6" s="384"/>
      <c r="BQ6" s="384"/>
      <c r="BR6" s="384"/>
      <c r="BS6" s="384"/>
      <c r="BT6" s="384"/>
      <c r="BU6" s="385"/>
      <c r="BV6" s="383">
        <v>3003563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93.5</v>
      </c>
      <c r="CU6" s="528"/>
      <c r="CV6" s="528"/>
      <c r="CW6" s="528"/>
      <c r="CX6" s="528"/>
      <c r="CY6" s="528"/>
      <c r="CZ6" s="528"/>
      <c r="DA6" s="529"/>
      <c r="DB6" s="527">
        <v>94.3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795812</v>
      </c>
      <c r="BO7" s="384"/>
      <c r="BP7" s="384"/>
      <c r="BQ7" s="384"/>
      <c r="BR7" s="384"/>
      <c r="BS7" s="384"/>
      <c r="BT7" s="384"/>
      <c r="BU7" s="385"/>
      <c r="BV7" s="383">
        <v>1011543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27943817</v>
      </c>
      <c r="CU7" s="384"/>
      <c r="CV7" s="384"/>
      <c r="CW7" s="384"/>
      <c r="CX7" s="384"/>
      <c r="CY7" s="384"/>
      <c r="CZ7" s="384"/>
      <c r="DA7" s="385"/>
      <c r="DB7" s="383">
        <v>26743919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2316893</v>
      </c>
      <c r="BO8" s="384"/>
      <c r="BP8" s="384"/>
      <c r="BQ8" s="384"/>
      <c r="BR8" s="384"/>
      <c r="BS8" s="384"/>
      <c r="BT8" s="384"/>
      <c r="BU8" s="385"/>
      <c r="BV8" s="383">
        <v>1992020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0.86</v>
      </c>
      <c r="CU8" s="491"/>
      <c r="CV8" s="491"/>
      <c r="CW8" s="491"/>
      <c r="CX8" s="491"/>
      <c r="CY8" s="491"/>
      <c r="CZ8" s="491"/>
      <c r="DA8" s="492"/>
      <c r="DB8" s="490">
        <v>0.87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145604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324873</v>
      </c>
      <c r="BO9" s="384"/>
      <c r="BP9" s="384"/>
      <c r="BQ9" s="384"/>
      <c r="BR9" s="384"/>
      <c r="BS9" s="384"/>
      <c r="BT9" s="384"/>
      <c r="BU9" s="385"/>
      <c r="BV9" s="383">
        <v>-286328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v>
      </c>
      <c r="CU9" s="354"/>
      <c r="CV9" s="354"/>
      <c r="CW9" s="354"/>
      <c r="CX9" s="354"/>
      <c r="CY9" s="354"/>
      <c r="CZ9" s="354"/>
      <c r="DA9" s="355"/>
      <c r="DB9" s="353">
        <v>12.9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144174</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3279599</v>
      </c>
      <c r="BO10" s="384"/>
      <c r="BP10" s="384"/>
      <c r="BQ10" s="384"/>
      <c r="BR10" s="384"/>
      <c r="BS10" s="384"/>
      <c r="BT10" s="384"/>
      <c r="BU10" s="385"/>
      <c r="BV10" s="383">
        <v>1082901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148750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145921</v>
      </c>
      <c r="S13" s="483"/>
      <c r="T13" s="483"/>
      <c r="U13" s="483"/>
      <c r="V13" s="484"/>
      <c r="W13" s="470" t="s">
        <v>124</v>
      </c>
      <c r="X13" s="396"/>
      <c r="Y13" s="396"/>
      <c r="Z13" s="396"/>
      <c r="AA13" s="396"/>
      <c r="AB13" s="397"/>
      <c r="AC13" s="359">
        <v>963</v>
      </c>
      <c r="AD13" s="360"/>
      <c r="AE13" s="360"/>
      <c r="AF13" s="360"/>
      <c r="AG13" s="361"/>
      <c r="AH13" s="359">
        <v>1276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3604472</v>
      </c>
      <c r="BO13" s="384"/>
      <c r="BP13" s="384"/>
      <c r="BQ13" s="384"/>
      <c r="BR13" s="384"/>
      <c r="BS13" s="384"/>
      <c r="BT13" s="384"/>
      <c r="BU13" s="385"/>
      <c r="BV13" s="383">
        <v>796573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0.7</v>
      </c>
      <c r="CU13" s="354"/>
      <c r="CV13" s="354"/>
      <c r="CW13" s="354"/>
      <c r="CX13" s="354"/>
      <c r="CY13" s="354"/>
      <c r="CZ13" s="354"/>
      <c r="DA13" s="355"/>
      <c r="DB13" s="353">
        <v>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148926</v>
      </c>
      <c r="S14" s="483"/>
      <c r="T14" s="483"/>
      <c r="U14" s="483"/>
      <c r="V14" s="484"/>
      <c r="W14" s="485"/>
      <c r="X14" s="399"/>
      <c r="Y14" s="399"/>
      <c r="Z14" s="399"/>
      <c r="AA14" s="399"/>
      <c r="AB14" s="400"/>
      <c r="AC14" s="475">
        <v>1.4</v>
      </c>
      <c r="AD14" s="476"/>
      <c r="AE14" s="476"/>
      <c r="AF14" s="476"/>
      <c r="AG14" s="477"/>
      <c r="AH14" s="475">
        <v>1.8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145891</v>
      </c>
      <c r="S15" s="483"/>
      <c r="T15" s="483"/>
      <c r="U15" s="483"/>
      <c r="V15" s="484"/>
      <c r="W15" s="470" t="s">
        <v>131</v>
      </c>
      <c r="X15" s="396"/>
      <c r="Y15" s="396"/>
      <c r="Z15" s="396"/>
      <c r="AA15" s="396"/>
      <c r="AB15" s="397"/>
      <c r="AC15" s="359">
        <v>23057</v>
      </c>
      <c r="AD15" s="360"/>
      <c r="AE15" s="360"/>
      <c r="AF15" s="360"/>
      <c r="AG15" s="361"/>
      <c r="AH15" s="359">
        <v>25438</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16457587</v>
      </c>
      <c r="BO15" s="379"/>
      <c r="BP15" s="379"/>
      <c r="BQ15" s="379"/>
      <c r="BR15" s="379"/>
      <c r="BS15" s="379"/>
      <c r="BT15" s="379"/>
      <c r="BU15" s="380"/>
      <c r="BV15" s="378">
        <v>16223404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34.299999999999997</v>
      </c>
      <c r="AD16" s="476"/>
      <c r="AE16" s="476"/>
      <c r="AF16" s="476"/>
      <c r="AG16" s="477"/>
      <c r="AH16" s="475">
        <v>35.4</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19233165</v>
      </c>
      <c r="BO16" s="384"/>
      <c r="BP16" s="384"/>
      <c r="BQ16" s="384"/>
      <c r="BR16" s="384"/>
      <c r="BS16" s="384"/>
      <c r="BT16" s="384"/>
      <c r="BU16" s="385"/>
      <c r="BV16" s="383">
        <v>18676274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43274</v>
      </c>
      <c r="AD17" s="360"/>
      <c r="AE17" s="360"/>
      <c r="AF17" s="360"/>
      <c r="AG17" s="361"/>
      <c r="AH17" s="359">
        <v>44683</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21311250</v>
      </c>
      <c r="BO17" s="384"/>
      <c r="BP17" s="384"/>
      <c r="BQ17" s="384"/>
      <c r="BR17" s="384"/>
      <c r="BS17" s="384"/>
      <c r="BT17" s="384"/>
      <c r="BU17" s="385"/>
      <c r="BV17" s="383">
        <v>20929341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87.77</v>
      </c>
      <c r="M18" s="446"/>
      <c r="N18" s="446"/>
      <c r="O18" s="446"/>
      <c r="P18" s="446"/>
      <c r="Q18" s="446"/>
      <c r="R18" s="447"/>
      <c r="S18" s="447"/>
      <c r="T18" s="447"/>
      <c r="U18" s="447"/>
      <c r="V18" s="448"/>
      <c r="W18" s="462"/>
      <c r="X18" s="463"/>
      <c r="Y18" s="463"/>
      <c r="Z18" s="463"/>
      <c r="AA18" s="463"/>
      <c r="AB18" s="471"/>
      <c r="AC18" s="347">
        <v>64.3</v>
      </c>
      <c r="AD18" s="348"/>
      <c r="AE18" s="348"/>
      <c r="AF18" s="348"/>
      <c r="AG18" s="449"/>
      <c r="AH18" s="347">
        <v>62.1</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24007592</v>
      </c>
      <c r="BO18" s="384"/>
      <c r="BP18" s="384"/>
      <c r="BQ18" s="384"/>
      <c r="BR18" s="384"/>
      <c r="BS18" s="384"/>
      <c r="BT18" s="384"/>
      <c r="BU18" s="385"/>
      <c r="BV18" s="383">
        <v>23570201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1659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34740378</v>
      </c>
      <c r="BO19" s="384"/>
      <c r="BP19" s="384"/>
      <c r="BQ19" s="384"/>
      <c r="BR19" s="384"/>
      <c r="BS19" s="384"/>
      <c r="BT19" s="384"/>
      <c r="BU19" s="385"/>
      <c r="BV19" s="383">
        <v>32697250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51961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38918524</v>
      </c>
      <c r="BO23" s="384"/>
      <c r="BP23" s="384"/>
      <c r="BQ23" s="384"/>
      <c r="BR23" s="384"/>
      <c r="BS23" s="384"/>
      <c r="BT23" s="384"/>
      <c r="BU23" s="385"/>
      <c r="BV23" s="383">
        <v>39039842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9990</v>
      </c>
      <c r="R24" s="360"/>
      <c r="S24" s="360"/>
      <c r="T24" s="360"/>
      <c r="U24" s="360"/>
      <c r="V24" s="361"/>
      <c r="W24" s="425"/>
      <c r="X24" s="416"/>
      <c r="Y24" s="417"/>
      <c r="Z24" s="356" t="s">
        <v>155</v>
      </c>
      <c r="AA24" s="357"/>
      <c r="AB24" s="357"/>
      <c r="AC24" s="357"/>
      <c r="AD24" s="357"/>
      <c r="AE24" s="357"/>
      <c r="AF24" s="357"/>
      <c r="AG24" s="358"/>
      <c r="AH24" s="359">
        <v>737</v>
      </c>
      <c r="AI24" s="360"/>
      <c r="AJ24" s="360"/>
      <c r="AK24" s="360"/>
      <c r="AL24" s="361"/>
      <c r="AM24" s="359">
        <v>2423993</v>
      </c>
      <c r="AN24" s="360"/>
      <c r="AO24" s="360"/>
      <c r="AP24" s="360"/>
      <c r="AQ24" s="360"/>
      <c r="AR24" s="361"/>
      <c r="AS24" s="359">
        <v>3289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12274698</v>
      </c>
      <c r="BO24" s="384"/>
      <c r="BP24" s="384"/>
      <c r="BQ24" s="384"/>
      <c r="BR24" s="384"/>
      <c r="BS24" s="384"/>
      <c r="BT24" s="384"/>
      <c r="BU24" s="385"/>
      <c r="BV24" s="383">
        <v>13844702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8340</v>
      </c>
      <c r="R25" s="360"/>
      <c r="S25" s="360"/>
      <c r="T25" s="360"/>
      <c r="U25" s="360"/>
      <c r="V25" s="361"/>
      <c r="W25" s="425"/>
      <c r="X25" s="416"/>
      <c r="Y25" s="417"/>
      <c r="Z25" s="356" t="s">
        <v>158</v>
      </c>
      <c r="AA25" s="357"/>
      <c r="AB25" s="357"/>
      <c r="AC25" s="357"/>
      <c r="AD25" s="357"/>
      <c r="AE25" s="357"/>
      <c r="AF25" s="357"/>
      <c r="AG25" s="358"/>
      <c r="AH25" s="359">
        <v>168</v>
      </c>
      <c r="AI25" s="360"/>
      <c r="AJ25" s="360"/>
      <c r="AK25" s="360"/>
      <c r="AL25" s="361"/>
      <c r="AM25" s="359">
        <v>499800</v>
      </c>
      <c r="AN25" s="360"/>
      <c r="AO25" s="360"/>
      <c r="AP25" s="360"/>
      <c r="AQ25" s="360"/>
      <c r="AR25" s="361"/>
      <c r="AS25" s="359">
        <v>2975</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6060499</v>
      </c>
      <c r="BO25" s="379"/>
      <c r="BP25" s="379"/>
      <c r="BQ25" s="379"/>
      <c r="BR25" s="379"/>
      <c r="BS25" s="379"/>
      <c r="BT25" s="379"/>
      <c r="BU25" s="380"/>
      <c r="BV25" s="378">
        <v>6080125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6590</v>
      </c>
      <c r="R26" s="360"/>
      <c r="S26" s="360"/>
      <c r="T26" s="360"/>
      <c r="U26" s="360"/>
      <c r="V26" s="361"/>
      <c r="W26" s="425"/>
      <c r="X26" s="416"/>
      <c r="Y26" s="417"/>
      <c r="Z26" s="356" t="s">
        <v>161</v>
      </c>
      <c r="AA26" s="436"/>
      <c r="AB26" s="436"/>
      <c r="AC26" s="436"/>
      <c r="AD26" s="436"/>
      <c r="AE26" s="436"/>
      <c r="AF26" s="436"/>
      <c r="AG26" s="437"/>
      <c r="AH26" s="359">
        <v>46</v>
      </c>
      <c r="AI26" s="360"/>
      <c r="AJ26" s="360"/>
      <c r="AK26" s="360"/>
      <c r="AL26" s="361"/>
      <c r="AM26" s="359">
        <v>128846</v>
      </c>
      <c r="AN26" s="360"/>
      <c r="AO26" s="360"/>
      <c r="AP26" s="360"/>
      <c r="AQ26" s="360"/>
      <c r="AR26" s="361"/>
      <c r="AS26" s="359">
        <v>2801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5700</v>
      </c>
      <c r="R27" s="360"/>
      <c r="S27" s="360"/>
      <c r="T27" s="360"/>
      <c r="U27" s="360"/>
      <c r="V27" s="361"/>
      <c r="W27" s="425"/>
      <c r="X27" s="416"/>
      <c r="Y27" s="417"/>
      <c r="Z27" s="356" t="s">
        <v>164</v>
      </c>
      <c r="AA27" s="357"/>
      <c r="AB27" s="357"/>
      <c r="AC27" s="357"/>
      <c r="AD27" s="357"/>
      <c r="AE27" s="357"/>
      <c r="AF27" s="357"/>
      <c r="AG27" s="358"/>
      <c r="AH27" s="359">
        <v>18</v>
      </c>
      <c r="AI27" s="360"/>
      <c r="AJ27" s="360"/>
      <c r="AK27" s="360"/>
      <c r="AL27" s="361"/>
      <c r="AM27" s="359">
        <v>70650</v>
      </c>
      <c r="AN27" s="360"/>
      <c r="AO27" s="360"/>
      <c r="AP27" s="360"/>
      <c r="AQ27" s="360"/>
      <c r="AR27" s="361"/>
      <c r="AS27" s="359">
        <v>3925</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1000000</v>
      </c>
      <c r="BO27" s="387"/>
      <c r="BP27" s="387"/>
      <c r="BQ27" s="387"/>
      <c r="BR27" s="387"/>
      <c r="BS27" s="387"/>
      <c r="BT27" s="387"/>
      <c r="BU27" s="388"/>
      <c r="BV27" s="386">
        <v>1000000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5200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11627251</v>
      </c>
      <c r="BO28" s="379"/>
      <c r="BP28" s="379"/>
      <c r="BQ28" s="379"/>
      <c r="BR28" s="379"/>
      <c r="BS28" s="379"/>
      <c r="BT28" s="379"/>
      <c r="BU28" s="380"/>
      <c r="BV28" s="378">
        <v>8347652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22</v>
      </c>
      <c r="M29" s="360"/>
      <c r="N29" s="360"/>
      <c r="O29" s="360"/>
      <c r="P29" s="361"/>
      <c r="Q29" s="359">
        <v>4850</v>
      </c>
      <c r="R29" s="360"/>
      <c r="S29" s="360"/>
      <c r="T29" s="360"/>
      <c r="U29" s="360"/>
      <c r="V29" s="361"/>
      <c r="W29" s="425"/>
      <c r="X29" s="416"/>
      <c r="Y29" s="417"/>
      <c r="Z29" s="356" t="s">
        <v>171</v>
      </c>
      <c r="AA29" s="357"/>
      <c r="AB29" s="357"/>
      <c r="AC29" s="357"/>
      <c r="AD29" s="357"/>
      <c r="AE29" s="357"/>
      <c r="AF29" s="357"/>
      <c r="AG29" s="358"/>
      <c r="AH29" s="359">
        <v>755</v>
      </c>
      <c r="AI29" s="360"/>
      <c r="AJ29" s="360"/>
      <c r="AK29" s="360"/>
      <c r="AL29" s="361"/>
      <c r="AM29" s="359">
        <v>2494643</v>
      </c>
      <c r="AN29" s="360"/>
      <c r="AO29" s="360"/>
      <c r="AP29" s="360"/>
      <c r="AQ29" s="360"/>
      <c r="AR29" s="361"/>
      <c r="AS29" s="359">
        <v>3304</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7397828</v>
      </c>
      <c r="BO29" s="384"/>
      <c r="BP29" s="384"/>
      <c r="BQ29" s="384"/>
      <c r="BR29" s="384"/>
      <c r="BS29" s="384"/>
      <c r="BT29" s="384"/>
      <c r="BU29" s="385"/>
      <c r="BV29" s="383">
        <v>8215014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100.9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3177195</v>
      </c>
      <c r="BO30" s="387"/>
      <c r="BP30" s="387"/>
      <c r="BQ30" s="387"/>
      <c r="BR30" s="387"/>
      <c r="BS30" s="387"/>
      <c r="BT30" s="387"/>
      <c r="BU30" s="388"/>
      <c r="BV30" s="386">
        <v>2901183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岐阜県市町村会館組合</v>
      </c>
      <c r="BZ34" s="342"/>
      <c r="CA34" s="342"/>
      <c r="CB34" s="342"/>
      <c r="CC34" s="342"/>
      <c r="CD34" s="342"/>
      <c r="CE34" s="342"/>
      <c r="CF34" s="342"/>
      <c r="CG34" s="342"/>
      <c r="CH34" s="342"/>
      <c r="CI34" s="342"/>
      <c r="CJ34" s="342"/>
      <c r="CK34" s="342"/>
      <c r="CL34" s="342"/>
      <c r="CM34" s="342"/>
      <c r="CN34" s="165"/>
      <c r="CO34" s="343">
        <f>IF(CQ34="","",MAX(C34:D43,U34:V43,AM34:AN43,BE34:BF43,BW34:BX43)+1)</f>
        <v>12</v>
      </c>
      <c r="CP34" s="343"/>
      <c r="CQ34" s="342" t="str">
        <f>IF('各会計、関係団体の財政状況及び健全化判断比率'!BS7="","",'各会計、関係団体の財政状況及び健全化判断比率'!BS7)</f>
        <v>各務原市土地開発公社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岐阜県市町村職員退職手当組合</v>
      </c>
      <c r="BZ35" s="342"/>
      <c r="CA35" s="342"/>
      <c r="CB35" s="342"/>
      <c r="CC35" s="342"/>
      <c r="CD35" s="342"/>
      <c r="CE35" s="342"/>
      <c r="CF35" s="342"/>
      <c r="CG35" s="342"/>
      <c r="CH35" s="342"/>
      <c r="CI35" s="342"/>
      <c r="CJ35" s="342"/>
      <c r="CK35" s="342"/>
      <c r="CL35" s="342"/>
      <c r="CM35" s="342"/>
      <c r="CN35" s="165"/>
      <c r="CO35" s="343">
        <f t="shared" ref="CO35:CO43" si="3">IF(CQ35="","",CO34+1)</f>
        <v>13</v>
      </c>
      <c r="CP35" s="343"/>
      <c r="CQ35" s="342" t="str">
        <f>IF('各会計、関係団体の財政状況及び健全化判断比率'!BS8="","",'各会計、関係団体の財政状況及び健全化判断比率'!BS8)</f>
        <v>各務原市施設振興公社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後期高齢者医療広域連合（特別会計）</v>
      </c>
      <c r="BZ36" s="342"/>
      <c r="CA36" s="342"/>
      <c r="CB36" s="342"/>
      <c r="CC36" s="342"/>
      <c r="CD36" s="342"/>
      <c r="CE36" s="342"/>
      <c r="CF36" s="342"/>
      <c r="CG36" s="342"/>
      <c r="CH36" s="342"/>
      <c r="CI36" s="342"/>
      <c r="CJ36" s="342"/>
      <c r="CK36" s="342"/>
      <c r="CL36" s="342"/>
      <c r="CM36" s="342"/>
      <c r="CN36" s="165"/>
      <c r="CO36" s="343">
        <f t="shared" si="3"/>
        <v>14</v>
      </c>
      <c r="CP36" s="343"/>
      <c r="CQ36" s="342" t="str">
        <f>IF('各会計、関係団体の財政状況及び健全化判断比率'!BS9="","",'各会計、関係団体の財政状況及び健全化判断比率'!BS9)</f>
        <v>株式会社オアシスパーク</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木曽川右岸地帯水防事務組合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customSheetViews>
    <customSheetView guid="{5F75C953-CCBB-4E51-B15A-78D645C90831}" showGridLines="0" fitToPage="1" hiddenRows="1" hiddenColumns="1" topLeftCell="A4">
      <selection activeCell="W12" sqref="W12:AB12"/>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40730</v>
      </c>
      <c r="J41" s="83">
        <v>41346</v>
      </c>
      <c r="K41" s="83">
        <v>40440</v>
      </c>
      <c r="L41" s="83">
        <v>39040</v>
      </c>
      <c r="M41" s="84">
        <v>38919</v>
      </c>
    </row>
    <row r="42" spans="2:13" ht="27.75" customHeight="1">
      <c r="B42" s="1169"/>
      <c r="C42" s="1170"/>
      <c r="D42" s="85"/>
      <c r="E42" s="1173" t="s">
        <v>26</v>
      </c>
      <c r="F42" s="1173"/>
      <c r="G42" s="1173"/>
      <c r="H42" s="1174"/>
      <c r="I42" s="86">
        <v>1139</v>
      </c>
      <c r="J42" s="87">
        <v>863</v>
      </c>
      <c r="K42" s="87">
        <v>2367</v>
      </c>
      <c r="L42" s="87">
        <v>738</v>
      </c>
      <c r="M42" s="88">
        <v>1163</v>
      </c>
    </row>
    <row r="43" spans="2:13" ht="27.75" customHeight="1">
      <c r="B43" s="1169"/>
      <c r="C43" s="1170"/>
      <c r="D43" s="85"/>
      <c r="E43" s="1173" t="s">
        <v>27</v>
      </c>
      <c r="F43" s="1173"/>
      <c r="G43" s="1173"/>
      <c r="H43" s="1174"/>
      <c r="I43" s="86">
        <v>12286</v>
      </c>
      <c r="J43" s="87">
        <v>12489</v>
      </c>
      <c r="K43" s="87">
        <v>12160</v>
      </c>
      <c r="L43" s="87">
        <v>11979</v>
      </c>
      <c r="M43" s="88">
        <v>11589</v>
      </c>
    </row>
    <row r="44" spans="2:13" ht="27.75" customHeight="1">
      <c r="B44" s="1169"/>
      <c r="C44" s="1170"/>
      <c r="D44" s="85"/>
      <c r="E44" s="1173" t="s">
        <v>28</v>
      </c>
      <c r="F44" s="1173"/>
      <c r="G44" s="1173"/>
      <c r="H44" s="1174"/>
      <c r="I44" s="86" t="s">
        <v>479</v>
      </c>
      <c r="J44" s="87" t="s">
        <v>479</v>
      </c>
      <c r="K44" s="87" t="s">
        <v>479</v>
      </c>
      <c r="L44" s="87" t="s">
        <v>479</v>
      </c>
      <c r="M44" s="88" t="s">
        <v>479</v>
      </c>
    </row>
    <row r="45" spans="2:13" ht="27.75" customHeight="1">
      <c r="B45" s="1169"/>
      <c r="C45" s="1170"/>
      <c r="D45" s="85"/>
      <c r="E45" s="1173" t="s">
        <v>29</v>
      </c>
      <c r="F45" s="1173"/>
      <c r="G45" s="1173"/>
      <c r="H45" s="1174"/>
      <c r="I45" s="86">
        <v>5408</v>
      </c>
      <c r="J45" s="87">
        <v>5937</v>
      </c>
      <c r="K45" s="87">
        <v>6484</v>
      </c>
      <c r="L45" s="87">
        <v>7487</v>
      </c>
      <c r="M45" s="88">
        <v>7892</v>
      </c>
    </row>
    <row r="46" spans="2:13" ht="27.75" customHeight="1">
      <c r="B46" s="1169"/>
      <c r="C46" s="1170"/>
      <c r="D46" s="85"/>
      <c r="E46" s="1173" t="s">
        <v>30</v>
      </c>
      <c r="F46" s="1173"/>
      <c r="G46" s="1173"/>
      <c r="H46" s="1174"/>
      <c r="I46" s="86">
        <v>383</v>
      </c>
      <c r="J46" s="87">
        <v>343</v>
      </c>
      <c r="K46" s="87">
        <v>396</v>
      </c>
      <c r="L46" s="87">
        <v>380</v>
      </c>
      <c r="M46" s="88">
        <v>3</v>
      </c>
    </row>
    <row r="47" spans="2:13" ht="27.75" customHeight="1">
      <c r="B47" s="1169"/>
      <c r="C47" s="1170"/>
      <c r="D47" s="85"/>
      <c r="E47" s="1173" t="s">
        <v>31</v>
      </c>
      <c r="F47" s="1173"/>
      <c r="G47" s="1173"/>
      <c r="H47" s="1174"/>
      <c r="I47" s="86" t="s">
        <v>479</v>
      </c>
      <c r="J47" s="87" t="s">
        <v>479</v>
      </c>
      <c r="K47" s="87" t="s">
        <v>479</v>
      </c>
      <c r="L47" s="87" t="s">
        <v>479</v>
      </c>
      <c r="M47" s="88" t="s">
        <v>479</v>
      </c>
    </row>
    <row r="48" spans="2:13" ht="27.75" customHeight="1">
      <c r="B48" s="1171"/>
      <c r="C48" s="1172"/>
      <c r="D48" s="85"/>
      <c r="E48" s="1173" t="s">
        <v>32</v>
      </c>
      <c r="F48" s="1173"/>
      <c r="G48" s="1173"/>
      <c r="H48" s="1174"/>
      <c r="I48" s="86" t="s">
        <v>479</v>
      </c>
      <c r="J48" s="87" t="s">
        <v>479</v>
      </c>
      <c r="K48" s="87" t="s">
        <v>479</v>
      </c>
      <c r="L48" s="87" t="s">
        <v>479</v>
      </c>
      <c r="M48" s="88" t="s">
        <v>479</v>
      </c>
    </row>
    <row r="49" spans="2:13" ht="27.75" customHeight="1">
      <c r="B49" s="1167" t="s">
        <v>33</v>
      </c>
      <c r="C49" s="1168"/>
      <c r="D49" s="89"/>
      <c r="E49" s="1173" t="s">
        <v>34</v>
      </c>
      <c r="F49" s="1173"/>
      <c r="G49" s="1173"/>
      <c r="H49" s="1174"/>
      <c r="I49" s="86">
        <v>18693</v>
      </c>
      <c r="J49" s="87">
        <v>19505</v>
      </c>
      <c r="K49" s="87">
        <v>20747</v>
      </c>
      <c r="L49" s="87">
        <v>20766</v>
      </c>
      <c r="M49" s="88">
        <v>23894</v>
      </c>
    </row>
    <row r="50" spans="2:13" ht="27.75" customHeight="1">
      <c r="B50" s="1169"/>
      <c r="C50" s="1170"/>
      <c r="D50" s="85"/>
      <c r="E50" s="1173" t="s">
        <v>35</v>
      </c>
      <c r="F50" s="1173"/>
      <c r="G50" s="1173"/>
      <c r="H50" s="1174"/>
      <c r="I50" s="86">
        <v>21743</v>
      </c>
      <c r="J50" s="87">
        <v>20739</v>
      </c>
      <c r="K50" s="87">
        <v>20314</v>
      </c>
      <c r="L50" s="87">
        <v>17908</v>
      </c>
      <c r="M50" s="88">
        <v>16516</v>
      </c>
    </row>
    <row r="51" spans="2:13" ht="27.75" customHeight="1">
      <c r="B51" s="1171"/>
      <c r="C51" s="1172"/>
      <c r="D51" s="85"/>
      <c r="E51" s="1173" t="s">
        <v>36</v>
      </c>
      <c r="F51" s="1173"/>
      <c r="G51" s="1173"/>
      <c r="H51" s="1174"/>
      <c r="I51" s="86">
        <v>40384</v>
      </c>
      <c r="J51" s="87">
        <v>42803</v>
      </c>
      <c r="K51" s="87">
        <v>44289</v>
      </c>
      <c r="L51" s="87">
        <v>46019</v>
      </c>
      <c r="M51" s="88">
        <v>45838</v>
      </c>
    </row>
    <row r="52" spans="2:13" ht="27.75" customHeight="1" thickBot="1">
      <c r="B52" s="1175" t="s">
        <v>37</v>
      </c>
      <c r="C52" s="1176"/>
      <c r="D52" s="90"/>
      <c r="E52" s="1177" t="s">
        <v>38</v>
      </c>
      <c r="F52" s="1177"/>
      <c r="G52" s="1177"/>
      <c r="H52" s="1178"/>
      <c r="I52" s="91">
        <v>-20874</v>
      </c>
      <c r="J52" s="92">
        <v>-22069</v>
      </c>
      <c r="K52" s="92">
        <v>-23503</v>
      </c>
      <c r="L52" s="92">
        <v>-25069</v>
      </c>
      <c r="M52" s="93">
        <v>-26683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customSheetViews>
    <customSheetView guid="{5F75C953-CCBB-4E51-B15A-78D645C90831}" showGridLines="0" fitToPage="1" hiddenRows="1" hiddenColumns="1">
      <rowBreaks count="1" manualBreakCount="1">
        <brk id="5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66750</v>
      </c>
      <c r="E3" s="116"/>
      <c r="F3" s="117">
        <v>50453</v>
      </c>
      <c r="G3" s="118"/>
      <c r="H3" s="119"/>
    </row>
    <row r="4" spans="1:8">
      <c r="A4" s="120"/>
      <c r="B4" s="121"/>
      <c r="C4" s="122"/>
      <c r="D4" s="123">
        <v>31963</v>
      </c>
      <c r="E4" s="124"/>
      <c r="F4" s="125">
        <v>30868</v>
      </c>
      <c r="G4" s="126"/>
      <c r="H4" s="127"/>
    </row>
    <row r="5" spans="1:8">
      <c r="A5" s="108" t="s">
        <v>513</v>
      </c>
      <c r="B5" s="113"/>
      <c r="C5" s="114"/>
      <c r="D5" s="115">
        <v>66634</v>
      </c>
      <c r="E5" s="116"/>
      <c r="F5" s="117">
        <v>52576</v>
      </c>
      <c r="G5" s="118"/>
      <c r="H5" s="119"/>
    </row>
    <row r="6" spans="1:8">
      <c r="A6" s="120"/>
      <c r="B6" s="121"/>
      <c r="C6" s="122"/>
      <c r="D6" s="123">
        <v>47198</v>
      </c>
      <c r="E6" s="124"/>
      <c r="F6" s="125">
        <v>32266</v>
      </c>
      <c r="G6" s="126"/>
      <c r="H6" s="127"/>
    </row>
    <row r="7" spans="1:8">
      <c r="A7" s="108" t="s">
        <v>514</v>
      </c>
      <c r="B7" s="113"/>
      <c r="C7" s="114"/>
      <c r="D7" s="115">
        <v>50585</v>
      </c>
      <c r="E7" s="116"/>
      <c r="F7" s="117">
        <v>41433</v>
      </c>
      <c r="G7" s="118"/>
      <c r="H7" s="119"/>
    </row>
    <row r="8" spans="1:8">
      <c r="A8" s="120"/>
      <c r="B8" s="121"/>
      <c r="C8" s="122"/>
      <c r="D8" s="123">
        <v>21974</v>
      </c>
      <c r="E8" s="124"/>
      <c r="F8" s="125">
        <v>22351</v>
      </c>
      <c r="G8" s="126"/>
      <c r="H8" s="127"/>
    </row>
    <row r="9" spans="1:8">
      <c r="A9" s="108" t="s">
        <v>515</v>
      </c>
      <c r="B9" s="113"/>
      <c r="C9" s="114"/>
      <c r="D9" s="115">
        <v>62221</v>
      </c>
      <c r="E9" s="116"/>
      <c r="F9" s="117">
        <v>43493</v>
      </c>
      <c r="G9" s="118"/>
      <c r="H9" s="119"/>
    </row>
    <row r="10" spans="1:8">
      <c r="A10" s="120"/>
      <c r="B10" s="121"/>
      <c r="C10" s="122"/>
      <c r="D10" s="123">
        <v>28409</v>
      </c>
      <c r="E10" s="124"/>
      <c r="F10" s="125">
        <v>23254</v>
      </c>
      <c r="G10" s="126"/>
      <c r="H10" s="127"/>
    </row>
    <row r="11" spans="1:8">
      <c r="A11" s="108" t="s">
        <v>516</v>
      </c>
      <c r="B11" s="113"/>
      <c r="C11" s="114"/>
      <c r="D11" s="115">
        <v>41279</v>
      </c>
      <c r="E11" s="116"/>
      <c r="F11" s="117">
        <v>50840</v>
      </c>
      <c r="G11" s="118"/>
      <c r="H11" s="119"/>
    </row>
    <row r="12" spans="1:8">
      <c r="A12" s="120"/>
      <c r="B12" s="121"/>
      <c r="C12" s="128"/>
      <c r="D12" s="123">
        <v>23952</v>
      </c>
      <c r="E12" s="124"/>
      <c r="F12" s="125">
        <v>25367</v>
      </c>
      <c r="G12" s="126"/>
      <c r="H12" s="127"/>
    </row>
    <row r="13" spans="1:8">
      <c r="A13" s="108"/>
      <c r="B13" s="113"/>
      <c r="C13" s="129"/>
      <c r="D13" s="130">
        <v>57494</v>
      </c>
      <c r="E13" s="131"/>
      <c r="F13" s="132">
        <v>47759</v>
      </c>
      <c r="G13" s="133"/>
      <c r="H13" s="119"/>
    </row>
    <row r="14" spans="1:8">
      <c r="A14" s="120"/>
      <c r="B14" s="121"/>
      <c r="C14" s="122"/>
      <c r="D14" s="123">
        <v>30699</v>
      </c>
      <c r="E14" s="124"/>
      <c r="F14" s="125">
        <v>26821</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9.7899999999999991</v>
      </c>
      <c r="C19" s="134">
        <f>ROUND(VALUE(SUBSTITUTE(実質収支比率等に係る経年分析!G$48,"▲","-")),2)</f>
        <v>9.26</v>
      </c>
      <c r="D19" s="134">
        <f>ROUND(VALUE(SUBSTITUTE(実質収支比率等に係る経年分析!H$48,"▲","-")),2)</f>
        <v>8.6999999999999993</v>
      </c>
      <c r="E19" s="134">
        <f>ROUND(VALUE(SUBSTITUTE(実質収支比率等に係る経年分析!I$48,"▲","-")),2)</f>
        <v>7.45</v>
      </c>
      <c r="F19" s="134">
        <f>ROUND(VALUE(SUBSTITUTE(実質収支比率等に係る経年分析!J$48,"▲","-")),2)</f>
        <v>8.2899999999999991</v>
      </c>
    </row>
    <row r="20" spans="1:11">
      <c r="A20" s="134" t="s">
        <v>43</v>
      </c>
      <c r="B20" s="134">
        <f>ROUND(VALUE(SUBSTITUTE(実質収支比率等に係る経年分析!F$47,"▲","-")),2)</f>
        <v>22.09</v>
      </c>
      <c r="C20" s="134">
        <f>ROUND(VALUE(SUBSTITUTE(実質収支比率等に係る経年分析!G$47,"▲","-")),2)</f>
        <v>22.6</v>
      </c>
      <c r="D20" s="134">
        <f>ROUND(VALUE(SUBSTITUTE(実質収支比率等に係る経年分析!H$47,"▲","-")),2)</f>
        <v>27.75</v>
      </c>
      <c r="E20" s="134">
        <f>ROUND(VALUE(SUBSTITUTE(実質収支比率等に係る経年分析!I$47,"▲","-")),2)</f>
        <v>31.21</v>
      </c>
      <c r="F20" s="134">
        <f>ROUND(VALUE(SUBSTITUTE(実質収支比率等に係る経年分析!J$47,"▲","-")),2)</f>
        <v>41.61</v>
      </c>
    </row>
    <row r="21" spans="1:11">
      <c r="A21" s="134" t="s">
        <v>44</v>
      </c>
      <c r="B21" s="134">
        <f>IF(ISNUMBER(VALUE(SUBSTITUTE(実質収支比率等に係る経年分析!F$49,"▲","-"))),ROUND(VALUE(SUBSTITUTE(実質収支比率等に係る経年分析!F$49,"▲","-")),2),NA())</f>
        <v>3.13</v>
      </c>
      <c r="C21" s="134">
        <f>IF(ISNUMBER(VALUE(SUBSTITUTE(実質収支比率等に係る経年分析!G$49,"▲","-"))),ROUND(VALUE(SUBSTITUTE(実質収支比率等に係る経年分析!G$49,"▲","-")),2),NA())</f>
        <v>0.73</v>
      </c>
      <c r="D21" s="134">
        <f>IF(ISNUMBER(VALUE(SUBSTITUTE(実質収支比率等に係る経年分析!H$49,"▲","-"))),ROUND(VALUE(SUBSTITUTE(実質収支比率等に係る経年分析!H$49,"▲","-")),2),NA())</f>
        <v>4.67</v>
      </c>
      <c r="E21" s="134">
        <f>IF(ISNUMBER(VALUE(SUBSTITUTE(実質収支比率等に係る経年分析!I$49,"▲","-"))),ROUND(VALUE(SUBSTITUTE(実質収支比率等に係る経年分析!I$49,"▲","-")),2),NA())</f>
        <v>2.98</v>
      </c>
      <c r="F21" s="134">
        <f>IF(ISNUMBER(VALUE(SUBSTITUTE(実質収支比率等に係る経年分析!J$49,"▲","-"))),ROUND(VALUE(SUBSTITUTE(実質収支比率等に係る経年分析!J$49,"▲","-")),2),NA())</f>
        <v>12.9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5.36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9.7899999999999991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8.6999999999999993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8.2899999999999991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4263</v>
      </c>
      <c r="E42" s="136"/>
      <c r="F42" s="136"/>
      <c r="G42" s="136">
        <f>'実質公債費比率（分子）の構造'!L$52</f>
        <v>4578</v>
      </c>
      <c r="H42" s="136"/>
      <c r="I42" s="136"/>
      <c r="J42" s="136">
        <f>'実質公債費比率（分子）の構造'!M$52</f>
        <v>4810</v>
      </c>
      <c r="K42" s="136"/>
      <c r="L42" s="136"/>
      <c r="M42" s="136">
        <f>'実質公債費比率（分子）の構造'!N$52</f>
        <v>4852</v>
      </c>
      <c r="N42" s="136"/>
      <c r="O42" s="136"/>
      <c r="P42" s="136">
        <f>'実質公債費比率（分子）の構造'!O$52</f>
        <v>5874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200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11</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973</v>
      </c>
      <c r="C46" s="136"/>
      <c r="D46" s="136"/>
      <c r="E46" s="136">
        <f>'実質公債費比率（分子）の構造'!L$48</f>
        <v>1055</v>
      </c>
      <c r="F46" s="136"/>
      <c r="G46" s="136"/>
      <c r="H46" s="136">
        <f>'実質公債費比率（分子）の構造'!M$48</f>
        <v>964</v>
      </c>
      <c r="I46" s="136"/>
      <c r="J46" s="136"/>
      <c r="K46" s="136">
        <f>'実質公債費比率（分子）の構造'!N$48</f>
        <v>1133</v>
      </c>
      <c r="L46" s="136"/>
      <c r="M46" s="136"/>
      <c r="N46" s="136">
        <f>'実質公債費比率（分子）の構造'!O$48</f>
        <v>1044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3770</v>
      </c>
      <c r="C49" s="136"/>
      <c r="D49" s="136"/>
      <c r="E49" s="136">
        <f>'実質公債費比率（分子）の構造'!L$45</f>
        <v>4095</v>
      </c>
      <c r="F49" s="136"/>
      <c r="G49" s="136"/>
      <c r="H49" s="136">
        <f>'実質公債費比率（分子）の構造'!M$45</f>
        <v>3972</v>
      </c>
      <c r="I49" s="136"/>
      <c r="J49" s="136"/>
      <c r="K49" s="136">
        <f>'実質公債費比率（分子）の構造'!N$45</f>
        <v>4213</v>
      </c>
      <c r="L49" s="136"/>
      <c r="M49" s="136"/>
      <c r="N49" s="136">
        <f>'実質公債費比率（分子）の構造'!O$45</f>
        <v>4527</v>
      </c>
      <c r="O49" s="136"/>
      <c r="P49" s="136"/>
    </row>
    <row r="50" spans="1:16">
      <c r="A50" s="136" t="s">
        <v>59</v>
      </c>
      <c r="B50" s="136" t="e">
        <f>NA()</f>
        <v>#N/A</v>
      </c>
      <c r="C50" s="136">
        <f>IF(ISNUMBER('実質公債費比率（分子）の構造'!K$53),'実質公債費比率（分子）の構造'!K$53,NA())</f>
        <v>491</v>
      </c>
      <c r="D50" s="136" t="e">
        <f>NA()</f>
        <v>#N/A</v>
      </c>
      <c r="E50" s="136" t="e">
        <f>NA()</f>
        <v>#N/A</v>
      </c>
      <c r="F50" s="136">
        <f>IF(ISNUMBER('実質公債費比率（分子）の構造'!L$53),'実質公債費比率（分子）の構造'!L$53,NA())</f>
        <v>572</v>
      </c>
      <c r="G50" s="136" t="e">
        <f>NA()</f>
        <v>#N/A</v>
      </c>
      <c r="H50" s="136" t="e">
        <f>NA()</f>
        <v>#N/A</v>
      </c>
      <c r="I50" s="136">
        <f>IF(ISNUMBER('実質公債費比率（分子）の構造'!M$53),'実質公債費比率（分子）の構造'!M$53,NA())</f>
        <v>326</v>
      </c>
      <c r="J50" s="136" t="e">
        <f>NA()</f>
        <v>#N/A</v>
      </c>
      <c r="K50" s="136" t="e">
        <f>NA()</f>
        <v>#N/A</v>
      </c>
      <c r="L50" s="136">
        <f>IF(ISNUMBER('実質公債費比率（分子）の構造'!N$53),'実質公債費比率（分子）の構造'!N$53,NA())</f>
        <v>494</v>
      </c>
      <c r="M50" s="136" t="e">
        <f>NA()</f>
        <v>#N/A</v>
      </c>
      <c r="N50" s="136" t="e">
        <f>NA()</f>
        <v>#N/A</v>
      </c>
      <c r="O50" s="136">
        <f>IF(ISNUMBER('実質公債費比率（分子）の構造'!O$53),'実質公債費比率（分子）の構造'!O$53,NA())</f>
        <v>-303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40384</v>
      </c>
      <c r="E56" s="135"/>
      <c r="F56" s="135"/>
      <c r="G56" s="135">
        <f>'将来負担比率（分子）の構造'!J$51</f>
        <v>42803</v>
      </c>
      <c r="H56" s="135"/>
      <c r="I56" s="135"/>
      <c r="J56" s="135">
        <f>'将来負担比率（分子）の構造'!K$51</f>
        <v>44289</v>
      </c>
      <c r="K56" s="135"/>
      <c r="L56" s="135"/>
      <c r="M56" s="135">
        <f>'将来負担比率（分子）の構造'!L$51</f>
        <v>46019</v>
      </c>
      <c r="N56" s="135"/>
      <c r="O56" s="135"/>
      <c r="P56" s="135">
        <f>'将来負担比率（分子）の構造'!M$51</f>
        <v>45838</v>
      </c>
    </row>
    <row r="57" spans="1:16">
      <c r="A57" s="135" t="s">
        <v>35</v>
      </c>
      <c r="B57" s="135"/>
      <c r="C57" s="135"/>
      <c r="D57" s="135">
        <f>'将来負担比率（分子）の構造'!I$50</f>
        <v>21743</v>
      </c>
      <c r="E57" s="135"/>
      <c r="F57" s="135"/>
      <c r="G57" s="135">
        <f>'将来負担比率（分子）の構造'!J$50</f>
        <v>20739</v>
      </c>
      <c r="H57" s="135"/>
      <c r="I57" s="135"/>
      <c r="J57" s="135">
        <f>'将来負担比率（分子）の構造'!K$50</f>
        <v>20314</v>
      </c>
      <c r="K57" s="135"/>
      <c r="L57" s="135"/>
      <c r="M57" s="135">
        <f>'将来負担比率（分子）の構造'!L$50</f>
        <v>17908</v>
      </c>
      <c r="N57" s="135"/>
      <c r="O57" s="135"/>
      <c r="P57" s="135">
        <f>'将来負担比率（分子）の構造'!M$50</f>
        <v>16516</v>
      </c>
    </row>
    <row r="58" spans="1:16">
      <c r="A58" s="135" t="s">
        <v>34</v>
      </c>
      <c r="B58" s="135"/>
      <c r="C58" s="135"/>
      <c r="D58" s="135">
        <f>'将来負担比率（分子）の構造'!I$49</f>
        <v>18693</v>
      </c>
      <c r="E58" s="135"/>
      <c r="F58" s="135"/>
      <c r="G58" s="135">
        <f>'将来負担比率（分子）の構造'!J$49</f>
        <v>19505</v>
      </c>
      <c r="H58" s="135"/>
      <c r="I58" s="135"/>
      <c r="J58" s="135">
        <f>'将来負担比率（分子）の構造'!K$49</f>
        <v>20747</v>
      </c>
      <c r="K58" s="135"/>
      <c r="L58" s="135"/>
      <c r="M58" s="135">
        <f>'将来負担比率（分子）の構造'!L$49</f>
        <v>20766</v>
      </c>
      <c r="N58" s="135"/>
      <c r="O58" s="135"/>
      <c r="P58" s="135">
        <f>'将来負担比率（分子）の構造'!M$49</f>
        <v>23894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383</v>
      </c>
      <c r="C61" s="135"/>
      <c r="D61" s="135"/>
      <c r="E61" s="135">
        <f>'将来負担比率（分子）の構造'!J$46</f>
        <v>343</v>
      </c>
      <c r="F61" s="135"/>
      <c r="G61" s="135"/>
      <c r="H61" s="135">
        <f>'将来負担比率（分子）の構造'!K$46</f>
        <v>396</v>
      </c>
      <c r="I61" s="135"/>
      <c r="J61" s="135"/>
      <c r="K61" s="135">
        <f>'将来負担比率（分子）の構造'!L$46</f>
        <v>380</v>
      </c>
      <c r="L61" s="135"/>
      <c r="M61" s="135"/>
      <c r="N61" s="135">
        <f>'将来負担比率（分子）の構造'!M$46</f>
        <v>3</v>
      </c>
      <c r="O61" s="135"/>
      <c r="P61" s="135"/>
    </row>
    <row r="62" spans="1:16">
      <c r="A62" s="135" t="s">
        <v>29</v>
      </c>
      <c r="B62" s="135">
        <f>'将来負担比率（分子）の構造'!I$45</f>
        <v>5408</v>
      </c>
      <c r="C62" s="135"/>
      <c r="D62" s="135"/>
      <c r="E62" s="135">
        <f>'将来負担比率（分子）の構造'!J$45</f>
        <v>5937</v>
      </c>
      <c r="F62" s="135"/>
      <c r="G62" s="135"/>
      <c r="H62" s="135">
        <f>'将来負担比率（分子）の構造'!K$45</f>
        <v>6484</v>
      </c>
      <c r="I62" s="135"/>
      <c r="J62" s="135"/>
      <c r="K62" s="135">
        <f>'将来負担比率（分子）の構造'!L$45</f>
        <v>7487</v>
      </c>
      <c r="L62" s="135"/>
      <c r="M62" s="135"/>
      <c r="N62" s="135">
        <f>'将来負担比率（分子）の構造'!M$45</f>
        <v>7892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12286</v>
      </c>
      <c r="C64" s="135"/>
      <c r="D64" s="135"/>
      <c r="E64" s="135">
        <f>'将来負担比率（分子）の構造'!J$43</f>
        <v>12489</v>
      </c>
      <c r="F64" s="135"/>
      <c r="G64" s="135"/>
      <c r="H64" s="135">
        <f>'将来負担比率（分子）の構造'!K$43</f>
        <v>12160</v>
      </c>
      <c r="I64" s="135"/>
      <c r="J64" s="135"/>
      <c r="K64" s="135">
        <f>'将来負担比率（分子）の構造'!L$43</f>
        <v>11979</v>
      </c>
      <c r="L64" s="135"/>
      <c r="M64" s="135"/>
      <c r="N64" s="135">
        <f>'将来負担比率（分子）の構造'!M$43</f>
        <v>11589</v>
      </c>
      <c r="O64" s="135"/>
      <c r="P64" s="135"/>
    </row>
    <row r="65" spans="1:16">
      <c r="A65" s="135" t="s">
        <v>26</v>
      </c>
      <c r="B65" s="135">
        <f>'将来負担比率（分子）の構造'!I$42</f>
        <v>1139</v>
      </c>
      <c r="C65" s="135"/>
      <c r="D65" s="135"/>
      <c r="E65" s="135">
        <f>'将来負担比率（分子）の構造'!J$42</f>
        <v>863</v>
      </c>
      <c r="F65" s="135"/>
      <c r="G65" s="135"/>
      <c r="H65" s="135">
        <f>'将来負担比率（分子）の構造'!K$42</f>
        <v>2367</v>
      </c>
      <c r="I65" s="135"/>
      <c r="J65" s="135"/>
      <c r="K65" s="135">
        <f>'将来負担比率（分子）の構造'!L$42</f>
        <v>738</v>
      </c>
      <c r="L65" s="135"/>
      <c r="M65" s="135"/>
      <c r="N65" s="135">
        <f>'将来負担比率（分子）の構造'!M$42</f>
        <v>1163</v>
      </c>
      <c r="O65" s="135"/>
      <c r="P65" s="135"/>
    </row>
    <row r="66" spans="1:16">
      <c r="A66" s="135" t="s">
        <v>25</v>
      </c>
      <c r="B66" s="135">
        <f>'将来負担比率（分子）の構造'!I$41</f>
        <v>40730</v>
      </c>
      <c r="C66" s="135"/>
      <c r="D66" s="135"/>
      <c r="E66" s="135">
        <f>'将来負担比率（分子）の構造'!J$41</f>
        <v>41346</v>
      </c>
      <c r="F66" s="135"/>
      <c r="G66" s="135"/>
      <c r="H66" s="135">
        <f>'将来負担比率（分子）の構造'!K$41</f>
        <v>40440</v>
      </c>
      <c r="I66" s="135"/>
      <c r="J66" s="135"/>
      <c r="K66" s="135">
        <f>'将来負担比率（分子）の構造'!L$41</f>
        <v>39040</v>
      </c>
      <c r="L66" s="135"/>
      <c r="M66" s="135"/>
      <c r="N66" s="135">
        <f>'将来負担比率（分子）の構造'!M$41</f>
        <v>38919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customSheetViews>
    <customSheetView guid="{5F75C953-CCBB-4E51-B15A-78D645C90831}" state="hidden">
      <pageMargins left="0.78700000000000003" right="0.78700000000000003" top="0.98399999999999999" bottom="0.98399999999999999" header="0.51200000000000001" footer="0.51200000000000001"/>
      <pageSetup paperSize="9" orientation="portrait"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20759094</v>
      </c>
      <c r="S5" s="637"/>
      <c r="T5" s="637"/>
      <c r="U5" s="637"/>
      <c r="V5" s="637"/>
      <c r="W5" s="637"/>
      <c r="X5" s="637"/>
      <c r="Y5" s="684"/>
      <c r="Z5" s="697">
        <v>44.4</v>
      </c>
      <c r="AA5" s="697"/>
      <c r="AB5" s="697"/>
      <c r="AC5" s="697"/>
      <c r="AD5" s="698">
        <v>19280182</v>
      </c>
      <c r="AE5" s="698"/>
      <c r="AF5" s="698"/>
      <c r="AG5" s="698"/>
      <c r="AH5" s="698"/>
      <c r="AI5" s="698"/>
      <c r="AJ5" s="698"/>
      <c r="AK5" s="698"/>
      <c r="AL5" s="685">
        <v>75.099999999999994</v>
      </c>
      <c r="AM5" s="654"/>
      <c r="AN5" s="654"/>
      <c r="AO5" s="686"/>
      <c r="AP5" s="673" t="s">
        <v>209</v>
      </c>
      <c r="AQ5" s="674"/>
      <c r="AR5" s="674"/>
      <c r="AS5" s="674"/>
      <c r="AT5" s="674"/>
      <c r="AU5" s="674"/>
      <c r="AV5" s="674"/>
      <c r="AW5" s="674"/>
      <c r="AX5" s="674"/>
      <c r="AY5" s="674"/>
      <c r="AZ5" s="674"/>
      <c r="BA5" s="674"/>
      <c r="BB5" s="674"/>
      <c r="BC5" s="674"/>
      <c r="BD5" s="674"/>
      <c r="BE5" s="674"/>
      <c r="BF5" s="675"/>
      <c r="BG5" s="586">
        <v>19278079</v>
      </c>
      <c r="BH5" s="587"/>
      <c r="BI5" s="587"/>
      <c r="BJ5" s="587"/>
      <c r="BK5" s="587"/>
      <c r="BL5" s="587"/>
      <c r="BM5" s="587"/>
      <c r="BN5" s="588"/>
      <c r="BO5" s="639">
        <v>92.9</v>
      </c>
      <c r="BP5" s="639"/>
      <c r="BQ5" s="639"/>
      <c r="BR5" s="639"/>
      <c r="BS5" s="640">
        <v>201549</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449790</v>
      </c>
      <c r="S6" s="587"/>
      <c r="T6" s="587"/>
      <c r="U6" s="587"/>
      <c r="V6" s="587"/>
      <c r="W6" s="587"/>
      <c r="X6" s="587"/>
      <c r="Y6" s="588"/>
      <c r="Z6" s="639">
        <v>1</v>
      </c>
      <c r="AA6" s="639"/>
      <c r="AB6" s="639"/>
      <c r="AC6" s="639"/>
      <c r="AD6" s="640">
        <v>449790</v>
      </c>
      <c r="AE6" s="640"/>
      <c r="AF6" s="640"/>
      <c r="AG6" s="640"/>
      <c r="AH6" s="640"/>
      <c r="AI6" s="640"/>
      <c r="AJ6" s="640"/>
      <c r="AK6" s="640"/>
      <c r="AL6" s="609">
        <v>1.8</v>
      </c>
      <c r="AM6" s="641"/>
      <c r="AN6" s="641"/>
      <c r="AO6" s="642"/>
      <c r="AP6" s="583" t="s">
        <v>214</v>
      </c>
      <c r="AQ6" s="584"/>
      <c r="AR6" s="584"/>
      <c r="AS6" s="584"/>
      <c r="AT6" s="584"/>
      <c r="AU6" s="584"/>
      <c r="AV6" s="584"/>
      <c r="AW6" s="584"/>
      <c r="AX6" s="584"/>
      <c r="AY6" s="584"/>
      <c r="AZ6" s="584"/>
      <c r="BA6" s="584"/>
      <c r="BB6" s="584"/>
      <c r="BC6" s="584"/>
      <c r="BD6" s="584"/>
      <c r="BE6" s="584"/>
      <c r="BF6" s="585"/>
      <c r="BG6" s="586">
        <v>19278079</v>
      </c>
      <c r="BH6" s="587"/>
      <c r="BI6" s="587"/>
      <c r="BJ6" s="587"/>
      <c r="BK6" s="587"/>
      <c r="BL6" s="587"/>
      <c r="BM6" s="587"/>
      <c r="BN6" s="588"/>
      <c r="BO6" s="639">
        <v>92.9</v>
      </c>
      <c r="BP6" s="639"/>
      <c r="BQ6" s="639"/>
      <c r="BR6" s="639"/>
      <c r="BS6" s="640">
        <v>201549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346010</v>
      </c>
      <c r="CS6" s="587"/>
      <c r="CT6" s="587"/>
      <c r="CU6" s="587"/>
      <c r="CV6" s="587"/>
      <c r="CW6" s="587"/>
      <c r="CX6" s="587"/>
      <c r="CY6" s="588"/>
      <c r="CZ6" s="639">
        <v>0.8</v>
      </c>
      <c r="DA6" s="639"/>
      <c r="DB6" s="639"/>
      <c r="DC6" s="639"/>
      <c r="DD6" s="592" t="s">
        <v>216</v>
      </c>
      <c r="DE6" s="587"/>
      <c r="DF6" s="587"/>
      <c r="DG6" s="587"/>
      <c r="DH6" s="587"/>
      <c r="DI6" s="587"/>
      <c r="DJ6" s="587"/>
      <c r="DK6" s="587"/>
      <c r="DL6" s="587"/>
      <c r="DM6" s="587"/>
      <c r="DN6" s="587"/>
      <c r="DO6" s="587"/>
      <c r="DP6" s="588"/>
      <c r="DQ6" s="592">
        <v>346010</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60170</v>
      </c>
      <c r="S7" s="587"/>
      <c r="T7" s="587"/>
      <c r="U7" s="587"/>
      <c r="V7" s="587"/>
      <c r="W7" s="587"/>
      <c r="X7" s="587"/>
      <c r="Y7" s="588"/>
      <c r="Z7" s="639">
        <v>0.1</v>
      </c>
      <c r="AA7" s="639"/>
      <c r="AB7" s="639"/>
      <c r="AC7" s="639"/>
      <c r="AD7" s="640">
        <v>60170</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9402147</v>
      </c>
      <c r="BH7" s="587"/>
      <c r="BI7" s="587"/>
      <c r="BJ7" s="587"/>
      <c r="BK7" s="587"/>
      <c r="BL7" s="587"/>
      <c r="BM7" s="587"/>
      <c r="BN7" s="588"/>
      <c r="BO7" s="639">
        <v>45.3</v>
      </c>
      <c r="BP7" s="639"/>
      <c r="BQ7" s="639"/>
      <c r="BR7" s="639"/>
      <c r="BS7" s="640">
        <v>201549</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7809968</v>
      </c>
      <c r="CS7" s="587"/>
      <c r="CT7" s="587"/>
      <c r="CU7" s="587"/>
      <c r="CV7" s="587"/>
      <c r="CW7" s="587"/>
      <c r="CX7" s="587"/>
      <c r="CY7" s="588"/>
      <c r="CZ7" s="639">
        <v>17.899999999999999</v>
      </c>
      <c r="DA7" s="639"/>
      <c r="DB7" s="639"/>
      <c r="DC7" s="639"/>
      <c r="DD7" s="592">
        <v>362075</v>
      </c>
      <c r="DE7" s="587"/>
      <c r="DF7" s="587"/>
      <c r="DG7" s="587"/>
      <c r="DH7" s="587"/>
      <c r="DI7" s="587"/>
      <c r="DJ7" s="587"/>
      <c r="DK7" s="587"/>
      <c r="DL7" s="587"/>
      <c r="DM7" s="587"/>
      <c r="DN7" s="587"/>
      <c r="DO7" s="587"/>
      <c r="DP7" s="588"/>
      <c r="DQ7" s="592">
        <v>7159470</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81711</v>
      </c>
      <c r="S8" s="587"/>
      <c r="T8" s="587"/>
      <c r="U8" s="587"/>
      <c r="V8" s="587"/>
      <c r="W8" s="587"/>
      <c r="X8" s="587"/>
      <c r="Y8" s="588"/>
      <c r="Z8" s="639">
        <v>0.2</v>
      </c>
      <c r="AA8" s="639"/>
      <c r="AB8" s="639"/>
      <c r="AC8" s="639"/>
      <c r="AD8" s="640">
        <v>81711</v>
      </c>
      <c r="AE8" s="640"/>
      <c r="AF8" s="640"/>
      <c r="AG8" s="640"/>
      <c r="AH8" s="640"/>
      <c r="AI8" s="640"/>
      <c r="AJ8" s="640"/>
      <c r="AK8" s="640"/>
      <c r="AL8" s="609">
        <v>0.3</v>
      </c>
      <c r="AM8" s="641"/>
      <c r="AN8" s="641"/>
      <c r="AO8" s="642"/>
      <c r="AP8" s="583" t="s">
        <v>221</v>
      </c>
      <c r="AQ8" s="584"/>
      <c r="AR8" s="584"/>
      <c r="AS8" s="584"/>
      <c r="AT8" s="584"/>
      <c r="AU8" s="584"/>
      <c r="AV8" s="584"/>
      <c r="AW8" s="584"/>
      <c r="AX8" s="584"/>
      <c r="AY8" s="584"/>
      <c r="AZ8" s="584"/>
      <c r="BA8" s="584"/>
      <c r="BB8" s="584"/>
      <c r="BC8" s="584"/>
      <c r="BD8" s="584"/>
      <c r="BE8" s="584"/>
      <c r="BF8" s="585"/>
      <c r="BG8" s="586">
        <v>213241</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14523273</v>
      </c>
      <c r="CS8" s="587"/>
      <c r="CT8" s="587"/>
      <c r="CU8" s="587"/>
      <c r="CV8" s="587"/>
      <c r="CW8" s="587"/>
      <c r="CX8" s="587"/>
      <c r="CY8" s="588"/>
      <c r="CZ8" s="639">
        <v>33.299999999999997</v>
      </c>
      <c r="DA8" s="639"/>
      <c r="DB8" s="639"/>
      <c r="DC8" s="639"/>
      <c r="DD8" s="592">
        <v>146512</v>
      </c>
      <c r="DE8" s="587"/>
      <c r="DF8" s="587"/>
      <c r="DG8" s="587"/>
      <c r="DH8" s="587"/>
      <c r="DI8" s="587"/>
      <c r="DJ8" s="587"/>
      <c r="DK8" s="587"/>
      <c r="DL8" s="587"/>
      <c r="DM8" s="587"/>
      <c r="DN8" s="587"/>
      <c r="DO8" s="587"/>
      <c r="DP8" s="588"/>
      <c r="DQ8" s="592">
        <v>7873421</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130563</v>
      </c>
      <c r="S9" s="587"/>
      <c r="T9" s="587"/>
      <c r="U9" s="587"/>
      <c r="V9" s="587"/>
      <c r="W9" s="587"/>
      <c r="X9" s="587"/>
      <c r="Y9" s="588"/>
      <c r="Z9" s="639">
        <v>0.3</v>
      </c>
      <c r="AA9" s="639"/>
      <c r="AB9" s="639"/>
      <c r="AC9" s="639"/>
      <c r="AD9" s="640">
        <v>130563</v>
      </c>
      <c r="AE9" s="640"/>
      <c r="AF9" s="640"/>
      <c r="AG9" s="640"/>
      <c r="AH9" s="640"/>
      <c r="AI9" s="640"/>
      <c r="AJ9" s="640"/>
      <c r="AK9" s="640"/>
      <c r="AL9" s="609">
        <v>0.5</v>
      </c>
      <c r="AM9" s="641"/>
      <c r="AN9" s="641"/>
      <c r="AO9" s="642"/>
      <c r="AP9" s="583" t="s">
        <v>224</v>
      </c>
      <c r="AQ9" s="584"/>
      <c r="AR9" s="584"/>
      <c r="AS9" s="584"/>
      <c r="AT9" s="584"/>
      <c r="AU9" s="584"/>
      <c r="AV9" s="584"/>
      <c r="AW9" s="584"/>
      <c r="AX9" s="584"/>
      <c r="AY9" s="584"/>
      <c r="AZ9" s="584"/>
      <c r="BA9" s="584"/>
      <c r="BB9" s="584"/>
      <c r="BC9" s="584"/>
      <c r="BD9" s="584"/>
      <c r="BE9" s="584"/>
      <c r="BF9" s="585"/>
      <c r="BG9" s="586">
        <v>7600984</v>
      </c>
      <c r="BH9" s="587"/>
      <c r="BI9" s="587"/>
      <c r="BJ9" s="587"/>
      <c r="BK9" s="587"/>
      <c r="BL9" s="587"/>
      <c r="BM9" s="587"/>
      <c r="BN9" s="588"/>
      <c r="BO9" s="639">
        <v>36.6</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3257197</v>
      </c>
      <c r="CS9" s="587"/>
      <c r="CT9" s="587"/>
      <c r="CU9" s="587"/>
      <c r="CV9" s="587"/>
      <c r="CW9" s="587"/>
      <c r="CX9" s="587"/>
      <c r="CY9" s="588"/>
      <c r="CZ9" s="639">
        <v>7.5</v>
      </c>
      <c r="DA9" s="639"/>
      <c r="DB9" s="639"/>
      <c r="DC9" s="639"/>
      <c r="DD9" s="592">
        <v>454627</v>
      </c>
      <c r="DE9" s="587"/>
      <c r="DF9" s="587"/>
      <c r="DG9" s="587"/>
      <c r="DH9" s="587"/>
      <c r="DI9" s="587"/>
      <c r="DJ9" s="587"/>
      <c r="DK9" s="587"/>
      <c r="DL9" s="587"/>
      <c r="DM9" s="587"/>
      <c r="DN9" s="587"/>
      <c r="DO9" s="587"/>
      <c r="DP9" s="588"/>
      <c r="DQ9" s="592">
        <v>2711127</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1355091</v>
      </c>
      <c r="S10" s="587"/>
      <c r="T10" s="587"/>
      <c r="U10" s="587"/>
      <c r="V10" s="587"/>
      <c r="W10" s="587"/>
      <c r="X10" s="587"/>
      <c r="Y10" s="588"/>
      <c r="Z10" s="639">
        <v>2.9</v>
      </c>
      <c r="AA10" s="639"/>
      <c r="AB10" s="639"/>
      <c r="AC10" s="639"/>
      <c r="AD10" s="640">
        <v>1355091</v>
      </c>
      <c r="AE10" s="640"/>
      <c r="AF10" s="640"/>
      <c r="AG10" s="640"/>
      <c r="AH10" s="640"/>
      <c r="AI10" s="640"/>
      <c r="AJ10" s="640"/>
      <c r="AK10" s="640"/>
      <c r="AL10" s="609">
        <v>5.3</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349461</v>
      </c>
      <c r="BH10" s="587"/>
      <c r="BI10" s="587"/>
      <c r="BJ10" s="587"/>
      <c r="BK10" s="587"/>
      <c r="BL10" s="587"/>
      <c r="BM10" s="587"/>
      <c r="BN10" s="588"/>
      <c r="BO10" s="639">
        <v>1.7</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81692</v>
      </c>
      <c r="CS10" s="587"/>
      <c r="CT10" s="587"/>
      <c r="CU10" s="587"/>
      <c r="CV10" s="587"/>
      <c r="CW10" s="587"/>
      <c r="CX10" s="587"/>
      <c r="CY10" s="588"/>
      <c r="CZ10" s="639">
        <v>0.2</v>
      </c>
      <c r="DA10" s="639"/>
      <c r="DB10" s="639"/>
      <c r="DC10" s="639"/>
      <c r="DD10" s="592">
        <v>13801</v>
      </c>
      <c r="DE10" s="587"/>
      <c r="DF10" s="587"/>
      <c r="DG10" s="587"/>
      <c r="DH10" s="587"/>
      <c r="DI10" s="587"/>
      <c r="DJ10" s="587"/>
      <c r="DK10" s="587"/>
      <c r="DL10" s="587"/>
      <c r="DM10" s="587"/>
      <c r="DN10" s="587"/>
      <c r="DO10" s="587"/>
      <c r="DP10" s="588"/>
      <c r="DQ10" s="592">
        <v>59415</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26293</v>
      </c>
      <c r="S11" s="587"/>
      <c r="T11" s="587"/>
      <c r="U11" s="587"/>
      <c r="V11" s="587"/>
      <c r="W11" s="587"/>
      <c r="X11" s="587"/>
      <c r="Y11" s="588"/>
      <c r="Z11" s="639">
        <v>0.1</v>
      </c>
      <c r="AA11" s="639"/>
      <c r="AB11" s="639"/>
      <c r="AC11" s="639"/>
      <c r="AD11" s="640">
        <v>26293</v>
      </c>
      <c r="AE11" s="640"/>
      <c r="AF11" s="640"/>
      <c r="AG11" s="640"/>
      <c r="AH11" s="640"/>
      <c r="AI11" s="640"/>
      <c r="AJ11" s="640"/>
      <c r="AK11" s="640"/>
      <c r="AL11" s="609">
        <v>0.1</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1238461</v>
      </c>
      <c r="BH11" s="587"/>
      <c r="BI11" s="587"/>
      <c r="BJ11" s="587"/>
      <c r="BK11" s="587"/>
      <c r="BL11" s="587"/>
      <c r="BM11" s="587"/>
      <c r="BN11" s="588"/>
      <c r="BO11" s="639">
        <v>6</v>
      </c>
      <c r="BP11" s="639"/>
      <c r="BQ11" s="639"/>
      <c r="BR11" s="639"/>
      <c r="BS11" s="592">
        <v>201549</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304982</v>
      </c>
      <c r="CS11" s="587"/>
      <c r="CT11" s="587"/>
      <c r="CU11" s="587"/>
      <c r="CV11" s="587"/>
      <c r="CW11" s="587"/>
      <c r="CX11" s="587"/>
      <c r="CY11" s="588"/>
      <c r="CZ11" s="639">
        <v>0.7</v>
      </c>
      <c r="DA11" s="639"/>
      <c r="DB11" s="639"/>
      <c r="DC11" s="639"/>
      <c r="DD11" s="592">
        <v>100319</v>
      </c>
      <c r="DE11" s="587"/>
      <c r="DF11" s="587"/>
      <c r="DG11" s="587"/>
      <c r="DH11" s="587"/>
      <c r="DI11" s="587"/>
      <c r="DJ11" s="587"/>
      <c r="DK11" s="587"/>
      <c r="DL11" s="587"/>
      <c r="DM11" s="587"/>
      <c r="DN11" s="587"/>
      <c r="DO11" s="587"/>
      <c r="DP11" s="588"/>
      <c r="DQ11" s="592">
        <v>238236</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8761148</v>
      </c>
      <c r="BH12" s="587"/>
      <c r="BI12" s="587"/>
      <c r="BJ12" s="587"/>
      <c r="BK12" s="587"/>
      <c r="BL12" s="587"/>
      <c r="BM12" s="587"/>
      <c r="BN12" s="588"/>
      <c r="BO12" s="639">
        <v>42.2</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848446</v>
      </c>
      <c r="CS12" s="587"/>
      <c r="CT12" s="587"/>
      <c r="CU12" s="587"/>
      <c r="CV12" s="587"/>
      <c r="CW12" s="587"/>
      <c r="CX12" s="587"/>
      <c r="CY12" s="588"/>
      <c r="CZ12" s="639">
        <v>1.9</v>
      </c>
      <c r="DA12" s="639"/>
      <c r="DB12" s="639"/>
      <c r="DC12" s="639"/>
      <c r="DD12" s="592">
        <v>52652</v>
      </c>
      <c r="DE12" s="587"/>
      <c r="DF12" s="587"/>
      <c r="DG12" s="587"/>
      <c r="DH12" s="587"/>
      <c r="DI12" s="587"/>
      <c r="DJ12" s="587"/>
      <c r="DK12" s="587"/>
      <c r="DL12" s="587"/>
      <c r="DM12" s="587"/>
      <c r="DN12" s="587"/>
      <c r="DO12" s="587"/>
      <c r="DP12" s="588"/>
      <c r="DQ12" s="592">
        <v>488448</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142414</v>
      </c>
      <c r="S13" s="587"/>
      <c r="T13" s="587"/>
      <c r="U13" s="587"/>
      <c r="V13" s="587"/>
      <c r="W13" s="587"/>
      <c r="X13" s="587"/>
      <c r="Y13" s="588"/>
      <c r="Z13" s="639">
        <v>0.3</v>
      </c>
      <c r="AA13" s="639"/>
      <c r="AB13" s="639"/>
      <c r="AC13" s="639"/>
      <c r="AD13" s="640">
        <v>142414</v>
      </c>
      <c r="AE13" s="640"/>
      <c r="AF13" s="640"/>
      <c r="AG13" s="640"/>
      <c r="AH13" s="640"/>
      <c r="AI13" s="640"/>
      <c r="AJ13" s="640"/>
      <c r="AK13" s="640"/>
      <c r="AL13" s="609">
        <v>0.6</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8706483</v>
      </c>
      <c r="BH13" s="587"/>
      <c r="BI13" s="587"/>
      <c r="BJ13" s="587"/>
      <c r="BK13" s="587"/>
      <c r="BL13" s="587"/>
      <c r="BM13" s="587"/>
      <c r="BN13" s="588"/>
      <c r="BO13" s="639">
        <v>41.9</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4486688</v>
      </c>
      <c r="CS13" s="587"/>
      <c r="CT13" s="587"/>
      <c r="CU13" s="587"/>
      <c r="CV13" s="587"/>
      <c r="CW13" s="587"/>
      <c r="CX13" s="587"/>
      <c r="CY13" s="588"/>
      <c r="CZ13" s="639">
        <v>10.3</v>
      </c>
      <c r="DA13" s="639"/>
      <c r="DB13" s="639"/>
      <c r="DC13" s="639"/>
      <c r="DD13" s="592">
        <v>2323028</v>
      </c>
      <c r="DE13" s="587"/>
      <c r="DF13" s="587"/>
      <c r="DG13" s="587"/>
      <c r="DH13" s="587"/>
      <c r="DI13" s="587"/>
      <c r="DJ13" s="587"/>
      <c r="DK13" s="587"/>
      <c r="DL13" s="587"/>
      <c r="DM13" s="587"/>
      <c r="DN13" s="587"/>
      <c r="DO13" s="587"/>
      <c r="DP13" s="588"/>
      <c r="DQ13" s="592">
        <v>3166705</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245178</v>
      </c>
      <c r="BH14" s="587"/>
      <c r="BI14" s="587"/>
      <c r="BJ14" s="587"/>
      <c r="BK14" s="587"/>
      <c r="BL14" s="587"/>
      <c r="BM14" s="587"/>
      <c r="BN14" s="588"/>
      <c r="BO14" s="639">
        <v>1.2</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1868762</v>
      </c>
      <c r="CS14" s="587"/>
      <c r="CT14" s="587"/>
      <c r="CU14" s="587"/>
      <c r="CV14" s="587"/>
      <c r="CW14" s="587"/>
      <c r="CX14" s="587"/>
      <c r="CY14" s="588"/>
      <c r="CZ14" s="639">
        <v>4.3</v>
      </c>
      <c r="DA14" s="639"/>
      <c r="DB14" s="639"/>
      <c r="DC14" s="639"/>
      <c r="DD14" s="592">
        <v>402674</v>
      </c>
      <c r="DE14" s="587"/>
      <c r="DF14" s="587"/>
      <c r="DG14" s="587"/>
      <c r="DH14" s="587"/>
      <c r="DI14" s="587"/>
      <c r="DJ14" s="587"/>
      <c r="DK14" s="587"/>
      <c r="DL14" s="587"/>
      <c r="DM14" s="587"/>
      <c r="DN14" s="587"/>
      <c r="DO14" s="587"/>
      <c r="DP14" s="588"/>
      <c r="DQ14" s="592">
        <v>1512165</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93974</v>
      </c>
      <c r="S15" s="587"/>
      <c r="T15" s="587"/>
      <c r="U15" s="587"/>
      <c r="V15" s="587"/>
      <c r="W15" s="587"/>
      <c r="X15" s="587"/>
      <c r="Y15" s="588"/>
      <c r="Z15" s="639">
        <v>0.2</v>
      </c>
      <c r="AA15" s="639"/>
      <c r="AB15" s="639"/>
      <c r="AC15" s="639"/>
      <c r="AD15" s="640">
        <v>93974</v>
      </c>
      <c r="AE15" s="640"/>
      <c r="AF15" s="640"/>
      <c r="AG15" s="640"/>
      <c r="AH15" s="640"/>
      <c r="AI15" s="640"/>
      <c r="AJ15" s="640"/>
      <c r="AK15" s="640"/>
      <c r="AL15" s="609">
        <v>0.4</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868306</v>
      </c>
      <c r="BH15" s="587"/>
      <c r="BI15" s="587"/>
      <c r="BJ15" s="587"/>
      <c r="BK15" s="587"/>
      <c r="BL15" s="587"/>
      <c r="BM15" s="587"/>
      <c r="BN15" s="588"/>
      <c r="BO15" s="639">
        <v>4.2</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5568969</v>
      </c>
      <c r="CS15" s="587"/>
      <c r="CT15" s="587"/>
      <c r="CU15" s="587"/>
      <c r="CV15" s="587"/>
      <c r="CW15" s="587"/>
      <c r="CX15" s="587"/>
      <c r="CY15" s="588"/>
      <c r="CZ15" s="639">
        <v>12.8</v>
      </c>
      <c r="DA15" s="639"/>
      <c r="DB15" s="639"/>
      <c r="DC15" s="639"/>
      <c r="DD15" s="592">
        <v>2284636</v>
      </c>
      <c r="DE15" s="587"/>
      <c r="DF15" s="587"/>
      <c r="DG15" s="587"/>
      <c r="DH15" s="587"/>
      <c r="DI15" s="587"/>
      <c r="DJ15" s="587"/>
      <c r="DK15" s="587"/>
      <c r="DL15" s="587"/>
      <c r="DM15" s="587"/>
      <c r="DN15" s="587"/>
      <c r="DO15" s="587"/>
      <c r="DP15" s="588"/>
      <c r="DQ15" s="592">
        <v>3547799</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4035313</v>
      </c>
      <c r="S16" s="587"/>
      <c r="T16" s="587"/>
      <c r="U16" s="587"/>
      <c r="V16" s="587"/>
      <c r="W16" s="587"/>
      <c r="X16" s="587"/>
      <c r="Y16" s="588"/>
      <c r="Z16" s="639">
        <v>8.6</v>
      </c>
      <c r="AA16" s="639"/>
      <c r="AB16" s="639"/>
      <c r="AC16" s="639"/>
      <c r="AD16" s="640">
        <v>3427931</v>
      </c>
      <c r="AE16" s="640"/>
      <c r="AF16" s="640"/>
      <c r="AG16" s="640"/>
      <c r="AH16" s="640"/>
      <c r="AI16" s="640"/>
      <c r="AJ16" s="640"/>
      <c r="AK16" s="640"/>
      <c r="AL16" s="609">
        <v>13.4</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3427931</v>
      </c>
      <c r="S17" s="587"/>
      <c r="T17" s="587"/>
      <c r="U17" s="587"/>
      <c r="V17" s="587"/>
      <c r="W17" s="587"/>
      <c r="X17" s="587"/>
      <c r="Y17" s="588"/>
      <c r="Z17" s="639">
        <v>7.3</v>
      </c>
      <c r="AA17" s="639"/>
      <c r="AB17" s="639"/>
      <c r="AC17" s="639"/>
      <c r="AD17" s="640">
        <v>3427931</v>
      </c>
      <c r="AE17" s="640"/>
      <c r="AF17" s="640"/>
      <c r="AG17" s="640"/>
      <c r="AH17" s="640"/>
      <c r="AI17" s="640"/>
      <c r="AJ17" s="640"/>
      <c r="AK17" s="640"/>
      <c r="AL17" s="609">
        <v>13.4</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v>1300</v>
      </c>
      <c r="BH17" s="587"/>
      <c r="BI17" s="587"/>
      <c r="BJ17" s="587"/>
      <c r="BK17" s="587"/>
      <c r="BL17" s="587"/>
      <c r="BM17" s="587"/>
      <c r="BN17" s="588"/>
      <c r="BO17" s="639">
        <v>0</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4527019</v>
      </c>
      <c r="CS17" s="587"/>
      <c r="CT17" s="587"/>
      <c r="CU17" s="587"/>
      <c r="CV17" s="587"/>
      <c r="CW17" s="587"/>
      <c r="CX17" s="587"/>
      <c r="CY17" s="588"/>
      <c r="CZ17" s="639">
        <v>10.4</v>
      </c>
      <c r="DA17" s="639"/>
      <c r="DB17" s="639"/>
      <c r="DC17" s="639"/>
      <c r="DD17" s="592" t="s">
        <v>112</v>
      </c>
      <c r="DE17" s="587"/>
      <c r="DF17" s="587"/>
      <c r="DG17" s="587"/>
      <c r="DH17" s="587"/>
      <c r="DI17" s="587"/>
      <c r="DJ17" s="587"/>
      <c r="DK17" s="587"/>
      <c r="DL17" s="587"/>
      <c r="DM17" s="587"/>
      <c r="DN17" s="587"/>
      <c r="DO17" s="587"/>
      <c r="DP17" s="588"/>
      <c r="DQ17" s="592">
        <v>4524877</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607379</v>
      </c>
      <c r="S18" s="587"/>
      <c r="T18" s="587"/>
      <c r="U18" s="587"/>
      <c r="V18" s="587"/>
      <c r="W18" s="587"/>
      <c r="X18" s="587"/>
      <c r="Y18" s="588"/>
      <c r="Z18" s="639">
        <v>1.3</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3</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1481015</v>
      </c>
      <c r="BH19" s="587"/>
      <c r="BI19" s="587"/>
      <c r="BJ19" s="587"/>
      <c r="BK19" s="587"/>
      <c r="BL19" s="587"/>
      <c r="BM19" s="587"/>
      <c r="BN19" s="588"/>
      <c r="BO19" s="639">
        <v>7.1</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27134413</v>
      </c>
      <c r="S20" s="587"/>
      <c r="T20" s="587"/>
      <c r="U20" s="587"/>
      <c r="V20" s="587"/>
      <c r="W20" s="587"/>
      <c r="X20" s="587"/>
      <c r="Y20" s="588"/>
      <c r="Z20" s="639">
        <v>58.1</v>
      </c>
      <c r="AA20" s="639"/>
      <c r="AB20" s="639"/>
      <c r="AC20" s="639"/>
      <c r="AD20" s="640">
        <v>25048119</v>
      </c>
      <c r="AE20" s="640"/>
      <c r="AF20" s="640"/>
      <c r="AG20" s="640"/>
      <c r="AH20" s="640"/>
      <c r="AI20" s="640"/>
      <c r="AJ20" s="640"/>
      <c r="AK20" s="640"/>
      <c r="AL20" s="609">
        <v>97.6</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1481015</v>
      </c>
      <c r="BH20" s="587"/>
      <c r="BI20" s="587"/>
      <c r="BJ20" s="587"/>
      <c r="BK20" s="587"/>
      <c r="BL20" s="587"/>
      <c r="BM20" s="587"/>
      <c r="BN20" s="588"/>
      <c r="BO20" s="639">
        <v>7.1</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43623006</v>
      </c>
      <c r="CS20" s="587"/>
      <c r="CT20" s="587"/>
      <c r="CU20" s="587"/>
      <c r="CV20" s="587"/>
      <c r="CW20" s="587"/>
      <c r="CX20" s="587"/>
      <c r="CY20" s="588"/>
      <c r="CZ20" s="639">
        <v>100</v>
      </c>
      <c r="DA20" s="639"/>
      <c r="DB20" s="639"/>
      <c r="DC20" s="639"/>
      <c r="DD20" s="592">
        <v>6140324</v>
      </c>
      <c r="DE20" s="587"/>
      <c r="DF20" s="587"/>
      <c r="DG20" s="587"/>
      <c r="DH20" s="587"/>
      <c r="DI20" s="587"/>
      <c r="DJ20" s="587"/>
      <c r="DK20" s="587"/>
      <c r="DL20" s="587"/>
      <c r="DM20" s="587"/>
      <c r="DN20" s="587"/>
      <c r="DO20" s="587"/>
      <c r="DP20" s="588"/>
      <c r="DQ20" s="592">
        <v>31627673</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27193</v>
      </c>
      <c r="S21" s="587"/>
      <c r="T21" s="587"/>
      <c r="U21" s="587"/>
      <c r="V21" s="587"/>
      <c r="W21" s="587"/>
      <c r="X21" s="587"/>
      <c r="Y21" s="588"/>
      <c r="Z21" s="639">
        <v>0.1</v>
      </c>
      <c r="AA21" s="639"/>
      <c r="AB21" s="639"/>
      <c r="AC21" s="639"/>
      <c r="AD21" s="640">
        <v>27193</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2103</v>
      </c>
      <c r="BH21" s="587"/>
      <c r="BI21" s="587"/>
      <c r="BJ21" s="587"/>
      <c r="BK21" s="587"/>
      <c r="BL21" s="587"/>
      <c r="BM21" s="587"/>
      <c r="BN21" s="588"/>
      <c r="BO21" s="639">
        <v>0</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431589</v>
      </c>
      <c r="S22" s="587"/>
      <c r="T22" s="587"/>
      <c r="U22" s="587"/>
      <c r="V22" s="587"/>
      <c r="W22" s="587"/>
      <c r="X22" s="587"/>
      <c r="Y22" s="588"/>
      <c r="Z22" s="639">
        <v>0.9</v>
      </c>
      <c r="AA22" s="639"/>
      <c r="AB22" s="639"/>
      <c r="AC22" s="639"/>
      <c r="AD22" s="640">
        <v>393</v>
      </c>
      <c r="AE22" s="640"/>
      <c r="AF22" s="640"/>
      <c r="AG22" s="640"/>
      <c r="AH22" s="640"/>
      <c r="AI22" s="640"/>
      <c r="AJ22" s="640"/>
      <c r="AK22" s="640"/>
      <c r="AL22" s="609">
        <v>0</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547524</v>
      </c>
      <c r="S23" s="587"/>
      <c r="T23" s="587"/>
      <c r="U23" s="587"/>
      <c r="V23" s="587"/>
      <c r="W23" s="587"/>
      <c r="X23" s="587"/>
      <c r="Y23" s="588"/>
      <c r="Z23" s="639">
        <v>1.2</v>
      </c>
      <c r="AA23" s="639"/>
      <c r="AB23" s="639"/>
      <c r="AC23" s="639"/>
      <c r="AD23" s="640">
        <v>121070</v>
      </c>
      <c r="AE23" s="640"/>
      <c r="AF23" s="640"/>
      <c r="AG23" s="640"/>
      <c r="AH23" s="640"/>
      <c r="AI23" s="640"/>
      <c r="AJ23" s="640"/>
      <c r="AK23" s="640"/>
      <c r="AL23" s="609">
        <v>0.5</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1478912</v>
      </c>
      <c r="BH23" s="587"/>
      <c r="BI23" s="587"/>
      <c r="BJ23" s="587"/>
      <c r="BK23" s="587"/>
      <c r="BL23" s="587"/>
      <c r="BM23" s="587"/>
      <c r="BN23" s="588"/>
      <c r="BO23" s="639">
        <v>7.1</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191509</v>
      </c>
      <c r="S24" s="587"/>
      <c r="T24" s="587"/>
      <c r="U24" s="587"/>
      <c r="V24" s="587"/>
      <c r="W24" s="587"/>
      <c r="X24" s="587"/>
      <c r="Y24" s="588"/>
      <c r="Z24" s="639">
        <v>0.4</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19941400</v>
      </c>
      <c r="CS24" s="637"/>
      <c r="CT24" s="637"/>
      <c r="CU24" s="637"/>
      <c r="CV24" s="637"/>
      <c r="CW24" s="637"/>
      <c r="CX24" s="637"/>
      <c r="CY24" s="684"/>
      <c r="CZ24" s="688">
        <v>45.7</v>
      </c>
      <c r="DA24" s="689"/>
      <c r="DB24" s="689"/>
      <c r="DC24" s="690"/>
      <c r="DD24" s="683">
        <v>13696957</v>
      </c>
      <c r="DE24" s="637"/>
      <c r="DF24" s="637"/>
      <c r="DG24" s="637"/>
      <c r="DH24" s="637"/>
      <c r="DI24" s="637"/>
      <c r="DJ24" s="637"/>
      <c r="DK24" s="684"/>
      <c r="DL24" s="683">
        <v>13594773</v>
      </c>
      <c r="DM24" s="637"/>
      <c r="DN24" s="637"/>
      <c r="DO24" s="637"/>
      <c r="DP24" s="637"/>
      <c r="DQ24" s="637"/>
      <c r="DR24" s="637"/>
      <c r="DS24" s="637"/>
      <c r="DT24" s="637"/>
      <c r="DU24" s="637"/>
      <c r="DV24" s="684"/>
      <c r="DW24" s="685">
        <v>47.1</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5884521</v>
      </c>
      <c r="S25" s="587"/>
      <c r="T25" s="587"/>
      <c r="U25" s="587"/>
      <c r="V25" s="587"/>
      <c r="W25" s="587"/>
      <c r="X25" s="587"/>
      <c r="Y25" s="588"/>
      <c r="Z25" s="639">
        <v>12.6</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6486294</v>
      </c>
      <c r="CS25" s="605"/>
      <c r="CT25" s="605"/>
      <c r="CU25" s="605"/>
      <c r="CV25" s="605"/>
      <c r="CW25" s="605"/>
      <c r="CX25" s="605"/>
      <c r="CY25" s="606"/>
      <c r="CZ25" s="589">
        <v>14.9</v>
      </c>
      <c r="DA25" s="607"/>
      <c r="DB25" s="607"/>
      <c r="DC25" s="608"/>
      <c r="DD25" s="592">
        <v>5949735</v>
      </c>
      <c r="DE25" s="605"/>
      <c r="DF25" s="605"/>
      <c r="DG25" s="605"/>
      <c r="DH25" s="605"/>
      <c r="DI25" s="605"/>
      <c r="DJ25" s="605"/>
      <c r="DK25" s="606"/>
      <c r="DL25" s="592">
        <v>5849520</v>
      </c>
      <c r="DM25" s="605"/>
      <c r="DN25" s="605"/>
      <c r="DO25" s="605"/>
      <c r="DP25" s="605"/>
      <c r="DQ25" s="605"/>
      <c r="DR25" s="605"/>
      <c r="DS25" s="605"/>
      <c r="DT25" s="605"/>
      <c r="DU25" s="605"/>
      <c r="DV25" s="606"/>
      <c r="DW25" s="609">
        <v>20.3</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v>442407</v>
      </c>
      <c r="S26" s="587"/>
      <c r="T26" s="587"/>
      <c r="U26" s="587"/>
      <c r="V26" s="587"/>
      <c r="W26" s="587"/>
      <c r="X26" s="587"/>
      <c r="Y26" s="588"/>
      <c r="Z26" s="639">
        <v>0.9</v>
      </c>
      <c r="AA26" s="639"/>
      <c r="AB26" s="639"/>
      <c r="AC26" s="639"/>
      <c r="AD26" s="640">
        <v>442407</v>
      </c>
      <c r="AE26" s="640"/>
      <c r="AF26" s="640"/>
      <c r="AG26" s="640"/>
      <c r="AH26" s="640"/>
      <c r="AI26" s="640"/>
      <c r="AJ26" s="640"/>
      <c r="AK26" s="640"/>
      <c r="AL26" s="609">
        <v>1.7</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4516174</v>
      </c>
      <c r="CS26" s="587"/>
      <c r="CT26" s="587"/>
      <c r="CU26" s="587"/>
      <c r="CV26" s="587"/>
      <c r="CW26" s="587"/>
      <c r="CX26" s="587"/>
      <c r="CY26" s="588"/>
      <c r="CZ26" s="589">
        <v>10.4</v>
      </c>
      <c r="DA26" s="607"/>
      <c r="DB26" s="607"/>
      <c r="DC26" s="608"/>
      <c r="DD26" s="592">
        <v>4000422</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2463858</v>
      </c>
      <c r="S27" s="587"/>
      <c r="T27" s="587"/>
      <c r="U27" s="587"/>
      <c r="V27" s="587"/>
      <c r="W27" s="587"/>
      <c r="X27" s="587"/>
      <c r="Y27" s="588"/>
      <c r="Z27" s="639">
        <v>5.3</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20759094</v>
      </c>
      <c r="BH27" s="587"/>
      <c r="BI27" s="587"/>
      <c r="BJ27" s="587"/>
      <c r="BK27" s="587"/>
      <c r="BL27" s="587"/>
      <c r="BM27" s="587"/>
      <c r="BN27" s="588"/>
      <c r="BO27" s="639">
        <v>100</v>
      </c>
      <c r="BP27" s="639"/>
      <c r="BQ27" s="639"/>
      <c r="BR27" s="639"/>
      <c r="BS27" s="592">
        <v>201549</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8928087</v>
      </c>
      <c r="CS27" s="605"/>
      <c r="CT27" s="605"/>
      <c r="CU27" s="605"/>
      <c r="CV27" s="605"/>
      <c r="CW27" s="605"/>
      <c r="CX27" s="605"/>
      <c r="CY27" s="606"/>
      <c r="CZ27" s="589">
        <v>20.5</v>
      </c>
      <c r="DA27" s="607"/>
      <c r="DB27" s="607"/>
      <c r="DC27" s="608"/>
      <c r="DD27" s="592">
        <v>3222345</v>
      </c>
      <c r="DE27" s="605"/>
      <c r="DF27" s="605"/>
      <c r="DG27" s="605"/>
      <c r="DH27" s="605"/>
      <c r="DI27" s="605"/>
      <c r="DJ27" s="605"/>
      <c r="DK27" s="606"/>
      <c r="DL27" s="592">
        <v>3220376</v>
      </c>
      <c r="DM27" s="605"/>
      <c r="DN27" s="605"/>
      <c r="DO27" s="605"/>
      <c r="DP27" s="605"/>
      <c r="DQ27" s="605"/>
      <c r="DR27" s="605"/>
      <c r="DS27" s="605"/>
      <c r="DT27" s="605"/>
      <c r="DU27" s="605"/>
      <c r="DV27" s="606"/>
      <c r="DW27" s="609">
        <v>11.2</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331847</v>
      </c>
      <c r="S28" s="587"/>
      <c r="T28" s="587"/>
      <c r="U28" s="587"/>
      <c r="V28" s="587"/>
      <c r="W28" s="587"/>
      <c r="X28" s="587"/>
      <c r="Y28" s="588"/>
      <c r="Z28" s="639">
        <v>0.7</v>
      </c>
      <c r="AA28" s="639"/>
      <c r="AB28" s="639"/>
      <c r="AC28" s="639"/>
      <c r="AD28" s="640">
        <v>31246</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4527019</v>
      </c>
      <c r="CS28" s="587"/>
      <c r="CT28" s="587"/>
      <c r="CU28" s="587"/>
      <c r="CV28" s="587"/>
      <c r="CW28" s="587"/>
      <c r="CX28" s="587"/>
      <c r="CY28" s="588"/>
      <c r="CZ28" s="589">
        <v>10.4</v>
      </c>
      <c r="DA28" s="607"/>
      <c r="DB28" s="607"/>
      <c r="DC28" s="608"/>
      <c r="DD28" s="592">
        <v>4524877</v>
      </c>
      <c r="DE28" s="587"/>
      <c r="DF28" s="587"/>
      <c r="DG28" s="587"/>
      <c r="DH28" s="587"/>
      <c r="DI28" s="587"/>
      <c r="DJ28" s="587"/>
      <c r="DK28" s="588"/>
      <c r="DL28" s="592">
        <v>4524877</v>
      </c>
      <c r="DM28" s="587"/>
      <c r="DN28" s="587"/>
      <c r="DO28" s="587"/>
      <c r="DP28" s="587"/>
      <c r="DQ28" s="587"/>
      <c r="DR28" s="587"/>
      <c r="DS28" s="587"/>
      <c r="DT28" s="587"/>
      <c r="DU28" s="587"/>
      <c r="DV28" s="588"/>
      <c r="DW28" s="609">
        <v>15.7</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135790</v>
      </c>
      <c r="S29" s="587"/>
      <c r="T29" s="587"/>
      <c r="U29" s="587"/>
      <c r="V29" s="587"/>
      <c r="W29" s="587"/>
      <c r="X29" s="587"/>
      <c r="Y29" s="588"/>
      <c r="Z29" s="639">
        <v>0.3</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4527019</v>
      </c>
      <c r="CS29" s="605"/>
      <c r="CT29" s="605"/>
      <c r="CU29" s="605"/>
      <c r="CV29" s="605"/>
      <c r="CW29" s="605"/>
      <c r="CX29" s="605"/>
      <c r="CY29" s="606"/>
      <c r="CZ29" s="589">
        <v>10.4</v>
      </c>
      <c r="DA29" s="607"/>
      <c r="DB29" s="607"/>
      <c r="DC29" s="608"/>
      <c r="DD29" s="592">
        <v>4524877</v>
      </c>
      <c r="DE29" s="605"/>
      <c r="DF29" s="605"/>
      <c r="DG29" s="605"/>
      <c r="DH29" s="605"/>
      <c r="DI29" s="605"/>
      <c r="DJ29" s="605"/>
      <c r="DK29" s="606"/>
      <c r="DL29" s="592">
        <v>4524877</v>
      </c>
      <c r="DM29" s="605"/>
      <c r="DN29" s="605"/>
      <c r="DO29" s="605"/>
      <c r="DP29" s="605"/>
      <c r="DQ29" s="605"/>
      <c r="DR29" s="605"/>
      <c r="DS29" s="605"/>
      <c r="DT29" s="605"/>
      <c r="DU29" s="605"/>
      <c r="DV29" s="606"/>
      <c r="DW29" s="609">
        <v>15.7</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1150000</v>
      </c>
      <c r="S30" s="587"/>
      <c r="T30" s="587"/>
      <c r="U30" s="587"/>
      <c r="V30" s="587"/>
      <c r="W30" s="587"/>
      <c r="X30" s="587"/>
      <c r="Y30" s="588"/>
      <c r="Z30" s="639">
        <v>2.5</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98.6</v>
      </c>
      <c r="BH30" s="653"/>
      <c r="BI30" s="653"/>
      <c r="BJ30" s="653"/>
      <c r="BK30" s="653"/>
      <c r="BL30" s="653"/>
      <c r="BM30" s="654">
        <v>94.8</v>
      </c>
      <c r="BN30" s="653"/>
      <c r="BO30" s="653"/>
      <c r="BP30" s="653"/>
      <c r="BQ30" s="655"/>
      <c r="BR30" s="652">
        <v>98.4</v>
      </c>
      <c r="BS30" s="653"/>
      <c r="BT30" s="653"/>
      <c r="BU30" s="653"/>
      <c r="BV30" s="653"/>
      <c r="BW30" s="653"/>
      <c r="BX30" s="654">
        <v>94.3</v>
      </c>
      <c r="BY30" s="653"/>
      <c r="BZ30" s="653"/>
      <c r="CA30" s="653"/>
      <c r="CB30" s="655"/>
      <c r="CD30" s="658"/>
      <c r="CE30" s="659"/>
      <c r="CF30" s="623" t="s">
        <v>293</v>
      </c>
      <c r="CG30" s="620"/>
      <c r="CH30" s="620"/>
      <c r="CI30" s="620"/>
      <c r="CJ30" s="620"/>
      <c r="CK30" s="620"/>
      <c r="CL30" s="620"/>
      <c r="CM30" s="620"/>
      <c r="CN30" s="620"/>
      <c r="CO30" s="620"/>
      <c r="CP30" s="620"/>
      <c r="CQ30" s="621"/>
      <c r="CR30" s="586">
        <v>4152618</v>
      </c>
      <c r="CS30" s="587"/>
      <c r="CT30" s="587"/>
      <c r="CU30" s="587"/>
      <c r="CV30" s="587"/>
      <c r="CW30" s="587"/>
      <c r="CX30" s="587"/>
      <c r="CY30" s="588"/>
      <c r="CZ30" s="589">
        <v>9.5</v>
      </c>
      <c r="DA30" s="607"/>
      <c r="DB30" s="607"/>
      <c r="DC30" s="608"/>
      <c r="DD30" s="592">
        <v>4150476</v>
      </c>
      <c r="DE30" s="587"/>
      <c r="DF30" s="587"/>
      <c r="DG30" s="587"/>
      <c r="DH30" s="587"/>
      <c r="DI30" s="587"/>
      <c r="DJ30" s="587"/>
      <c r="DK30" s="588"/>
      <c r="DL30" s="592">
        <v>4150476</v>
      </c>
      <c r="DM30" s="587"/>
      <c r="DN30" s="587"/>
      <c r="DO30" s="587"/>
      <c r="DP30" s="587"/>
      <c r="DQ30" s="587"/>
      <c r="DR30" s="587"/>
      <c r="DS30" s="587"/>
      <c r="DT30" s="587"/>
      <c r="DU30" s="587"/>
      <c r="DV30" s="588"/>
      <c r="DW30" s="609">
        <v>14.4</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3003563</v>
      </c>
      <c r="S31" s="587"/>
      <c r="T31" s="587"/>
      <c r="U31" s="587"/>
      <c r="V31" s="587"/>
      <c r="W31" s="587"/>
      <c r="X31" s="587"/>
      <c r="Y31" s="588"/>
      <c r="Z31" s="639">
        <v>6.4</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98.3</v>
      </c>
      <c r="BH31" s="605"/>
      <c r="BI31" s="605"/>
      <c r="BJ31" s="605"/>
      <c r="BK31" s="605"/>
      <c r="BL31" s="605"/>
      <c r="BM31" s="641">
        <v>94.3</v>
      </c>
      <c r="BN31" s="651"/>
      <c r="BO31" s="651"/>
      <c r="BP31" s="651"/>
      <c r="BQ31" s="615"/>
      <c r="BR31" s="650">
        <v>98.2</v>
      </c>
      <c r="BS31" s="605"/>
      <c r="BT31" s="605"/>
      <c r="BU31" s="605"/>
      <c r="BV31" s="605"/>
      <c r="BW31" s="605"/>
      <c r="BX31" s="641">
        <v>93.7</v>
      </c>
      <c r="BY31" s="651"/>
      <c r="BZ31" s="651"/>
      <c r="CA31" s="651"/>
      <c r="CB31" s="615"/>
      <c r="CD31" s="658"/>
      <c r="CE31" s="659"/>
      <c r="CF31" s="623" t="s">
        <v>297</v>
      </c>
      <c r="CG31" s="620"/>
      <c r="CH31" s="620"/>
      <c r="CI31" s="620"/>
      <c r="CJ31" s="620"/>
      <c r="CK31" s="620"/>
      <c r="CL31" s="620"/>
      <c r="CM31" s="620"/>
      <c r="CN31" s="620"/>
      <c r="CO31" s="620"/>
      <c r="CP31" s="620"/>
      <c r="CQ31" s="621"/>
      <c r="CR31" s="586">
        <v>374401</v>
      </c>
      <c r="CS31" s="605"/>
      <c r="CT31" s="605"/>
      <c r="CU31" s="605"/>
      <c r="CV31" s="605"/>
      <c r="CW31" s="605"/>
      <c r="CX31" s="605"/>
      <c r="CY31" s="606"/>
      <c r="CZ31" s="589">
        <v>0.9</v>
      </c>
      <c r="DA31" s="607"/>
      <c r="DB31" s="607"/>
      <c r="DC31" s="608"/>
      <c r="DD31" s="592">
        <v>374401</v>
      </c>
      <c r="DE31" s="605"/>
      <c r="DF31" s="605"/>
      <c r="DG31" s="605"/>
      <c r="DH31" s="605"/>
      <c r="DI31" s="605"/>
      <c r="DJ31" s="605"/>
      <c r="DK31" s="606"/>
      <c r="DL31" s="592">
        <v>374401</v>
      </c>
      <c r="DM31" s="605"/>
      <c r="DN31" s="605"/>
      <c r="DO31" s="605"/>
      <c r="DP31" s="605"/>
      <c r="DQ31" s="605"/>
      <c r="DR31" s="605"/>
      <c r="DS31" s="605"/>
      <c r="DT31" s="605"/>
      <c r="DU31" s="605"/>
      <c r="DV31" s="606"/>
      <c r="DW31" s="609">
        <v>1.3</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960197</v>
      </c>
      <c r="S32" s="587"/>
      <c r="T32" s="587"/>
      <c r="U32" s="587"/>
      <c r="V32" s="587"/>
      <c r="W32" s="587"/>
      <c r="X32" s="587"/>
      <c r="Y32" s="588"/>
      <c r="Z32" s="639">
        <v>2.1</v>
      </c>
      <c r="AA32" s="639"/>
      <c r="AB32" s="639"/>
      <c r="AC32" s="639"/>
      <c r="AD32" s="640">
        <v>4931</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98.7</v>
      </c>
      <c r="BH32" s="571"/>
      <c r="BI32" s="571"/>
      <c r="BJ32" s="571"/>
      <c r="BK32" s="571"/>
      <c r="BL32" s="571"/>
      <c r="BM32" s="634">
        <v>95.1</v>
      </c>
      <c r="BN32" s="571"/>
      <c r="BO32" s="571"/>
      <c r="BP32" s="571"/>
      <c r="BQ32" s="628"/>
      <c r="BR32" s="649">
        <v>98.5</v>
      </c>
      <c r="BS32" s="571"/>
      <c r="BT32" s="571"/>
      <c r="BU32" s="571"/>
      <c r="BV32" s="571"/>
      <c r="BW32" s="571"/>
      <c r="BX32" s="634">
        <v>94.8</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4031300</v>
      </c>
      <c r="S33" s="587"/>
      <c r="T33" s="587"/>
      <c r="U33" s="587"/>
      <c r="V33" s="587"/>
      <c r="W33" s="587"/>
      <c r="X33" s="587"/>
      <c r="Y33" s="588"/>
      <c r="Z33" s="639">
        <v>8.6</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17541282</v>
      </c>
      <c r="CS33" s="605"/>
      <c r="CT33" s="605"/>
      <c r="CU33" s="605"/>
      <c r="CV33" s="605"/>
      <c r="CW33" s="605"/>
      <c r="CX33" s="605"/>
      <c r="CY33" s="606"/>
      <c r="CZ33" s="589">
        <v>40.200000000000003</v>
      </c>
      <c r="DA33" s="607"/>
      <c r="DB33" s="607"/>
      <c r="DC33" s="608"/>
      <c r="DD33" s="592">
        <v>15533062</v>
      </c>
      <c r="DE33" s="605"/>
      <c r="DF33" s="605"/>
      <c r="DG33" s="605"/>
      <c r="DH33" s="605"/>
      <c r="DI33" s="605"/>
      <c r="DJ33" s="605"/>
      <c r="DK33" s="606"/>
      <c r="DL33" s="592">
        <v>10412819</v>
      </c>
      <c r="DM33" s="605"/>
      <c r="DN33" s="605"/>
      <c r="DO33" s="605"/>
      <c r="DP33" s="605"/>
      <c r="DQ33" s="605"/>
      <c r="DR33" s="605"/>
      <c r="DS33" s="605"/>
      <c r="DT33" s="605"/>
      <c r="DU33" s="605"/>
      <c r="DV33" s="606"/>
      <c r="DW33" s="609">
        <v>36.1</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6737993</v>
      </c>
      <c r="CS34" s="587"/>
      <c r="CT34" s="587"/>
      <c r="CU34" s="587"/>
      <c r="CV34" s="587"/>
      <c r="CW34" s="587"/>
      <c r="CX34" s="587"/>
      <c r="CY34" s="588"/>
      <c r="CZ34" s="589">
        <v>15.4</v>
      </c>
      <c r="DA34" s="607"/>
      <c r="DB34" s="607"/>
      <c r="DC34" s="608"/>
      <c r="DD34" s="592">
        <v>6015202</v>
      </c>
      <c r="DE34" s="587"/>
      <c r="DF34" s="587"/>
      <c r="DG34" s="587"/>
      <c r="DH34" s="587"/>
      <c r="DI34" s="587"/>
      <c r="DJ34" s="587"/>
      <c r="DK34" s="588"/>
      <c r="DL34" s="592">
        <v>5657012</v>
      </c>
      <c r="DM34" s="587"/>
      <c r="DN34" s="587"/>
      <c r="DO34" s="587"/>
      <c r="DP34" s="587"/>
      <c r="DQ34" s="587"/>
      <c r="DR34" s="587"/>
      <c r="DS34" s="587"/>
      <c r="DT34" s="587"/>
      <c r="DU34" s="587"/>
      <c r="DV34" s="588"/>
      <c r="DW34" s="609">
        <v>19.600000000000001</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3204600</v>
      </c>
      <c r="S35" s="587"/>
      <c r="T35" s="587"/>
      <c r="U35" s="587"/>
      <c r="V35" s="587"/>
      <c r="W35" s="587"/>
      <c r="X35" s="587"/>
      <c r="Y35" s="588"/>
      <c r="Z35" s="639">
        <v>6.9</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4731300</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1498321</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429529</v>
      </c>
      <c r="CS35" s="605"/>
      <c r="CT35" s="605"/>
      <c r="CU35" s="605"/>
      <c r="CV35" s="605"/>
      <c r="CW35" s="605"/>
      <c r="CX35" s="605"/>
      <c r="CY35" s="606"/>
      <c r="CZ35" s="589">
        <v>1</v>
      </c>
      <c r="DA35" s="607"/>
      <c r="DB35" s="607"/>
      <c r="DC35" s="608"/>
      <c r="DD35" s="592">
        <v>422141</v>
      </c>
      <c r="DE35" s="605"/>
      <c r="DF35" s="605"/>
      <c r="DG35" s="605"/>
      <c r="DH35" s="605"/>
      <c r="DI35" s="605"/>
      <c r="DJ35" s="605"/>
      <c r="DK35" s="606"/>
      <c r="DL35" s="592">
        <v>422141</v>
      </c>
      <c r="DM35" s="605"/>
      <c r="DN35" s="605"/>
      <c r="DO35" s="605"/>
      <c r="DP35" s="605"/>
      <c r="DQ35" s="605"/>
      <c r="DR35" s="605"/>
      <c r="DS35" s="605"/>
      <c r="DT35" s="605"/>
      <c r="DU35" s="605"/>
      <c r="DV35" s="606"/>
      <c r="DW35" s="609">
        <v>1.5</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46735711</v>
      </c>
      <c r="S36" s="627"/>
      <c r="T36" s="627"/>
      <c r="U36" s="627"/>
      <c r="V36" s="627"/>
      <c r="W36" s="627"/>
      <c r="X36" s="627"/>
      <c r="Y36" s="630"/>
      <c r="Z36" s="631">
        <v>100</v>
      </c>
      <c r="AA36" s="631"/>
      <c r="AB36" s="631"/>
      <c r="AC36" s="631"/>
      <c r="AD36" s="632">
        <v>25675359</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1248542</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1118358</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1442324</v>
      </c>
      <c r="CS36" s="587"/>
      <c r="CT36" s="587"/>
      <c r="CU36" s="587"/>
      <c r="CV36" s="587"/>
      <c r="CW36" s="587"/>
      <c r="CX36" s="587"/>
      <c r="CY36" s="588"/>
      <c r="CZ36" s="589">
        <v>3.3</v>
      </c>
      <c r="DA36" s="607"/>
      <c r="DB36" s="607"/>
      <c r="DC36" s="608"/>
      <c r="DD36" s="592">
        <v>1166440</v>
      </c>
      <c r="DE36" s="587"/>
      <c r="DF36" s="587"/>
      <c r="DG36" s="587"/>
      <c r="DH36" s="587"/>
      <c r="DI36" s="587"/>
      <c r="DJ36" s="587"/>
      <c r="DK36" s="588"/>
      <c r="DL36" s="592">
        <v>900154</v>
      </c>
      <c r="DM36" s="587"/>
      <c r="DN36" s="587"/>
      <c r="DO36" s="587"/>
      <c r="DP36" s="587"/>
      <c r="DQ36" s="587"/>
      <c r="DR36" s="587"/>
      <c r="DS36" s="587"/>
      <c r="DT36" s="587"/>
      <c r="DU36" s="587"/>
      <c r="DV36" s="588"/>
      <c r="DW36" s="609">
        <v>3.1</v>
      </c>
      <c r="DX36" s="610"/>
      <c r="DY36" s="610"/>
      <c r="DZ36" s="610"/>
      <c r="EA36" s="610"/>
      <c r="EB36" s="610"/>
      <c r="EC36" s="611"/>
    </row>
    <row r="37" spans="2:133" ht="11.25" customHeight="1">
      <c r="AQ37" s="612" t="s">
        <v>315</v>
      </c>
      <c r="AR37" s="613"/>
      <c r="AS37" s="613"/>
      <c r="AT37" s="613"/>
      <c r="AU37" s="613"/>
      <c r="AV37" s="613"/>
      <c r="AW37" s="613"/>
      <c r="AX37" s="613"/>
      <c r="AY37" s="614"/>
      <c r="AZ37" s="586">
        <v>48416</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21928</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9660</v>
      </c>
      <c r="CS37" s="605"/>
      <c r="CT37" s="605"/>
      <c r="CU37" s="605"/>
      <c r="CV37" s="605"/>
      <c r="CW37" s="605"/>
      <c r="CX37" s="605"/>
      <c r="CY37" s="606"/>
      <c r="CZ37" s="589">
        <v>0</v>
      </c>
      <c r="DA37" s="607"/>
      <c r="DB37" s="607"/>
      <c r="DC37" s="608"/>
      <c r="DD37" s="592">
        <v>9660</v>
      </c>
      <c r="DE37" s="605"/>
      <c r="DF37" s="605"/>
      <c r="DG37" s="605"/>
      <c r="DH37" s="605"/>
      <c r="DI37" s="605"/>
      <c r="DJ37" s="605"/>
      <c r="DK37" s="606"/>
      <c r="DL37" s="592">
        <v>9590</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39815</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4682884</v>
      </c>
      <c r="CS38" s="587"/>
      <c r="CT38" s="587"/>
      <c r="CU38" s="587"/>
      <c r="CV38" s="587"/>
      <c r="CW38" s="587"/>
      <c r="CX38" s="587"/>
      <c r="CY38" s="588"/>
      <c r="CZ38" s="589">
        <v>10.7</v>
      </c>
      <c r="DA38" s="607"/>
      <c r="DB38" s="607"/>
      <c r="DC38" s="608"/>
      <c r="DD38" s="592">
        <v>4226285</v>
      </c>
      <c r="DE38" s="587"/>
      <c r="DF38" s="587"/>
      <c r="DG38" s="587"/>
      <c r="DH38" s="587"/>
      <c r="DI38" s="587"/>
      <c r="DJ38" s="587"/>
      <c r="DK38" s="588"/>
      <c r="DL38" s="592">
        <v>3433512</v>
      </c>
      <c r="DM38" s="587"/>
      <c r="DN38" s="587"/>
      <c r="DO38" s="587"/>
      <c r="DP38" s="587"/>
      <c r="DQ38" s="587"/>
      <c r="DR38" s="587"/>
      <c r="DS38" s="587"/>
      <c r="DT38" s="587"/>
      <c r="DU38" s="587"/>
      <c r="DV38" s="588"/>
      <c r="DW38" s="609">
        <v>11.9</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101</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3888425</v>
      </c>
      <c r="CS39" s="605"/>
      <c r="CT39" s="605"/>
      <c r="CU39" s="605"/>
      <c r="CV39" s="605"/>
      <c r="CW39" s="605"/>
      <c r="CX39" s="605"/>
      <c r="CY39" s="606"/>
      <c r="CZ39" s="589">
        <v>8.9</v>
      </c>
      <c r="DA39" s="607"/>
      <c r="DB39" s="607"/>
      <c r="DC39" s="608"/>
      <c r="DD39" s="592">
        <v>3702867</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950477</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82</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360127</v>
      </c>
      <c r="CS40" s="587"/>
      <c r="CT40" s="587"/>
      <c r="CU40" s="587"/>
      <c r="CV40" s="587"/>
      <c r="CW40" s="587"/>
      <c r="CX40" s="587"/>
      <c r="CY40" s="588"/>
      <c r="CZ40" s="589">
        <v>0.8</v>
      </c>
      <c r="DA40" s="607"/>
      <c r="DB40" s="607"/>
      <c r="DC40" s="608"/>
      <c r="DD40" s="592">
        <v>127</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2483865</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278</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6140324</v>
      </c>
      <c r="CS42" s="587"/>
      <c r="CT42" s="587"/>
      <c r="CU42" s="587"/>
      <c r="CV42" s="587"/>
      <c r="CW42" s="587"/>
      <c r="CX42" s="587"/>
      <c r="CY42" s="588"/>
      <c r="CZ42" s="589">
        <v>14.1</v>
      </c>
      <c r="DA42" s="590"/>
      <c r="DB42" s="590"/>
      <c r="DC42" s="591"/>
      <c r="DD42" s="592">
        <v>2397654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80747</v>
      </c>
      <c r="CS43" s="605"/>
      <c r="CT43" s="605"/>
      <c r="CU43" s="605"/>
      <c r="CV43" s="605"/>
      <c r="CW43" s="605"/>
      <c r="CX43" s="605"/>
      <c r="CY43" s="606"/>
      <c r="CZ43" s="589">
        <v>0.2</v>
      </c>
      <c r="DA43" s="607"/>
      <c r="DB43" s="607"/>
      <c r="DC43" s="608"/>
      <c r="DD43" s="592">
        <v>79994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6140324</v>
      </c>
      <c r="CS44" s="587"/>
      <c r="CT44" s="587"/>
      <c r="CU44" s="587"/>
      <c r="CV44" s="587"/>
      <c r="CW44" s="587"/>
      <c r="CX44" s="587"/>
      <c r="CY44" s="588"/>
      <c r="CZ44" s="589">
        <v>14.1</v>
      </c>
      <c r="DA44" s="590"/>
      <c r="DB44" s="590"/>
      <c r="DC44" s="591"/>
      <c r="DD44" s="592">
        <v>2397654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2566214</v>
      </c>
      <c r="CS45" s="605"/>
      <c r="CT45" s="605"/>
      <c r="CU45" s="605"/>
      <c r="CV45" s="605"/>
      <c r="CW45" s="605"/>
      <c r="CX45" s="605"/>
      <c r="CY45" s="606"/>
      <c r="CZ45" s="589">
        <v>5.9</v>
      </c>
      <c r="DA45" s="607"/>
      <c r="DB45" s="607"/>
      <c r="DC45" s="608"/>
      <c r="DD45" s="592">
        <v>219411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3562908</v>
      </c>
      <c r="CS46" s="587"/>
      <c r="CT46" s="587"/>
      <c r="CU46" s="587"/>
      <c r="CV46" s="587"/>
      <c r="CW46" s="587"/>
      <c r="CX46" s="587"/>
      <c r="CY46" s="588"/>
      <c r="CZ46" s="589">
        <v>8.1999999999999993</v>
      </c>
      <c r="DA46" s="590"/>
      <c r="DB46" s="590"/>
      <c r="DC46" s="591"/>
      <c r="DD46" s="592">
        <v>2167041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t="s">
        <v>342</v>
      </c>
      <c r="CS47" s="605"/>
      <c r="CT47" s="605"/>
      <c r="CU47" s="605"/>
      <c r="CV47" s="605"/>
      <c r="CW47" s="605"/>
      <c r="CX47" s="605"/>
      <c r="CY47" s="606"/>
      <c r="CZ47" s="589" t="s">
        <v>342</v>
      </c>
      <c r="DA47" s="607"/>
      <c r="DB47" s="607"/>
      <c r="DC47" s="608"/>
      <c r="DD47" s="592" t="s">
        <v>342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343</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43623006</v>
      </c>
      <c r="CS49" s="571"/>
      <c r="CT49" s="571"/>
      <c r="CU49" s="571"/>
      <c r="CV49" s="571"/>
      <c r="CW49" s="571"/>
      <c r="CX49" s="571"/>
      <c r="CY49" s="572"/>
      <c r="CZ49" s="573">
        <v>100</v>
      </c>
      <c r="DA49" s="574"/>
      <c r="DB49" s="574"/>
      <c r="DC49" s="575"/>
      <c r="DD49" s="576">
        <v>31627673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customSheetViews>
    <customSheetView guid="{5F75C953-CCBB-4E51-B15A-78D645C90831}"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346</v>
      </c>
      <c r="DK2" s="1105"/>
      <c r="DL2" s="1105"/>
      <c r="DM2" s="1105"/>
      <c r="DN2" s="1105"/>
      <c r="DO2" s="1106"/>
      <c r="DP2" s="200"/>
      <c r="DQ2" s="1104" t="s">
        <v>347</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350</v>
      </c>
      <c r="B5" s="990"/>
      <c r="C5" s="990"/>
      <c r="D5" s="990"/>
      <c r="E5" s="990"/>
      <c r="F5" s="990"/>
      <c r="G5" s="990"/>
      <c r="H5" s="990"/>
      <c r="I5" s="990"/>
      <c r="J5" s="990"/>
      <c r="K5" s="990"/>
      <c r="L5" s="990"/>
      <c r="M5" s="990"/>
      <c r="N5" s="990"/>
      <c r="O5" s="990"/>
      <c r="P5" s="991"/>
      <c r="Q5" s="995" t="s">
        <v>351</v>
      </c>
      <c r="R5" s="996"/>
      <c r="S5" s="996"/>
      <c r="T5" s="996"/>
      <c r="U5" s="997"/>
      <c r="V5" s="995" t="s">
        <v>352</v>
      </c>
      <c r="W5" s="996"/>
      <c r="X5" s="996"/>
      <c r="Y5" s="996"/>
      <c r="Z5" s="997"/>
      <c r="AA5" s="995" t="s">
        <v>353</v>
      </c>
      <c r="AB5" s="996"/>
      <c r="AC5" s="996"/>
      <c r="AD5" s="996"/>
      <c r="AE5" s="996"/>
      <c r="AF5" s="1107" t="s">
        <v>354</v>
      </c>
      <c r="AG5" s="996"/>
      <c r="AH5" s="996"/>
      <c r="AI5" s="996"/>
      <c r="AJ5" s="1011"/>
      <c r="AK5" s="996" t="s">
        <v>355</v>
      </c>
      <c r="AL5" s="996"/>
      <c r="AM5" s="996"/>
      <c r="AN5" s="996"/>
      <c r="AO5" s="997"/>
      <c r="AP5" s="995" t="s">
        <v>356</v>
      </c>
      <c r="AQ5" s="996"/>
      <c r="AR5" s="996"/>
      <c r="AS5" s="996"/>
      <c r="AT5" s="997"/>
      <c r="AU5" s="995" t="s">
        <v>357</v>
      </c>
      <c r="AV5" s="996"/>
      <c r="AW5" s="996"/>
      <c r="AX5" s="996"/>
      <c r="AY5" s="1011"/>
      <c r="AZ5" s="207"/>
      <c r="BA5" s="207"/>
      <c r="BB5" s="207"/>
      <c r="BC5" s="207"/>
      <c r="BD5" s="207"/>
      <c r="BE5" s="208"/>
      <c r="BF5" s="208"/>
      <c r="BG5" s="208"/>
      <c r="BH5" s="208"/>
      <c r="BI5" s="208"/>
      <c r="BJ5" s="208"/>
      <c r="BK5" s="208"/>
      <c r="BL5" s="208"/>
      <c r="BM5" s="208"/>
      <c r="BN5" s="208"/>
      <c r="BO5" s="208"/>
      <c r="BP5" s="208"/>
      <c r="BQ5" s="989" t="s">
        <v>358</v>
      </c>
      <c r="BR5" s="990"/>
      <c r="BS5" s="990"/>
      <c r="BT5" s="990"/>
      <c r="BU5" s="990"/>
      <c r="BV5" s="990"/>
      <c r="BW5" s="990"/>
      <c r="BX5" s="990"/>
      <c r="BY5" s="990"/>
      <c r="BZ5" s="990"/>
      <c r="CA5" s="990"/>
      <c r="CB5" s="990"/>
      <c r="CC5" s="990"/>
      <c r="CD5" s="990"/>
      <c r="CE5" s="990"/>
      <c r="CF5" s="990"/>
      <c r="CG5" s="991"/>
      <c r="CH5" s="995" t="s">
        <v>359</v>
      </c>
      <c r="CI5" s="996"/>
      <c r="CJ5" s="996"/>
      <c r="CK5" s="996"/>
      <c r="CL5" s="997"/>
      <c r="CM5" s="995" t="s">
        <v>360</v>
      </c>
      <c r="CN5" s="996"/>
      <c r="CO5" s="996"/>
      <c r="CP5" s="996"/>
      <c r="CQ5" s="997"/>
      <c r="CR5" s="995" t="s">
        <v>361</v>
      </c>
      <c r="CS5" s="996"/>
      <c r="CT5" s="996"/>
      <c r="CU5" s="996"/>
      <c r="CV5" s="997"/>
      <c r="CW5" s="995" t="s">
        <v>362</v>
      </c>
      <c r="CX5" s="996"/>
      <c r="CY5" s="996"/>
      <c r="CZ5" s="996"/>
      <c r="DA5" s="997"/>
      <c r="DB5" s="995" t="s">
        <v>363</v>
      </c>
      <c r="DC5" s="996"/>
      <c r="DD5" s="996"/>
      <c r="DE5" s="996"/>
      <c r="DF5" s="997"/>
      <c r="DG5" s="1092" t="s">
        <v>364</v>
      </c>
      <c r="DH5" s="1093"/>
      <c r="DI5" s="1093"/>
      <c r="DJ5" s="1093"/>
      <c r="DK5" s="1094"/>
      <c r="DL5" s="1092" t="s">
        <v>365</v>
      </c>
      <c r="DM5" s="1093"/>
      <c r="DN5" s="1093"/>
      <c r="DO5" s="1093"/>
      <c r="DP5" s="1094"/>
      <c r="DQ5" s="995" t="s">
        <v>366</v>
      </c>
      <c r="DR5" s="996"/>
      <c r="DS5" s="996"/>
      <c r="DT5" s="996"/>
      <c r="DU5" s="997"/>
      <c r="DV5" s="995" t="s">
        <v>357</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367</v>
      </c>
      <c r="C7" s="1045"/>
      <c r="D7" s="1045"/>
      <c r="E7" s="1045"/>
      <c r="F7" s="1045"/>
      <c r="G7" s="1045"/>
      <c r="H7" s="1045"/>
      <c r="I7" s="1045"/>
      <c r="J7" s="1045"/>
      <c r="K7" s="1045"/>
      <c r="L7" s="1045"/>
      <c r="M7" s="1045"/>
      <c r="N7" s="1045"/>
      <c r="O7" s="1045"/>
      <c r="P7" s="1046"/>
      <c r="Q7" s="1098">
        <v>46775</v>
      </c>
      <c r="R7" s="1099"/>
      <c r="S7" s="1099"/>
      <c r="T7" s="1099"/>
      <c r="U7" s="1099"/>
      <c r="V7" s="1099">
        <v>43662</v>
      </c>
      <c r="W7" s="1099"/>
      <c r="X7" s="1099"/>
      <c r="Y7" s="1099"/>
      <c r="Z7" s="1099"/>
      <c r="AA7" s="1099">
        <v>3113</v>
      </c>
      <c r="AB7" s="1099"/>
      <c r="AC7" s="1099"/>
      <c r="AD7" s="1099"/>
      <c r="AE7" s="1100"/>
      <c r="AF7" s="1101">
        <v>2317</v>
      </c>
      <c r="AG7" s="1102"/>
      <c r="AH7" s="1102"/>
      <c r="AI7" s="1102"/>
      <c r="AJ7" s="1103"/>
      <c r="AK7" s="1085">
        <v>1150</v>
      </c>
      <c r="AL7" s="1086"/>
      <c r="AM7" s="1086"/>
      <c r="AN7" s="1086"/>
      <c r="AO7" s="1086"/>
      <c r="AP7" s="1086">
        <v>38919</v>
      </c>
      <c r="AQ7" s="1086"/>
      <c r="AR7" s="1086"/>
      <c r="AS7" s="1086"/>
      <c r="AT7" s="1086"/>
      <c r="AU7" s="1087" t="s">
        <v>532</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537</v>
      </c>
      <c r="BT7" s="1090"/>
      <c r="BU7" s="1090"/>
      <c r="BV7" s="1090"/>
      <c r="BW7" s="1090"/>
      <c r="BX7" s="1090"/>
      <c r="BY7" s="1090"/>
      <c r="BZ7" s="1090"/>
      <c r="CA7" s="1090"/>
      <c r="CB7" s="1090"/>
      <c r="CC7" s="1090"/>
      <c r="CD7" s="1090"/>
      <c r="CE7" s="1090"/>
      <c r="CF7" s="1090"/>
      <c r="CG7" s="1091"/>
      <c r="CH7" s="1082">
        <v>7</v>
      </c>
      <c r="CI7" s="1083"/>
      <c r="CJ7" s="1083"/>
      <c r="CK7" s="1083"/>
      <c r="CL7" s="1084"/>
      <c r="CM7" s="1082">
        <v>454</v>
      </c>
      <c r="CN7" s="1083"/>
      <c r="CO7" s="1083"/>
      <c r="CP7" s="1083"/>
      <c r="CQ7" s="1084"/>
      <c r="CR7" s="1082">
        <v>5</v>
      </c>
      <c r="CS7" s="1083"/>
      <c r="CT7" s="1083"/>
      <c r="CU7" s="1083"/>
      <c r="CV7" s="1084"/>
      <c r="CW7" s="1082">
        <v>0</v>
      </c>
      <c r="CX7" s="1083"/>
      <c r="CY7" s="1083"/>
      <c r="CZ7" s="1083"/>
      <c r="DA7" s="1084"/>
      <c r="DB7" s="1082">
        <v>700</v>
      </c>
      <c r="DC7" s="1083"/>
      <c r="DD7" s="1083"/>
      <c r="DE7" s="1083"/>
      <c r="DF7" s="1084"/>
      <c r="DG7" s="1082">
        <v>750</v>
      </c>
      <c r="DH7" s="1083"/>
      <c r="DI7" s="1083"/>
      <c r="DJ7" s="1083"/>
      <c r="DK7" s="1084"/>
      <c r="DL7" s="1082" t="s">
        <v>535</v>
      </c>
      <c r="DM7" s="1083"/>
      <c r="DN7" s="1083"/>
      <c r="DO7" s="1083"/>
      <c r="DP7" s="1084"/>
      <c r="DQ7" s="1082">
        <v>3</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538</v>
      </c>
      <c r="BT8" s="1009"/>
      <c r="BU8" s="1009"/>
      <c r="BV8" s="1009"/>
      <c r="BW8" s="1009"/>
      <c r="BX8" s="1009"/>
      <c r="BY8" s="1009"/>
      <c r="BZ8" s="1009"/>
      <c r="CA8" s="1009"/>
      <c r="CB8" s="1009"/>
      <c r="CC8" s="1009"/>
      <c r="CD8" s="1009"/>
      <c r="CE8" s="1009"/>
      <c r="CF8" s="1009"/>
      <c r="CG8" s="1010"/>
      <c r="CH8" s="983">
        <v>4</v>
      </c>
      <c r="CI8" s="984"/>
      <c r="CJ8" s="984"/>
      <c r="CK8" s="984"/>
      <c r="CL8" s="985"/>
      <c r="CM8" s="983">
        <v>7</v>
      </c>
      <c r="CN8" s="984"/>
      <c r="CO8" s="984"/>
      <c r="CP8" s="984"/>
      <c r="CQ8" s="985"/>
      <c r="CR8" s="983">
        <v>7</v>
      </c>
      <c r="CS8" s="984"/>
      <c r="CT8" s="984"/>
      <c r="CU8" s="984"/>
      <c r="CV8" s="985"/>
      <c r="CW8" s="983">
        <v>0</v>
      </c>
      <c r="CX8" s="984"/>
      <c r="CY8" s="984"/>
      <c r="CZ8" s="984"/>
      <c r="DA8" s="985"/>
      <c r="DB8" s="983" t="s">
        <v>535</v>
      </c>
      <c r="DC8" s="984"/>
      <c r="DD8" s="984"/>
      <c r="DE8" s="984"/>
      <c r="DF8" s="985"/>
      <c r="DG8" s="983" t="s">
        <v>535</v>
      </c>
      <c r="DH8" s="984"/>
      <c r="DI8" s="984"/>
      <c r="DJ8" s="984"/>
      <c r="DK8" s="985"/>
      <c r="DL8" s="983" t="s">
        <v>535</v>
      </c>
      <c r="DM8" s="984"/>
      <c r="DN8" s="984"/>
      <c r="DO8" s="984"/>
      <c r="DP8" s="985"/>
      <c r="DQ8" s="983" t="s">
        <v>535</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539</v>
      </c>
      <c r="BT9" s="1009"/>
      <c r="BU9" s="1009"/>
      <c r="BV9" s="1009"/>
      <c r="BW9" s="1009"/>
      <c r="BX9" s="1009"/>
      <c r="BY9" s="1009"/>
      <c r="BZ9" s="1009"/>
      <c r="CA9" s="1009"/>
      <c r="CB9" s="1009"/>
      <c r="CC9" s="1009"/>
      <c r="CD9" s="1009"/>
      <c r="CE9" s="1009"/>
      <c r="CF9" s="1009"/>
      <c r="CG9" s="1010"/>
      <c r="CH9" s="983">
        <v>-26</v>
      </c>
      <c r="CI9" s="984"/>
      <c r="CJ9" s="984"/>
      <c r="CK9" s="984"/>
      <c r="CL9" s="985"/>
      <c r="CM9" s="983">
        <v>467</v>
      </c>
      <c r="CN9" s="984"/>
      <c r="CO9" s="984"/>
      <c r="CP9" s="984"/>
      <c r="CQ9" s="985"/>
      <c r="CR9" s="983">
        <v>9</v>
      </c>
      <c r="CS9" s="984"/>
      <c r="CT9" s="984"/>
      <c r="CU9" s="984"/>
      <c r="CV9" s="985"/>
      <c r="CW9" s="983">
        <v>9</v>
      </c>
      <c r="CX9" s="984"/>
      <c r="CY9" s="984"/>
      <c r="CZ9" s="984"/>
      <c r="DA9" s="985"/>
      <c r="DB9" s="983" t="s">
        <v>540</v>
      </c>
      <c r="DC9" s="984"/>
      <c r="DD9" s="984"/>
      <c r="DE9" s="984"/>
      <c r="DF9" s="985"/>
      <c r="DG9" s="983" t="s">
        <v>535</v>
      </c>
      <c r="DH9" s="984"/>
      <c r="DI9" s="984"/>
      <c r="DJ9" s="984"/>
      <c r="DK9" s="985"/>
      <c r="DL9" s="983" t="s">
        <v>535</v>
      </c>
      <c r="DM9" s="984"/>
      <c r="DN9" s="984"/>
      <c r="DO9" s="984"/>
      <c r="DP9" s="985"/>
      <c r="DQ9" s="983" t="s">
        <v>535</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46775</v>
      </c>
      <c r="R23" s="1063"/>
      <c r="S23" s="1063"/>
      <c r="T23" s="1063"/>
      <c r="U23" s="1063"/>
      <c r="V23" s="1063">
        <v>43662</v>
      </c>
      <c r="W23" s="1063"/>
      <c r="X23" s="1063"/>
      <c r="Y23" s="1063"/>
      <c r="Z23" s="1063"/>
      <c r="AA23" s="1063">
        <v>3113</v>
      </c>
      <c r="AB23" s="1063"/>
      <c r="AC23" s="1063"/>
      <c r="AD23" s="1063"/>
      <c r="AE23" s="1064"/>
      <c r="AF23" s="1065">
        <v>2317</v>
      </c>
      <c r="AG23" s="1063"/>
      <c r="AH23" s="1063"/>
      <c r="AI23" s="1063"/>
      <c r="AJ23" s="1066"/>
      <c r="AK23" s="1067"/>
      <c r="AL23" s="1068"/>
      <c r="AM23" s="1068"/>
      <c r="AN23" s="1068"/>
      <c r="AO23" s="1068"/>
      <c r="AP23" s="1063">
        <v>38919</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350</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357</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17898</v>
      </c>
      <c r="R28" s="1048"/>
      <c r="S28" s="1048"/>
      <c r="T28" s="1048"/>
      <c r="U28" s="1048"/>
      <c r="V28" s="1048">
        <v>16400</v>
      </c>
      <c r="W28" s="1048"/>
      <c r="X28" s="1048"/>
      <c r="Y28" s="1048"/>
      <c r="Z28" s="1048"/>
      <c r="AA28" s="1048">
        <v>1498</v>
      </c>
      <c r="AB28" s="1048"/>
      <c r="AC28" s="1048"/>
      <c r="AD28" s="1048"/>
      <c r="AE28" s="1049"/>
      <c r="AF28" s="1050">
        <v>1498</v>
      </c>
      <c r="AG28" s="1048"/>
      <c r="AH28" s="1048"/>
      <c r="AI28" s="1048"/>
      <c r="AJ28" s="1051"/>
      <c r="AK28" s="1052">
        <v>950</v>
      </c>
      <c r="AL28" s="1040"/>
      <c r="AM28" s="1040"/>
      <c r="AN28" s="1040"/>
      <c r="AO28" s="1040"/>
      <c r="AP28" s="1040" t="s">
        <v>545</v>
      </c>
      <c r="AQ28" s="1040"/>
      <c r="AR28" s="1040"/>
      <c r="AS28" s="1040"/>
      <c r="AT28" s="1040"/>
      <c r="AU28" s="1040" t="s">
        <v>545</v>
      </c>
      <c r="AV28" s="1040"/>
      <c r="AW28" s="1040"/>
      <c r="AX28" s="1040"/>
      <c r="AY28" s="1040"/>
      <c r="AZ28" s="1041" t="s">
        <v>535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382</v>
      </c>
      <c r="C29" s="1032"/>
      <c r="D29" s="1032"/>
      <c r="E29" s="1032"/>
      <c r="F29" s="1032"/>
      <c r="G29" s="1032"/>
      <c r="H29" s="1032"/>
      <c r="I29" s="1032"/>
      <c r="J29" s="1032"/>
      <c r="K29" s="1032"/>
      <c r="L29" s="1032"/>
      <c r="M29" s="1032"/>
      <c r="N29" s="1032"/>
      <c r="O29" s="1032"/>
      <c r="P29" s="1033"/>
      <c r="Q29" s="1037">
        <v>8964</v>
      </c>
      <c r="R29" s="1038"/>
      <c r="S29" s="1038"/>
      <c r="T29" s="1038"/>
      <c r="U29" s="1038"/>
      <c r="V29" s="1038">
        <v>8462</v>
      </c>
      <c r="W29" s="1038"/>
      <c r="X29" s="1038"/>
      <c r="Y29" s="1038"/>
      <c r="Z29" s="1038"/>
      <c r="AA29" s="1038">
        <v>502</v>
      </c>
      <c r="AB29" s="1038"/>
      <c r="AC29" s="1038"/>
      <c r="AD29" s="1038"/>
      <c r="AE29" s="1039"/>
      <c r="AF29" s="1013">
        <v>502</v>
      </c>
      <c r="AG29" s="1014"/>
      <c r="AH29" s="1014"/>
      <c r="AI29" s="1014"/>
      <c r="AJ29" s="1015"/>
      <c r="AK29" s="971">
        <v>1229</v>
      </c>
      <c r="AL29" s="962"/>
      <c r="AM29" s="962"/>
      <c r="AN29" s="962"/>
      <c r="AO29" s="962"/>
      <c r="AP29" s="962" t="s">
        <v>545</v>
      </c>
      <c r="AQ29" s="962"/>
      <c r="AR29" s="962"/>
      <c r="AS29" s="962"/>
      <c r="AT29" s="962"/>
      <c r="AU29" s="962" t="s">
        <v>546</v>
      </c>
      <c r="AV29" s="962"/>
      <c r="AW29" s="962"/>
      <c r="AX29" s="962"/>
      <c r="AY29" s="962"/>
      <c r="AZ29" s="1036" t="s">
        <v>535</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383</v>
      </c>
      <c r="C30" s="1032"/>
      <c r="D30" s="1032"/>
      <c r="E30" s="1032"/>
      <c r="F30" s="1032"/>
      <c r="G30" s="1032"/>
      <c r="H30" s="1032"/>
      <c r="I30" s="1032"/>
      <c r="J30" s="1032"/>
      <c r="K30" s="1032"/>
      <c r="L30" s="1032"/>
      <c r="M30" s="1032"/>
      <c r="N30" s="1032"/>
      <c r="O30" s="1032"/>
      <c r="P30" s="1033"/>
      <c r="Q30" s="1037">
        <v>2355</v>
      </c>
      <c r="R30" s="1038"/>
      <c r="S30" s="1038"/>
      <c r="T30" s="1038"/>
      <c r="U30" s="1038"/>
      <c r="V30" s="1038">
        <v>2323</v>
      </c>
      <c r="W30" s="1038"/>
      <c r="X30" s="1038"/>
      <c r="Y30" s="1038"/>
      <c r="Z30" s="1038"/>
      <c r="AA30" s="1038">
        <v>32</v>
      </c>
      <c r="AB30" s="1038"/>
      <c r="AC30" s="1038"/>
      <c r="AD30" s="1038"/>
      <c r="AE30" s="1039"/>
      <c r="AF30" s="1013">
        <v>32</v>
      </c>
      <c r="AG30" s="1014"/>
      <c r="AH30" s="1014"/>
      <c r="AI30" s="1014"/>
      <c r="AJ30" s="1015"/>
      <c r="AK30" s="971">
        <v>218</v>
      </c>
      <c r="AL30" s="962"/>
      <c r="AM30" s="962"/>
      <c r="AN30" s="962"/>
      <c r="AO30" s="962"/>
      <c r="AP30" s="962" t="s">
        <v>545</v>
      </c>
      <c r="AQ30" s="962"/>
      <c r="AR30" s="962"/>
      <c r="AS30" s="962"/>
      <c r="AT30" s="962"/>
      <c r="AU30" s="962" t="s">
        <v>546</v>
      </c>
      <c r="AV30" s="962"/>
      <c r="AW30" s="962"/>
      <c r="AX30" s="962"/>
      <c r="AY30" s="962"/>
      <c r="AZ30" s="1036" t="s">
        <v>535</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2419</v>
      </c>
      <c r="R31" s="1038"/>
      <c r="S31" s="1038"/>
      <c r="T31" s="1038"/>
      <c r="U31" s="1038"/>
      <c r="V31" s="1038">
        <v>1989</v>
      </c>
      <c r="W31" s="1038"/>
      <c r="X31" s="1038"/>
      <c r="Y31" s="1038"/>
      <c r="Z31" s="1038"/>
      <c r="AA31" s="1038">
        <v>430</v>
      </c>
      <c r="AB31" s="1038"/>
      <c r="AC31" s="1038"/>
      <c r="AD31" s="1038"/>
      <c r="AE31" s="1039"/>
      <c r="AF31" s="1013">
        <v>1568</v>
      </c>
      <c r="AG31" s="1014"/>
      <c r="AH31" s="1014"/>
      <c r="AI31" s="1014"/>
      <c r="AJ31" s="1015"/>
      <c r="AK31" s="971">
        <v>6</v>
      </c>
      <c r="AL31" s="962"/>
      <c r="AM31" s="962"/>
      <c r="AN31" s="962"/>
      <c r="AO31" s="962"/>
      <c r="AP31" s="962">
        <v>3630</v>
      </c>
      <c r="AQ31" s="962"/>
      <c r="AR31" s="962"/>
      <c r="AS31" s="962"/>
      <c r="AT31" s="962"/>
      <c r="AU31" s="962">
        <v>44</v>
      </c>
      <c r="AV31" s="962"/>
      <c r="AW31" s="962"/>
      <c r="AX31" s="962"/>
      <c r="AY31" s="962"/>
      <c r="AZ31" s="1036" t="s">
        <v>541</v>
      </c>
      <c r="BA31" s="1036"/>
      <c r="BB31" s="1036"/>
      <c r="BC31" s="1036"/>
      <c r="BD31" s="1036"/>
      <c r="BE31" s="1026" t="s">
        <v>385</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386</v>
      </c>
      <c r="C32" s="1032"/>
      <c r="D32" s="1032"/>
      <c r="E32" s="1032"/>
      <c r="F32" s="1032"/>
      <c r="G32" s="1032"/>
      <c r="H32" s="1032"/>
      <c r="I32" s="1032"/>
      <c r="J32" s="1032"/>
      <c r="K32" s="1032"/>
      <c r="L32" s="1032"/>
      <c r="M32" s="1032"/>
      <c r="N32" s="1032"/>
      <c r="O32" s="1032"/>
      <c r="P32" s="1033"/>
      <c r="Q32" s="1037">
        <v>4035</v>
      </c>
      <c r="R32" s="1038"/>
      <c r="S32" s="1038"/>
      <c r="T32" s="1038"/>
      <c r="U32" s="1038"/>
      <c r="V32" s="1038">
        <v>3948</v>
      </c>
      <c r="W32" s="1038"/>
      <c r="X32" s="1038"/>
      <c r="Y32" s="1038"/>
      <c r="Z32" s="1038"/>
      <c r="AA32" s="1038">
        <v>87</v>
      </c>
      <c r="AB32" s="1038"/>
      <c r="AC32" s="1038"/>
      <c r="AD32" s="1038"/>
      <c r="AE32" s="1039"/>
      <c r="AF32" s="1013">
        <v>38</v>
      </c>
      <c r="AG32" s="1014"/>
      <c r="AH32" s="1014"/>
      <c r="AI32" s="1014"/>
      <c r="AJ32" s="1015"/>
      <c r="AK32" s="971">
        <v>1249</v>
      </c>
      <c r="AL32" s="962"/>
      <c r="AM32" s="962"/>
      <c r="AN32" s="962"/>
      <c r="AO32" s="962"/>
      <c r="AP32" s="962">
        <v>18097</v>
      </c>
      <c r="AQ32" s="962"/>
      <c r="AR32" s="962"/>
      <c r="AS32" s="962"/>
      <c r="AT32" s="962"/>
      <c r="AU32" s="962">
        <v>11546</v>
      </c>
      <c r="AV32" s="962"/>
      <c r="AW32" s="962"/>
      <c r="AX32" s="962"/>
      <c r="AY32" s="962"/>
      <c r="AZ32" s="1036" t="s">
        <v>535</v>
      </c>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1"/>
      <c r="AL33" s="962"/>
      <c r="AM33" s="962"/>
      <c r="AN33" s="962"/>
      <c r="AO33" s="962"/>
      <c r="AP33" s="962"/>
      <c r="AQ33" s="962"/>
      <c r="AR33" s="962"/>
      <c r="AS33" s="962"/>
      <c r="AT33" s="962"/>
      <c r="AU33" s="962"/>
      <c r="AV33" s="962"/>
      <c r="AW33" s="962"/>
      <c r="AX33" s="962"/>
      <c r="AY33" s="962"/>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1"/>
      <c r="AL34" s="962"/>
      <c r="AM34" s="962"/>
      <c r="AN34" s="962"/>
      <c r="AO34" s="962"/>
      <c r="AP34" s="962"/>
      <c r="AQ34" s="962"/>
      <c r="AR34" s="962"/>
      <c r="AS34" s="962"/>
      <c r="AT34" s="962"/>
      <c r="AU34" s="962"/>
      <c r="AV34" s="962"/>
      <c r="AW34" s="962"/>
      <c r="AX34" s="962"/>
      <c r="AY34" s="962"/>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1"/>
      <c r="AL35" s="962"/>
      <c r="AM35" s="962"/>
      <c r="AN35" s="962"/>
      <c r="AO35" s="962"/>
      <c r="AP35" s="962"/>
      <c r="AQ35" s="962"/>
      <c r="AR35" s="962"/>
      <c r="AS35" s="962"/>
      <c r="AT35" s="962"/>
      <c r="AU35" s="962"/>
      <c r="AV35" s="962"/>
      <c r="AW35" s="962"/>
      <c r="AX35" s="962"/>
      <c r="AY35" s="962"/>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1"/>
      <c r="AL36" s="962"/>
      <c r="AM36" s="962"/>
      <c r="AN36" s="962"/>
      <c r="AO36" s="962"/>
      <c r="AP36" s="962"/>
      <c r="AQ36" s="962"/>
      <c r="AR36" s="962"/>
      <c r="AS36" s="962"/>
      <c r="AT36" s="962"/>
      <c r="AU36" s="962"/>
      <c r="AV36" s="962"/>
      <c r="AW36" s="962"/>
      <c r="AX36" s="962"/>
      <c r="AY36" s="962"/>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1"/>
      <c r="AL37" s="962"/>
      <c r="AM37" s="962"/>
      <c r="AN37" s="962"/>
      <c r="AO37" s="962"/>
      <c r="AP37" s="962"/>
      <c r="AQ37" s="962"/>
      <c r="AR37" s="962"/>
      <c r="AS37" s="962"/>
      <c r="AT37" s="962"/>
      <c r="AU37" s="962"/>
      <c r="AV37" s="962"/>
      <c r="AW37" s="962"/>
      <c r="AX37" s="962"/>
      <c r="AY37" s="962"/>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1"/>
      <c r="AL38" s="962"/>
      <c r="AM38" s="962"/>
      <c r="AN38" s="962"/>
      <c r="AO38" s="962"/>
      <c r="AP38" s="962"/>
      <c r="AQ38" s="962"/>
      <c r="AR38" s="962"/>
      <c r="AS38" s="962"/>
      <c r="AT38" s="962"/>
      <c r="AU38" s="962"/>
      <c r="AV38" s="962"/>
      <c r="AW38" s="962"/>
      <c r="AX38" s="962"/>
      <c r="AY38" s="962"/>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1"/>
      <c r="AL39" s="962"/>
      <c r="AM39" s="962"/>
      <c r="AN39" s="962"/>
      <c r="AO39" s="962"/>
      <c r="AP39" s="962"/>
      <c r="AQ39" s="962"/>
      <c r="AR39" s="962"/>
      <c r="AS39" s="962"/>
      <c r="AT39" s="962"/>
      <c r="AU39" s="962"/>
      <c r="AV39" s="962"/>
      <c r="AW39" s="962"/>
      <c r="AX39" s="962"/>
      <c r="AY39" s="962"/>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1"/>
      <c r="AL40" s="962"/>
      <c r="AM40" s="962"/>
      <c r="AN40" s="962"/>
      <c r="AO40" s="962"/>
      <c r="AP40" s="962"/>
      <c r="AQ40" s="962"/>
      <c r="AR40" s="962"/>
      <c r="AS40" s="962"/>
      <c r="AT40" s="962"/>
      <c r="AU40" s="962"/>
      <c r="AV40" s="962"/>
      <c r="AW40" s="962"/>
      <c r="AX40" s="962"/>
      <c r="AY40" s="962"/>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1"/>
      <c r="AL41" s="962"/>
      <c r="AM41" s="962"/>
      <c r="AN41" s="962"/>
      <c r="AO41" s="962"/>
      <c r="AP41" s="962"/>
      <c r="AQ41" s="962"/>
      <c r="AR41" s="962"/>
      <c r="AS41" s="962"/>
      <c r="AT41" s="962"/>
      <c r="AU41" s="962"/>
      <c r="AV41" s="962"/>
      <c r="AW41" s="962"/>
      <c r="AX41" s="962"/>
      <c r="AY41" s="962"/>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1"/>
      <c r="AL42" s="962"/>
      <c r="AM42" s="962"/>
      <c r="AN42" s="962"/>
      <c r="AO42" s="962"/>
      <c r="AP42" s="962"/>
      <c r="AQ42" s="962"/>
      <c r="AR42" s="962"/>
      <c r="AS42" s="962"/>
      <c r="AT42" s="962"/>
      <c r="AU42" s="962"/>
      <c r="AV42" s="962"/>
      <c r="AW42" s="962"/>
      <c r="AX42" s="962"/>
      <c r="AY42" s="962"/>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1"/>
      <c r="AL43" s="962"/>
      <c r="AM43" s="962"/>
      <c r="AN43" s="962"/>
      <c r="AO43" s="962"/>
      <c r="AP43" s="962"/>
      <c r="AQ43" s="962"/>
      <c r="AR43" s="962"/>
      <c r="AS43" s="962"/>
      <c r="AT43" s="962"/>
      <c r="AU43" s="962"/>
      <c r="AV43" s="962"/>
      <c r="AW43" s="962"/>
      <c r="AX43" s="962"/>
      <c r="AY43" s="962"/>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1"/>
      <c r="AL44" s="962"/>
      <c r="AM44" s="962"/>
      <c r="AN44" s="962"/>
      <c r="AO44" s="962"/>
      <c r="AP44" s="962"/>
      <c r="AQ44" s="962"/>
      <c r="AR44" s="962"/>
      <c r="AS44" s="962"/>
      <c r="AT44" s="962"/>
      <c r="AU44" s="962"/>
      <c r="AV44" s="962"/>
      <c r="AW44" s="962"/>
      <c r="AX44" s="962"/>
      <c r="AY44" s="962"/>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1"/>
      <c r="AL45" s="962"/>
      <c r="AM45" s="962"/>
      <c r="AN45" s="962"/>
      <c r="AO45" s="962"/>
      <c r="AP45" s="962"/>
      <c r="AQ45" s="962"/>
      <c r="AR45" s="962"/>
      <c r="AS45" s="962"/>
      <c r="AT45" s="962"/>
      <c r="AU45" s="962"/>
      <c r="AV45" s="962"/>
      <c r="AW45" s="962"/>
      <c r="AX45" s="962"/>
      <c r="AY45" s="962"/>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1"/>
      <c r="AL46" s="962"/>
      <c r="AM46" s="962"/>
      <c r="AN46" s="962"/>
      <c r="AO46" s="962"/>
      <c r="AP46" s="962"/>
      <c r="AQ46" s="962"/>
      <c r="AR46" s="962"/>
      <c r="AS46" s="962"/>
      <c r="AT46" s="962"/>
      <c r="AU46" s="962"/>
      <c r="AV46" s="962"/>
      <c r="AW46" s="962"/>
      <c r="AX46" s="962"/>
      <c r="AY46" s="962"/>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1"/>
      <c r="AL47" s="962"/>
      <c r="AM47" s="962"/>
      <c r="AN47" s="962"/>
      <c r="AO47" s="962"/>
      <c r="AP47" s="962"/>
      <c r="AQ47" s="962"/>
      <c r="AR47" s="962"/>
      <c r="AS47" s="962"/>
      <c r="AT47" s="962"/>
      <c r="AU47" s="962"/>
      <c r="AV47" s="962"/>
      <c r="AW47" s="962"/>
      <c r="AX47" s="962"/>
      <c r="AY47" s="962"/>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1"/>
      <c r="AL48" s="962"/>
      <c r="AM48" s="962"/>
      <c r="AN48" s="962"/>
      <c r="AO48" s="962"/>
      <c r="AP48" s="962"/>
      <c r="AQ48" s="962"/>
      <c r="AR48" s="962"/>
      <c r="AS48" s="962"/>
      <c r="AT48" s="962"/>
      <c r="AU48" s="962"/>
      <c r="AV48" s="962"/>
      <c r="AW48" s="962"/>
      <c r="AX48" s="962"/>
      <c r="AY48" s="962"/>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1"/>
      <c r="AL49" s="962"/>
      <c r="AM49" s="962"/>
      <c r="AN49" s="962"/>
      <c r="AO49" s="962"/>
      <c r="AP49" s="962"/>
      <c r="AQ49" s="962"/>
      <c r="AR49" s="962"/>
      <c r="AS49" s="962"/>
      <c r="AT49" s="962"/>
      <c r="AU49" s="962"/>
      <c r="AV49" s="962"/>
      <c r="AW49" s="962"/>
      <c r="AX49" s="962"/>
      <c r="AY49" s="962"/>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389</v>
      </c>
      <c r="C63" s="939"/>
      <c r="D63" s="939"/>
      <c r="E63" s="939"/>
      <c r="F63" s="939"/>
      <c r="G63" s="939"/>
      <c r="H63" s="939"/>
      <c r="I63" s="939"/>
      <c r="J63" s="939"/>
      <c r="K63" s="939"/>
      <c r="L63" s="939"/>
      <c r="M63" s="939"/>
      <c r="N63" s="939"/>
      <c r="O63" s="939"/>
      <c r="P63" s="940"/>
      <c r="Q63" s="953"/>
      <c r="R63" s="954"/>
      <c r="S63" s="954"/>
      <c r="T63" s="954"/>
      <c r="U63" s="954"/>
      <c r="V63" s="954"/>
      <c r="W63" s="954"/>
      <c r="X63" s="954"/>
      <c r="Y63" s="954"/>
      <c r="Z63" s="954"/>
      <c r="AA63" s="954"/>
      <c r="AB63" s="954"/>
      <c r="AC63" s="954"/>
      <c r="AD63" s="954"/>
      <c r="AE63" s="1022"/>
      <c r="AF63" s="1023">
        <v>3638</v>
      </c>
      <c r="AG63" s="950"/>
      <c r="AH63" s="950"/>
      <c r="AI63" s="950"/>
      <c r="AJ63" s="1024"/>
      <c r="AK63" s="1025"/>
      <c r="AL63" s="954"/>
      <c r="AM63" s="954"/>
      <c r="AN63" s="954"/>
      <c r="AO63" s="954"/>
      <c r="AP63" s="950">
        <f>SUM(AP31:AT32)</f>
        <v>21727</v>
      </c>
      <c r="AQ63" s="950"/>
      <c r="AR63" s="950"/>
      <c r="AS63" s="950"/>
      <c r="AT63" s="950"/>
      <c r="AU63" s="950">
        <f>SUM(AU31:AY32)</f>
        <v>11590</v>
      </c>
      <c r="AV63" s="950"/>
      <c r="AW63" s="950"/>
      <c r="AX63" s="950"/>
      <c r="AY63" s="950"/>
      <c r="AZ63" s="1019"/>
      <c r="BA63" s="1019"/>
      <c r="BB63" s="1019"/>
      <c r="BC63" s="1019"/>
      <c r="BD63" s="1019"/>
      <c r="BE63" s="951"/>
      <c r="BF63" s="951"/>
      <c r="BG63" s="951"/>
      <c r="BH63" s="951"/>
      <c r="BI63" s="952"/>
      <c r="BJ63" s="1020" t="s">
        <v>112</v>
      </c>
      <c r="BK63" s="928"/>
      <c r="BL63" s="928"/>
      <c r="BM63" s="928"/>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392</v>
      </c>
      <c r="AV66" s="996"/>
      <c r="AW66" s="996"/>
      <c r="AX66" s="996"/>
      <c r="AY66" s="997"/>
      <c r="AZ66" s="995" t="s">
        <v>357</v>
      </c>
      <c r="BA66" s="996"/>
      <c r="BB66" s="996"/>
      <c r="BC66" s="996"/>
      <c r="BD66" s="1011"/>
      <c r="BE66" s="216"/>
      <c r="BF66" s="216"/>
      <c r="BG66" s="216"/>
      <c r="BH66" s="216"/>
      <c r="BI66" s="216"/>
      <c r="BJ66" s="216"/>
      <c r="BK66" s="216"/>
      <c r="BL66" s="216"/>
      <c r="BM66" s="216"/>
      <c r="BN66" s="216"/>
      <c r="BO66" s="216"/>
      <c r="BP66" s="216"/>
      <c r="BQ66" s="213">
        <v>60</v>
      </c>
      <c r="BR66" s="218"/>
      <c r="BS66" s="944"/>
      <c r="BT66" s="945"/>
      <c r="BU66" s="945"/>
      <c r="BV66" s="945"/>
      <c r="BW66" s="945"/>
      <c r="BX66" s="945"/>
      <c r="BY66" s="945"/>
      <c r="BZ66" s="945"/>
      <c r="CA66" s="945"/>
      <c r="CB66" s="945"/>
      <c r="CC66" s="945"/>
      <c r="CD66" s="945"/>
      <c r="CE66" s="945"/>
      <c r="CF66" s="945"/>
      <c r="CG66" s="946"/>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4"/>
      <c r="BT67" s="945"/>
      <c r="BU67" s="945"/>
      <c r="BV67" s="945"/>
      <c r="BW67" s="945"/>
      <c r="BX67" s="945"/>
      <c r="BY67" s="945"/>
      <c r="BZ67" s="945"/>
      <c r="CA67" s="945"/>
      <c r="CB67" s="945"/>
      <c r="CC67" s="945"/>
      <c r="CD67" s="945"/>
      <c r="CE67" s="945"/>
      <c r="CF67" s="945"/>
      <c r="CG67" s="946"/>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69</v>
      </c>
      <c r="R68" s="976"/>
      <c r="S68" s="976"/>
      <c r="T68" s="976"/>
      <c r="U68" s="976"/>
      <c r="V68" s="976">
        <v>64</v>
      </c>
      <c r="W68" s="976"/>
      <c r="X68" s="976"/>
      <c r="Y68" s="976"/>
      <c r="Z68" s="976"/>
      <c r="AA68" s="976">
        <v>4</v>
      </c>
      <c r="AB68" s="976"/>
      <c r="AC68" s="976"/>
      <c r="AD68" s="976"/>
      <c r="AE68" s="976"/>
      <c r="AF68" s="976">
        <v>4</v>
      </c>
      <c r="AG68" s="976"/>
      <c r="AH68" s="976"/>
      <c r="AI68" s="976"/>
      <c r="AJ68" s="976"/>
      <c r="AK68" s="976">
        <v>0</v>
      </c>
      <c r="AL68" s="976"/>
      <c r="AM68" s="976"/>
      <c r="AN68" s="976"/>
      <c r="AO68" s="976"/>
      <c r="AP68" s="976" t="s">
        <v>543</v>
      </c>
      <c r="AQ68" s="976"/>
      <c r="AR68" s="976"/>
      <c r="AS68" s="976"/>
      <c r="AT68" s="976"/>
      <c r="AU68" s="976" t="s">
        <v>543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4"/>
      <c r="BT68" s="945"/>
      <c r="BU68" s="945"/>
      <c r="BV68" s="945"/>
      <c r="BW68" s="945"/>
      <c r="BX68" s="945"/>
      <c r="BY68" s="945"/>
      <c r="BZ68" s="945"/>
      <c r="CA68" s="945"/>
      <c r="CB68" s="945"/>
      <c r="CC68" s="945"/>
      <c r="CD68" s="945"/>
      <c r="CE68" s="945"/>
      <c r="CF68" s="945"/>
      <c r="CG68" s="946"/>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35"/>
      <c r="DW68" s="936"/>
      <c r="DX68" s="936"/>
      <c r="DY68" s="936"/>
      <c r="DZ68" s="937"/>
      <c r="EA68" s="197"/>
    </row>
    <row r="69" spans="1:131" s="198" customFormat="1" ht="26.25" customHeight="1">
      <c r="A69" s="212">
        <v>2</v>
      </c>
      <c r="B69" s="965" t="s">
        <v>534</v>
      </c>
      <c r="C69" s="966"/>
      <c r="D69" s="966"/>
      <c r="E69" s="966"/>
      <c r="F69" s="966"/>
      <c r="G69" s="966"/>
      <c r="H69" s="966"/>
      <c r="I69" s="966"/>
      <c r="J69" s="966"/>
      <c r="K69" s="966"/>
      <c r="L69" s="966"/>
      <c r="M69" s="966"/>
      <c r="N69" s="966"/>
      <c r="O69" s="966"/>
      <c r="P69" s="967"/>
      <c r="Q69" s="969">
        <v>10474</v>
      </c>
      <c r="R69" s="970"/>
      <c r="S69" s="970"/>
      <c r="T69" s="970"/>
      <c r="U69" s="971"/>
      <c r="V69" s="972">
        <v>10424</v>
      </c>
      <c r="W69" s="970"/>
      <c r="X69" s="970"/>
      <c r="Y69" s="970"/>
      <c r="Z69" s="971"/>
      <c r="AA69" s="972">
        <v>50</v>
      </c>
      <c r="AB69" s="970"/>
      <c r="AC69" s="970"/>
      <c r="AD69" s="970"/>
      <c r="AE69" s="971"/>
      <c r="AF69" s="972">
        <v>50</v>
      </c>
      <c r="AG69" s="970"/>
      <c r="AH69" s="970"/>
      <c r="AI69" s="970"/>
      <c r="AJ69" s="971"/>
      <c r="AK69" s="972">
        <v>2200</v>
      </c>
      <c r="AL69" s="970"/>
      <c r="AM69" s="970"/>
      <c r="AN69" s="970"/>
      <c r="AO69" s="971"/>
      <c r="AP69" s="972" t="s">
        <v>540</v>
      </c>
      <c r="AQ69" s="970"/>
      <c r="AR69" s="970"/>
      <c r="AS69" s="970"/>
      <c r="AT69" s="971"/>
      <c r="AU69" s="972" t="s">
        <v>540</v>
      </c>
      <c r="AV69" s="970"/>
      <c r="AW69" s="970"/>
      <c r="AX69" s="970"/>
      <c r="AY69" s="971"/>
      <c r="AZ69" s="973" t="s">
        <v>542</v>
      </c>
      <c r="BA69" s="974"/>
      <c r="BB69" s="974"/>
      <c r="BC69" s="974"/>
      <c r="BD69" s="975"/>
      <c r="BE69" s="216"/>
      <c r="BF69" s="216"/>
      <c r="BG69" s="216"/>
      <c r="BH69" s="216"/>
      <c r="BI69" s="216"/>
      <c r="BJ69" s="216"/>
      <c r="BK69" s="216"/>
      <c r="BL69" s="216"/>
      <c r="BM69" s="216"/>
      <c r="BN69" s="216"/>
      <c r="BO69" s="216"/>
      <c r="BP69" s="216"/>
      <c r="BQ69" s="213">
        <v>63</v>
      </c>
      <c r="BR69" s="218"/>
      <c r="BS69" s="944"/>
      <c r="BT69" s="945"/>
      <c r="BU69" s="945"/>
      <c r="BV69" s="945"/>
      <c r="BW69" s="945"/>
      <c r="BX69" s="945"/>
      <c r="BY69" s="945"/>
      <c r="BZ69" s="945"/>
      <c r="CA69" s="945"/>
      <c r="CB69" s="945"/>
      <c r="CC69" s="945"/>
      <c r="CD69" s="945"/>
      <c r="CE69" s="945"/>
      <c r="CF69" s="945"/>
      <c r="CG69" s="946"/>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35"/>
      <c r="DW69" s="936"/>
      <c r="DX69" s="936"/>
      <c r="DY69" s="936"/>
      <c r="DZ69" s="937"/>
      <c r="EA69" s="197"/>
    </row>
    <row r="70" spans="1:131" s="198" customFormat="1" ht="26.25" customHeight="1">
      <c r="A70" s="212">
        <v>3</v>
      </c>
      <c r="B70" s="965" t="s">
        <v>548</v>
      </c>
      <c r="C70" s="966"/>
      <c r="D70" s="966"/>
      <c r="E70" s="966"/>
      <c r="F70" s="966"/>
      <c r="G70" s="966"/>
      <c r="H70" s="966"/>
      <c r="I70" s="966"/>
      <c r="J70" s="966"/>
      <c r="K70" s="966"/>
      <c r="L70" s="966"/>
      <c r="M70" s="966"/>
      <c r="N70" s="966"/>
      <c r="O70" s="966"/>
      <c r="P70" s="967"/>
      <c r="Q70" s="968">
        <v>224498</v>
      </c>
      <c r="R70" s="962"/>
      <c r="S70" s="962"/>
      <c r="T70" s="962"/>
      <c r="U70" s="962"/>
      <c r="V70" s="962">
        <v>216268</v>
      </c>
      <c r="W70" s="962"/>
      <c r="X70" s="962"/>
      <c r="Y70" s="962"/>
      <c r="Z70" s="962"/>
      <c r="AA70" s="962">
        <v>8230</v>
      </c>
      <c r="AB70" s="962"/>
      <c r="AC70" s="962"/>
      <c r="AD70" s="962"/>
      <c r="AE70" s="962"/>
      <c r="AF70" s="962">
        <v>8230</v>
      </c>
      <c r="AG70" s="962"/>
      <c r="AH70" s="962"/>
      <c r="AI70" s="962"/>
      <c r="AJ70" s="962"/>
      <c r="AK70" s="962">
        <v>1320</v>
      </c>
      <c r="AL70" s="962"/>
      <c r="AM70" s="962"/>
      <c r="AN70" s="962"/>
      <c r="AO70" s="962"/>
      <c r="AP70" s="962" t="s">
        <v>535</v>
      </c>
      <c r="AQ70" s="962"/>
      <c r="AR70" s="962"/>
      <c r="AS70" s="962"/>
      <c r="AT70" s="962"/>
      <c r="AU70" s="962" t="s">
        <v>535</v>
      </c>
      <c r="AV70" s="962"/>
      <c r="AW70" s="962"/>
      <c r="AX70" s="962"/>
      <c r="AY70" s="962"/>
      <c r="AZ70" s="963" t="s">
        <v>547</v>
      </c>
      <c r="BA70" s="963"/>
      <c r="BB70" s="963"/>
      <c r="BC70" s="963"/>
      <c r="BD70" s="964"/>
      <c r="BE70" s="216"/>
      <c r="BF70" s="216"/>
      <c r="BG70" s="216"/>
      <c r="BH70" s="216"/>
      <c r="BI70" s="216"/>
      <c r="BJ70" s="216"/>
      <c r="BK70" s="216"/>
      <c r="BL70" s="216"/>
      <c r="BM70" s="216"/>
      <c r="BN70" s="216"/>
      <c r="BO70" s="216"/>
      <c r="BP70" s="216"/>
      <c r="BQ70" s="213">
        <v>64</v>
      </c>
      <c r="BR70" s="218"/>
      <c r="BS70" s="944"/>
      <c r="BT70" s="945"/>
      <c r="BU70" s="945"/>
      <c r="BV70" s="945"/>
      <c r="BW70" s="945"/>
      <c r="BX70" s="945"/>
      <c r="BY70" s="945"/>
      <c r="BZ70" s="945"/>
      <c r="CA70" s="945"/>
      <c r="CB70" s="945"/>
      <c r="CC70" s="945"/>
      <c r="CD70" s="945"/>
      <c r="CE70" s="945"/>
      <c r="CF70" s="945"/>
      <c r="CG70" s="946"/>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35"/>
      <c r="DW70" s="936"/>
      <c r="DX70" s="936"/>
      <c r="DY70" s="936"/>
      <c r="DZ70" s="937"/>
      <c r="EA70" s="197"/>
    </row>
    <row r="71" spans="1:131" s="198" customFormat="1" ht="26.25" customHeight="1">
      <c r="A71" s="212">
        <v>4</v>
      </c>
      <c r="B71" s="965" t="s">
        <v>549</v>
      </c>
      <c r="C71" s="966"/>
      <c r="D71" s="966"/>
      <c r="E71" s="966"/>
      <c r="F71" s="966"/>
      <c r="G71" s="966"/>
      <c r="H71" s="966"/>
      <c r="I71" s="966"/>
      <c r="J71" s="966"/>
      <c r="K71" s="966"/>
      <c r="L71" s="966"/>
      <c r="M71" s="966"/>
      <c r="N71" s="966"/>
      <c r="O71" s="966"/>
      <c r="P71" s="967"/>
      <c r="Q71" s="968">
        <v>250</v>
      </c>
      <c r="R71" s="962"/>
      <c r="S71" s="962"/>
      <c r="T71" s="962"/>
      <c r="U71" s="962"/>
      <c r="V71" s="962">
        <v>213</v>
      </c>
      <c r="W71" s="962"/>
      <c r="X71" s="962"/>
      <c r="Y71" s="962"/>
      <c r="Z71" s="962"/>
      <c r="AA71" s="962">
        <v>37</v>
      </c>
      <c r="AB71" s="962"/>
      <c r="AC71" s="962"/>
      <c r="AD71" s="962"/>
      <c r="AE71" s="962"/>
      <c r="AF71" s="962">
        <v>37</v>
      </c>
      <c r="AG71" s="962"/>
      <c r="AH71" s="962"/>
      <c r="AI71" s="962"/>
      <c r="AJ71" s="962"/>
      <c r="AK71" s="962" t="s">
        <v>552</v>
      </c>
      <c r="AL71" s="962"/>
      <c r="AM71" s="962"/>
      <c r="AN71" s="962"/>
      <c r="AO71" s="962"/>
      <c r="AP71" s="962" t="s">
        <v>535</v>
      </c>
      <c r="AQ71" s="962"/>
      <c r="AR71" s="962"/>
      <c r="AS71" s="962"/>
      <c r="AT71" s="962"/>
      <c r="AU71" s="962" t="s">
        <v>535</v>
      </c>
      <c r="AV71" s="962"/>
      <c r="AW71" s="962"/>
      <c r="AX71" s="962"/>
      <c r="AY71" s="962"/>
      <c r="AZ71" s="963"/>
      <c r="BA71" s="963"/>
      <c r="BB71" s="963"/>
      <c r="BC71" s="963"/>
      <c r="BD71" s="964"/>
      <c r="BE71" s="216"/>
      <c r="BF71" s="216"/>
      <c r="BG71" s="216"/>
      <c r="BH71" s="216"/>
      <c r="BI71" s="216"/>
      <c r="BJ71" s="216"/>
      <c r="BK71" s="216"/>
      <c r="BL71" s="216"/>
      <c r="BM71" s="216"/>
      <c r="BN71" s="216"/>
      <c r="BO71" s="216"/>
      <c r="BP71" s="216"/>
      <c r="BQ71" s="213">
        <v>65</v>
      </c>
      <c r="BR71" s="218"/>
      <c r="BS71" s="944"/>
      <c r="BT71" s="945"/>
      <c r="BU71" s="945"/>
      <c r="BV71" s="945"/>
      <c r="BW71" s="945"/>
      <c r="BX71" s="945"/>
      <c r="BY71" s="945"/>
      <c r="BZ71" s="945"/>
      <c r="CA71" s="945"/>
      <c r="CB71" s="945"/>
      <c r="CC71" s="945"/>
      <c r="CD71" s="945"/>
      <c r="CE71" s="945"/>
      <c r="CF71" s="945"/>
      <c r="CG71" s="946"/>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35"/>
      <c r="DW71" s="936"/>
      <c r="DX71" s="936"/>
      <c r="DY71" s="936"/>
      <c r="DZ71" s="937"/>
      <c r="EA71" s="197"/>
    </row>
    <row r="72" spans="1:131" s="198" customFormat="1" ht="26.25" customHeight="1">
      <c r="A72" s="212">
        <v>5</v>
      </c>
      <c r="B72" s="965" t="s">
        <v>533</v>
      </c>
      <c r="C72" s="966"/>
      <c r="D72" s="966"/>
      <c r="E72" s="966"/>
      <c r="F72" s="966"/>
      <c r="G72" s="966"/>
      <c r="H72" s="966"/>
      <c r="I72" s="966"/>
      <c r="J72" s="966"/>
      <c r="K72" s="966"/>
      <c r="L72" s="966"/>
      <c r="M72" s="966"/>
      <c r="N72" s="966"/>
      <c r="O72" s="966"/>
      <c r="P72" s="967"/>
      <c r="Q72" s="968">
        <v>37</v>
      </c>
      <c r="R72" s="962"/>
      <c r="S72" s="962"/>
      <c r="T72" s="962"/>
      <c r="U72" s="962"/>
      <c r="V72" s="962">
        <v>35</v>
      </c>
      <c r="W72" s="962"/>
      <c r="X72" s="962"/>
      <c r="Y72" s="962"/>
      <c r="Z72" s="962"/>
      <c r="AA72" s="962">
        <v>3</v>
      </c>
      <c r="AB72" s="962"/>
      <c r="AC72" s="962"/>
      <c r="AD72" s="962"/>
      <c r="AE72" s="962"/>
      <c r="AF72" s="962">
        <v>3</v>
      </c>
      <c r="AG72" s="962"/>
      <c r="AH72" s="962"/>
      <c r="AI72" s="962"/>
      <c r="AJ72" s="962"/>
      <c r="AK72" s="962" t="s">
        <v>552</v>
      </c>
      <c r="AL72" s="962"/>
      <c r="AM72" s="962"/>
      <c r="AN72" s="962"/>
      <c r="AO72" s="962"/>
      <c r="AP72" s="962" t="s">
        <v>535</v>
      </c>
      <c r="AQ72" s="962"/>
      <c r="AR72" s="962"/>
      <c r="AS72" s="962"/>
      <c r="AT72" s="962"/>
      <c r="AU72" s="962" t="s">
        <v>535</v>
      </c>
      <c r="AV72" s="962"/>
      <c r="AW72" s="962"/>
      <c r="AX72" s="962"/>
      <c r="AY72" s="962"/>
      <c r="AZ72" s="963"/>
      <c r="BA72" s="963"/>
      <c r="BB72" s="963"/>
      <c r="BC72" s="963"/>
      <c r="BD72" s="964"/>
      <c r="BE72" s="216"/>
      <c r="BF72" s="216"/>
      <c r="BG72" s="216"/>
      <c r="BH72" s="216"/>
      <c r="BI72" s="216"/>
      <c r="BJ72" s="216"/>
      <c r="BK72" s="216"/>
      <c r="BL72" s="216"/>
      <c r="BM72" s="216"/>
      <c r="BN72" s="216"/>
      <c r="BO72" s="216"/>
      <c r="BP72" s="216"/>
      <c r="BQ72" s="213">
        <v>66</v>
      </c>
      <c r="BR72" s="218"/>
      <c r="BS72" s="944"/>
      <c r="BT72" s="945"/>
      <c r="BU72" s="945"/>
      <c r="BV72" s="945"/>
      <c r="BW72" s="945"/>
      <c r="BX72" s="945"/>
      <c r="BY72" s="945"/>
      <c r="BZ72" s="945"/>
      <c r="CA72" s="945"/>
      <c r="CB72" s="945"/>
      <c r="CC72" s="945"/>
      <c r="CD72" s="945"/>
      <c r="CE72" s="945"/>
      <c r="CF72" s="945"/>
      <c r="CG72" s="946"/>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35"/>
      <c r="DW72" s="936"/>
      <c r="DX72" s="936"/>
      <c r="DY72" s="936"/>
      <c r="DZ72" s="937"/>
      <c r="EA72" s="197"/>
    </row>
    <row r="73" spans="1:131" s="198" customFormat="1" ht="26.25" customHeight="1">
      <c r="A73" s="212">
        <v>6</v>
      </c>
      <c r="B73" s="965"/>
      <c r="C73" s="966"/>
      <c r="D73" s="966"/>
      <c r="E73" s="966"/>
      <c r="F73" s="966"/>
      <c r="G73" s="966"/>
      <c r="H73" s="966"/>
      <c r="I73" s="966"/>
      <c r="J73" s="966"/>
      <c r="K73" s="966"/>
      <c r="L73" s="966"/>
      <c r="M73" s="966"/>
      <c r="N73" s="966"/>
      <c r="O73" s="966"/>
      <c r="P73" s="967"/>
      <c r="Q73" s="968"/>
      <c r="R73" s="962"/>
      <c r="S73" s="962"/>
      <c r="T73" s="962"/>
      <c r="U73" s="962"/>
      <c r="V73" s="962"/>
      <c r="W73" s="962"/>
      <c r="X73" s="962"/>
      <c r="Y73" s="962"/>
      <c r="Z73" s="962"/>
      <c r="AA73" s="962"/>
      <c r="AB73" s="962"/>
      <c r="AC73" s="962"/>
      <c r="AD73" s="962"/>
      <c r="AE73" s="962"/>
      <c r="AF73" s="962"/>
      <c r="AG73" s="962"/>
      <c r="AH73" s="962"/>
      <c r="AI73" s="962"/>
      <c r="AJ73" s="962"/>
      <c r="AK73" s="962"/>
      <c r="AL73" s="962"/>
      <c r="AM73" s="962"/>
      <c r="AN73" s="962"/>
      <c r="AO73" s="962"/>
      <c r="AP73" s="962"/>
      <c r="AQ73" s="962"/>
      <c r="AR73" s="962"/>
      <c r="AS73" s="962"/>
      <c r="AT73" s="962"/>
      <c r="AU73" s="962"/>
      <c r="AV73" s="962"/>
      <c r="AW73" s="962"/>
      <c r="AX73" s="962"/>
      <c r="AY73" s="962"/>
      <c r="AZ73" s="963"/>
      <c r="BA73" s="963"/>
      <c r="BB73" s="963"/>
      <c r="BC73" s="963"/>
      <c r="BD73" s="964"/>
      <c r="BE73" s="216"/>
      <c r="BF73" s="216"/>
      <c r="BG73" s="216"/>
      <c r="BH73" s="216"/>
      <c r="BI73" s="216"/>
      <c r="BJ73" s="216"/>
      <c r="BK73" s="216"/>
      <c r="BL73" s="216"/>
      <c r="BM73" s="216"/>
      <c r="BN73" s="216"/>
      <c r="BO73" s="216"/>
      <c r="BP73" s="216"/>
      <c r="BQ73" s="213">
        <v>67</v>
      </c>
      <c r="BR73" s="218"/>
      <c r="BS73" s="944"/>
      <c r="BT73" s="945"/>
      <c r="BU73" s="945"/>
      <c r="BV73" s="945"/>
      <c r="BW73" s="945"/>
      <c r="BX73" s="945"/>
      <c r="BY73" s="945"/>
      <c r="BZ73" s="945"/>
      <c r="CA73" s="945"/>
      <c r="CB73" s="945"/>
      <c r="CC73" s="945"/>
      <c r="CD73" s="945"/>
      <c r="CE73" s="945"/>
      <c r="CF73" s="945"/>
      <c r="CG73" s="946"/>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35"/>
      <c r="DW73" s="936"/>
      <c r="DX73" s="936"/>
      <c r="DY73" s="936"/>
      <c r="DZ73" s="937"/>
      <c r="EA73" s="197"/>
    </row>
    <row r="74" spans="1:131" s="198" customFormat="1" ht="26.25" customHeight="1">
      <c r="A74" s="212">
        <v>7</v>
      </c>
      <c r="B74" s="965"/>
      <c r="C74" s="966"/>
      <c r="D74" s="966"/>
      <c r="E74" s="966"/>
      <c r="F74" s="966"/>
      <c r="G74" s="966"/>
      <c r="H74" s="966"/>
      <c r="I74" s="966"/>
      <c r="J74" s="966"/>
      <c r="K74" s="966"/>
      <c r="L74" s="966"/>
      <c r="M74" s="966"/>
      <c r="N74" s="966"/>
      <c r="O74" s="966"/>
      <c r="P74" s="967"/>
      <c r="Q74" s="968"/>
      <c r="R74" s="962"/>
      <c r="S74" s="962"/>
      <c r="T74" s="962"/>
      <c r="U74" s="962"/>
      <c r="V74" s="962"/>
      <c r="W74" s="962"/>
      <c r="X74" s="962"/>
      <c r="Y74" s="962"/>
      <c r="Z74" s="962"/>
      <c r="AA74" s="962"/>
      <c r="AB74" s="962"/>
      <c r="AC74" s="962"/>
      <c r="AD74" s="962"/>
      <c r="AE74" s="962"/>
      <c r="AF74" s="962"/>
      <c r="AG74" s="962"/>
      <c r="AH74" s="962"/>
      <c r="AI74" s="962"/>
      <c r="AJ74" s="962"/>
      <c r="AK74" s="962"/>
      <c r="AL74" s="962"/>
      <c r="AM74" s="962"/>
      <c r="AN74" s="962"/>
      <c r="AO74" s="962"/>
      <c r="AP74" s="962"/>
      <c r="AQ74" s="962"/>
      <c r="AR74" s="962"/>
      <c r="AS74" s="962"/>
      <c r="AT74" s="962"/>
      <c r="AU74" s="962"/>
      <c r="AV74" s="962"/>
      <c r="AW74" s="962"/>
      <c r="AX74" s="962"/>
      <c r="AY74" s="962"/>
      <c r="AZ74" s="963"/>
      <c r="BA74" s="963"/>
      <c r="BB74" s="963"/>
      <c r="BC74" s="963"/>
      <c r="BD74" s="964"/>
      <c r="BE74" s="216"/>
      <c r="BF74" s="216"/>
      <c r="BG74" s="216"/>
      <c r="BH74" s="216"/>
      <c r="BI74" s="216"/>
      <c r="BJ74" s="216"/>
      <c r="BK74" s="216"/>
      <c r="BL74" s="216"/>
      <c r="BM74" s="216"/>
      <c r="BN74" s="216"/>
      <c r="BO74" s="216"/>
      <c r="BP74" s="216"/>
      <c r="BQ74" s="213">
        <v>68</v>
      </c>
      <c r="BR74" s="218"/>
      <c r="BS74" s="944"/>
      <c r="BT74" s="945"/>
      <c r="BU74" s="945"/>
      <c r="BV74" s="945"/>
      <c r="BW74" s="945"/>
      <c r="BX74" s="945"/>
      <c r="BY74" s="945"/>
      <c r="BZ74" s="945"/>
      <c r="CA74" s="945"/>
      <c r="CB74" s="945"/>
      <c r="CC74" s="945"/>
      <c r="CD74" s="945"/>
      <c r="CE74" s="945"/>
      <c r="CF74" s="945"/>
      <c r="CG74" s="946"/>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35"/>
      <c r="DW74" s="936"/>
      <c r="DX74" s="936"/>
      <c r="DY74" s="936"/>
      <c r="DZ74" s="937"/>
      <c r="EA74" s="197"/>
    </row>
    <row r="75" spans="1:131" s="198" customFormat="1" ht="26.25" customHeight="1">
      <c r="A75" s="212">
        <v>8</v>
      </c>
      <c r="B75" s="965"/>
      <c r="C75" s="966"/>
      <c r="D75" s="966"/>
      <c r="E75" s="966"/>
      <c r="F75" s="966"/>
      <c r="G75" s="966"/>
      <c r="H75" s="966"/>
      <c r="I75" s="966"/>
      <c r="J75" s="966"/>
      <c r="K75" s="966"/>
      <c r="L75" s="966"/>
      <c r="M75" s="966"/>
      <c r="N75" s="966"/>
      <c r="O75" s="966"/>
      <c r="P75" s="967"/>
      <c r="Q75" s="969"/>
      <c r="R75" s="970"/>
      <c r="S75" s="970"/>
      <c r="T75" s="970"/>
      <c r="U75" s="971"/>
      <c r="V75" s="972"/>
      <c r="W75" s="970"/>
      <c r="X75" s="970"/>
      <c r="Y75" s="970"/>
      <c r="Z75" s="971"/>
      <c r="AA75" s="972"/>
      <c r="AB75" s="970"/>
      <c r="AC75" s="970"/>
      <c r="AD75" s="970"/>
      <c r="AE75" s="971"/>
      <c r="AF75" s="972"/>
      <c r="AG75" s="970"/>
      <c r="AH75" s="970"/>
      <c r="AI75" s="970"/>
      <c r="AJ75" s="971"/>
      <c r="AK75" s="972"/>
      <c r="AL75" s="970"/>
      <c r="AM75" s="970"/>
      <c r="AN75" s="970"/>
      <c r="AO75" s="971"/>
      <c r="AP75" s="972"/>
      <c r="AQ75" s="970"/>
      <c r="AR75" s="970"/>
      <c r="AS75" s="970"/>
      <c r="AT75" s="971"/>
      <c r="AU75" s="972"/>
      <c r="AV75" s="970"/>
      <c r="AW75" s="970"/>
      <c r="AX75" s="970"/>
      <c r="AY75" s="971"/>
      <c r="AZ75" s="963"/>
      <c r="BA75" s="963"/>
      <c r="BB75" s="963"/>
      <c r="BC75" s="963"/>
      <c r="BD75" s="964"/>
      <c r="BE75" s="216"/>
      <c r="BF75" s="216"/>
      <c r="BG75" s="216"/>
      <c r="BH75" s="216"/>
      <c r="BI75" s="216"/>
      <c r="BJ75" s="216"/>
      <c r="BK75" s="216"/>
      <c r="BL75" s="216"/>
      <c r="BM75" s="216"/>
      <c r="BN75" s="216"/>
      <c r="BO75" s="216"/>
      <c r="BP75" s="216"/>
      <c r="BQ75" s="213">
        <v>69</v>
      </c>
      <c r="BR75" s="218"/>
      <c r="BS75" s="944"/>
      <c r="BT75" s="945"/>
      <c r="BU75" s="945"/>
      <c r="BV75" s="945"/>
      <c r="BW75" s="945"/>
      <c r="BX75" s="945"/>
      <c r="BY75" s="945"/>
      <c r="BZ75" s="945"/>
      <c r="CA75" s="945"/>
      <c r="CB75" s="945"/>
      <c r="CC75" s="945"/>
      <c r="CD75" s="945"/>
      <c r="CE75" s="945"/>
      <c r="CF75" s="945"/>
      <c r="CG75" s="946"/>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35"/>
      <c r="DW75" s="936"/>
      <c r="DX75" s="936"/>
      <c r="DY75" s="936"/>
      <c r="DZ75" s="937"/>
      <c r="EA75" s="197"/>
    </row>
    <row r="76" spans="1:131" s="198" customFormat="1" ht="26.25" customHeight="1">
      <c r="A76" s="212">
        <v>9</v>
      </c>
      <c r="B76" s="965"/>
      <c r="C76" s="966"/>
      <c r="D76" s="966"/>
      <c r="E76" s="966"/>
      <c r="F76" s="966"/>
      <c r="G76" s="966"/>
      <c r="H76" s="966"/>
      <c r="I76" s="966"/>
      <c r="J76" s="966"/>
      <c r="K76" s="966"/>
      <c r="L76" s="966"/>
      <c r="M76" s="966"/>
      <c r="N76" s="966"/>
      <c r="O76" s="966"/>
      <c r="P76" s="967"/>
      <c r="Q76" s="969"/>
      <c r="R76" s="970"/>
      <c r="S76" s="970"/>
      <c r="T76" s="970"/>
      <c r="U76" s="971"/>
      <c r="V76" s="972"/>
      <c r="W76" s="970"/>
      <c r="X76" s="970"/>
      <c r="Y76" s="970"/>
      <c r="Z76" s="971"/>
      <c r="AA76" s="972"/>
      <c r="AB76" s="970"/>
      <c r="AC76" s="970"/>
      <c r="AD76" s="970"/>
      <c r="AE76" s="971"/>
      <c r="AF76" s="972"/>
      <c r="AG76" s="970"/>
      <c r="AH76" s="970"/>
      <c r="AI76" s="970"/>
      <c r="AJ76" s="971"/>
      <c r="AK76" s="972"/>
      <c r="AL76" s="970"/>
      <c r="AM76" s="970"/>
      <c r="AN76" s="970"/>
      <c r="AO76" s="971"/>
      <c r="AP76" s="972"/>
      <c r="AQ76" s="970"/>
      <c r="AR76" s="970"/>
      <c r="AS76" s="970"/>
      <c r="AT76" s="971"/>
      <c r="AU76" s="972"/>
      <c r="AV76" s="970"/>
      <c r="AW76" s="970"/>
      <c r="AX76" s="970"/>
      <c r="AY76" s="971"/>
      <c r="AZ76" s="963"/>
      <c r="BA76" s="963"/>
      <c r="BB76" s="963"/>
      <c r="BC76" s="963"/>
      <c r="BD76" s="964"/>
      <c r="BE76" s="216"/>
      <c r="BF76" s="216"/>
      <c r="BG76" s="216"/>
      <c r="BH76" s="216"/>
      <c r="BI76" s="216"/>
      <c r="BJ76" s="216"/>
      <c r="BK76" s="216"/>
      <c r="BL76" s="216"/>
      <c r="BM76" s="216"/>
      <c r="BN76" s="216"/>
      <c r="BO76" s="216"/>
      <c r="BP76" s="216"/>
      <c r="BQ76" s="213">
        <v>70</v>
      </c>
      <c r="BR76" s="218"/>
      <c r="BS76" s="944"/>
      <c r="BT76" s="945"/>
      <c r="BU76" s="945"/>
      <c r="BV76" s="945"/>
      <c r="BW76" s="945"/>
      <c r="BX76" s="945"/>
      <c r="BY76" s="945"/>
      <c r="BZ76" s="945"/>
      <c r="CA76" s="945"/>
      <c r="CB76" s="945"/>
      <c r="CC76" s="945"/>
      <c r="CD76" s="945"/>
      <c r="CE76" s="945"/>
      <c r="CF76" s="945"/>
      <c r="CG76" s="946"/>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35"/>
      <c r="DW76" s="936"/>
      <c r="DX76" s="936"/>
      <c r="DY76" s="936"/>
      <c r="DZ76" s="937"/>
      <c r="EA76" s="197"/>
    </row>
    <row r="77" spans="1:131" s="198" customFormat="1" ht="26.25" customHeight="1">
      <c r="A77" s="212">
        <v>10</v>
      </c>
      <c r="B77" s="965"/>
      <c r="C77" s="966"/>
      <c r="D77" s="966"/>
      <c r="E77" s="966"/>
      <c r="F77" s="966"/>
      <c r="G77" s="966"/>
      <c r="H77" s="966"/>
      <c r="I77" s="966"/>
      <c r="J77" s="966"/>
      <c r="K77" s="966"/>
      <c r="L77" s="966"/>
      <c r="M77" s="966"/>
      <c r="N77" s="966"/>
      <c r="O77" s="966"/>
      <c r="P77" s="967"/>
      <c r="Q77" s="969"/>
      <c r="R77" s="970"/>
      <c r="S77" s="970"/>
      <c r="T77" s="970"/>
      <c r="U77" s="971"/>
      <c r="V77" s="972"/>
      <c r="W77" s="970"/>
      <c r="X77" s="970"/>
      <c r="Y77" s="970"/>
      <c r="Z77" s="971"/>
      <c r="AA77" s="972"/>
      <c r="AB77" s="970"/>
      <c r="AC77" s="970"/>
      <c r="AD77" s="970"/>
      <c r="AE77" s="971"/>
      <c r="AF77" s="972"/>
      <c r="AG77" s="970"/>
      <c r="AH77" s="970"/>
      <c r="AI77" s="970"/>
      <c r="AJ77" s="971"/>
      <c r="AK77" s="972"/>
      <c r="AL77" s="970"/>
      <c r="AM77" s="970"/>
      <c r="AN77" s="970"/>
      <c r="AO77" s="971"/>
      <c r="AP77" s="972"/>
      <c r="AQ77" s="970"/>
      <c r="AR77" s="970"/>
      <c r="AS77" s="970"/>
      <c r="AT77" s="971"/>
      <c r="AU77" s="972"/>
      <c r="AV77" s="970"/>
      <c r="AW77" s="970"/>
      <c r="AX77" s="970"/>
      <c r="AY77" s="971"/>
      <c r="AZ77" s="963"/>
      <c r="BA77" s="963"/>
      <c r="BB77" s="963"/>
      <c r="BC77" s="963"/>
      <c r="BD77" s="964"/>
      <c r="BE77" s="216"/>
      <c r="BF77" s="216"/>
      <c r="BG77" s="216"/>
      <c r="BH77" s="216"/>
      <c r="BI77" s="216"/>
      <c r="BJ77" s="216"/>
      <c r="BK77" s="216"/>
      <c r="BL77" s="216"/>
      <c r="BM77" s="216"/>
      <c r="BN77" s="216"/>
      <c r="BO77" s="216"/>
      <c r="BP77" s="216"/>
      <c r="BQ77" s="213">
        <v>71</v>
      </c>
      <c r="BR77" s="218"/>
      <c r="BS77" s="944"/>
      <c r="BT77" s="945"/>
      <c r="BU77" s="945"/>
      <c r="BV77" s="945"/>
      <c r="BW77" s="945"/>
      <c r="BX77" s="945"/>
      <c r="BY77" s="945"/>
      <c r="BZ77" s="945"/>
      <c r="CA77" s="945"/>
      <c r="CB77" s="945"/>
      <c r="CC77" s="945"/>
      <c r="CD77" s="945"/>
      <c r="CE77" s="945"/>
      <c r="CF77" s="945"/>
      <c r="CG77" s="946"/>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35"/>
      <c r="DW77" s="936"/>
      <c r="DX77" s="936"/>
      <c r="DY77" s="936"/>
      <c r="DZ77" s="937"/>
      <c r="EA77" s="197"/>
    </row>
    <row r="78" spans="1:131" s="198" customFormat="1" ht="26.25" customHeight="1">
      <c r="A78" s="212">
        <v>11</v>
      </c>
      <c r="B78" s="965"/>
      <c r="C78" s="966"/>
      <c r="D78" s="966"/>
      <c r="E78" s="966"/>
      <c r="F78" s="966"/>
      <c r="G78" s="966"/>
      <c r="H78" s="966"/>
      <c r="I78" s="966"/>
      <c r="J78" s="966"/>
      <c r="K78" s="966"/>
      <c r="L78" s="966"/>
      <c r="M78" s="966"/>
      <c r="N78" s="966"/>
      <c r="O78" s="966"/>
      <c r="P78" s="967"/>
      <c r="Q78" s="968"/>
      <c r="R78" s="962"/>
      <c r="S78" s="962"/>
      <c r="T78" s="962"/>
      <c r="U78" s="962"/>
      <c r="V78" s="962"/>
      <c r="W78" s="962"/>
      <c r="X78" s="962"/>
      <c r="Y78" s="962"/>
      <c r="Z78" s="962"/>
      <c r="AA78" s="962"/>
      <c r="AB78" s="962"/>
      <c r="AC78" s="962"/>
      <c r="AD78" s="962"/>
      <c r="AE78" s="962"/>
      <c r="AF78" s="962"/>
      <c r="AG78" s="962"/>
      <c r="AH78" s="962"/>
      <c r="AI78" s="962"/>
      <c r="AJ78" s="962"/>
      <c r="AK78" s="962"/>
      <c r="AL78" s="962"/>
      <c r="AM78" s="962"/>
      <c r="AN78" s="962"/>
      <c r="AO78" s="962"/>
      <c r="AP78" s="962"/>
      <c r="AQ78" s="962"/>
      <c r="AR78" s="962"/>
      <c r="AS78" s="962"/>
      <c r="AT78" s="962"/>
      <c r="AU78" s="962"/>
      <c r="AV78" s="962"/>
      <c r="AW78" s="962"/>
      <c r="AX78" s="962"/>
      <c r="AY78" s="962"/>
      <c r="AZ78" s="963"/>
      <c r="BA78" s="963"/>
      <c r="BB78" s="963"/>
      <c r="BC78" s="963"/>
      <c r="BD78" s="964"/>
      <c r="BE78" s="216"/>
      <c r="BF78" s="216"/>
      <c r="BG78" s="216"/>
      <c r="BH78" s="216"/>
      <c r="BI78" s="216"/>
      <c r="BJ78" s="219"/>
      <c r="BK78" s="219"/>
      <c r="BL78" s="219"/>
      <c r="BM78" s="219"/>
      <c r="BN78" s="219"/>
      <c r="BO78" s="216"/>
      <c r="BP78" s="216"/>
      <c r="BQ78" s="213">
        <v>72</v>
      </c>
      <c r="BR78" s="218"/>
      <c r="BS78" s="944"/>
      <c r="BT78" s="945"/>
      <c r="BU78" s="945"/>
      <c r="BV78" s="945"/>
      <c r="BW78" s="945"/>
      <c r="BX78" s="945"/>
      <c r="BY78" s="945"/>
      <c r="BZ78" s="945"/>
      <c r="CA78" s="945"/>
      <c r="CB78" s="945"/>
      <c r="CC78" s="945"/>
      <c r="CD78" s="945"/>
      <c r="CE78" s="945"/>
      <c r="CF78" s="945"/>
      <c r="CG78" s="946"/>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35"/>
      <c r="DW78" s="936"/>
      <c r="DX78" s="936"/>
      <c r="DY78" s="936"/>
      <c r="DZ78" s="937"/>
      <c r="EA78" s="197"/>
    </row>
    <row r="79" spans="1:131" s="198" customFormat="1" ht="26.25" customHeight="1">
      <c r="A79" s="212">
        <v>12</v>
      </c>
      <c r="B79" s="965"/>
      <c r="C79" s="966"/>
      <c r="D79" s="966"/>
      <c r="E79" s="966"/>
      <c r="F79" s="966"/>
      <c r="G79" s="966"/>
      <c r="H79" s="966"/>
      <c r="I79" s="966"/>
      <c r="J79" s="966"/>
      <c r="K79" s="966"/>
      <c r="L79" s="966"/>
      <c r="M79" s="966"/>
      <c r="N79" s="966"/>
      <c r="O79" s="966"/>
      <c r="P79" s="967"/>
      <c r="Q79" s="968"/>
      <c r="R79" s="962"/>
      <c r="S79" s="962"/>
      <c r="T79" s="962"/>
      <c r="U79" s="962"/>
      <c r="V79" s="962"/>
      <c r="W79" s="962"/>
      <c r="X79" s="962"/>
      <c r="Y79" s="962"/>
      <c r="Z79" s="962"/>
      <c r="AA79" s="962"/>
      <c r="AB79" s="962"/>
      <c r="AC79" s="962"/>
      <c r="AD79" s="962"/>
      <c r="AE79" s="962"/>
      <c r="AF79" s="962"/>
      <c r="AG79" s="962"/>
      <c r="AH79" s="962"/>
      <c r="AI79" s="962"/>
      <c r="AJ79" s="962"/>
      <c r="AK79" s="962"/>
      <c r="AL79" s="962"/>
      <c r="AM79" s="962"/>
      <c r="AN79" s="962"/>
      <c r="AO79" s="962"/>
      <c r="AP79" s="962"/>
      <c r="AQ79" s="962"/>
      <c r="AR79" s="962"/>
      <c r="AS79" s="962"/>
      <c r="AT79" s="962"/>
      <c r="AU79" s="962"/>
      <c r="AV79" s="962"/>
      <c r="AW79" s="962"/>
      <c r="AX79" s="962"/>
      <c r="AY79" s="962"/>
      <c r="AZ79" s="963"/>
      <c r="BA79" s="963"/>
      <c r="BB79" s="963"/>
      <c r="BC79" s="963"/>
      <c r="BD79" s="964"/>
      <c r="BE79" s="216"/>
      <c r="BF79" s="216"/>
      <c r="BG79" s="216"/>
      <c r="BH79" s="216"/>
      <c r="BI79" s="216"/>
      <c r="BJ79" s="219"/>
      <c r="BK79" s="219"/>
      <c r="BL79" s="219"/>
      <c r="BM79" s="219"/>
      <c r="BN79" s="219"/>
      <c r="BO79" s="216"/>
      <c r="BP79" s="216"/>
      <c r="BQ79" s="213">
        <v>73</v>
      </c>
      <c r="BR79" s="218"/>
      <c r="BS79" s="944"/>
      <c r="BT79" s="945"/>
      <c r="BU79" s="945"/>
      <c r="BV79" s="945"/>
      <c r="BW79" s="945"/>
      <c r="BX79" s="945"/>
      <c r="BY79" s="945"/>
      <c r="BZ79" s="945"/>
      <c r="CA79" s="945"/>
      <c r="CB79" s="945"/>
      <c r="CC79" s="945"/>
      <c r="CD79" s="945"/>
      <c r="CE79" s="945"/>
      <c r="CF79" s="945"/>
      <c r="CG79" s="946"/>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35"/>
      <c r="DW79" s="936"/>
      <c r="DX79" s="936"/>
      <c r="DY79" s="936"/>
      <c r="DZ79" s="937"/>
      <c r="EA79" s="197"/>
    </row>
    <row r="80" spans="1:131" s="198" customFormat="1" ht="26.25" customHeight="1">
      <c r="A80" s="212">
        <v>13</v>
      </c>
      <c r="B80" s="965"/>
      <c r="C80" s="966"/>
      <c r="D80" s="966"/>
      <c r="E80" s="966"/>
      <c r="F80" s="966"/>
      <c r="G80" s="966"/>
      <c r="H80" s="966"/>
      <c r="I80" s="966"/>
      <c r="J80" s="966"/>
      <c r="K80" s="966"/>
      <c r="L80" s="966"/>
      <c r="M80" s="966"/>
      <c r="N80" s="966"/>
      <c r="O80" s="966"/>
      <c r="P80" s="967"/>
      <c r="Q80" s="968"/>
      <c r="R80" s="962"/>
      <c r="S80" s="962"/>
      <c r="T80" s="962"/>
      <c r="U80" s="962"/>
      <c r="V80" s="962"/>
      <c r="W80" s="962"/>
      <c r="X80" s="962"/>
      <c r="Y80" s="962"/>
      <c r="Z80" s="962"/>
      <c r="AA80" s="962"/>
      <c r="AB80" s="962"/>
      <c r="AC80" s="962"/>
      <c r="AD80" s="962"/>
      <c r="AE80" s="962"/>
      <c r="AF80" s="962"/>
      <c r="AG80" s="962"/>
      <c r="AH80" s="962"/>
      <c r="AI80" s="962"/>
      <c r="AJ80" s="962"/>
      <c r="AK80" s="962"/>
      <c r="AL80" s="962"/>
      <c r="AM80" s="962"/>
      <c r="AN80" s="962"/>
      <c r="AO80" s="962"/>
      <c r="AP80" s="962"/>
      <c r="AQ80" s="962"/>
      <c r="AR80" s="962"/>
      <c r="AS80" s="962"/>
      <c r="AT80" s="962"/>
      <c r="AU80" s="962"/>
      <c r="AV80" s="962"/>
      <c r="AW80" s="962"/>
      <c r="AX80" s="962"/>
      <c r="AY80" s="962"/>
      <c r="AZ80" s="963"/>
      <c r="BA80" s="963"/>
      <c r="BB80" s="963"/>
      <c r="BC80" s="963"/>
      <c r="BD80" s="964"/>
      <c r="BE80" s="216"/>
      <c r="BF80" s="216"/>
      <c r="BG80" s="216"/>
      <c r="BH80" s="216"/>
      <c r="BI80" s="216"/>
      <c r="BJ80" s="216"/>
      <c r="BK80" s="216"/>
      <c r="BL80" s="216"/>
      <c r="BM80" s="216"/>
      <c r="BN80" s="216"/>
      <c r="BO80" s="216"/>
      <c r="BP80" s="216"/>
      <c r="BQ80" s="213">
        <v>74</v>
      </c>
      <c r="BR80" s="218"/>
      <c r="BS80" s="944"/>
      <c r="BT80" s="945"/>
      <c r="BU80" s="945"/>
      <c r="BV80" s="945"/>
      <c r="BW80" s="945"/>
      <c r="BX80" s="945"/>
      <c r="BY80" s="945"/>
      <c r="BZ80" s="945"/>
      <c r="CA80" s="945"/>
      <c r="CB80" s="945"/>
      <c r="CC80" s="945"/>
      <c r="CD80" s="945"/>
      <c r="CE80" s="945"/>
      <c r="CF80" s="945"/>
      <c r="CG80" s="946"/>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35"/>
      <c r="DW80" s="936"/>
      <c r="DX80" s="936"/>
      <c r="DY80" s="936"/>
      <c r="DZ80" s="937"/>
      <c r="EA80" s="197"/>
    </row>
    <row r="81" spans="1:131" s="198" customFormat="1" ht="26.25" customHeight="1">
      <c r="A81" s="212">
        <v>14</v>
      </c>
      <c r="B81" s="965"/>
      <c r="C81" s="966"/>
      <c r="D81" s="966"/>
      <c r="E81" s="966"/>
      <c r="F81" s="966"/>
      <c r="G81" s="966"/>
      <c r="H81" s="966"/>
      <c r="I81" s="966"/>
      <c r="J81" s="966"/>
      <c r="K81" s="966"/>
      <c r="L81" s="966"/>
      <c r="M81" s="966"/>
      <c r="N81" s="966"/>
      <c r="O81" s="966"/>
      <c r="P81" s="967"/>
      <c r="Q81" s="968"/>
      <c r="R81" s="962"/>
      <c r="S81" s="962"/>
      <c r="T81" s="962"/>
      <c r="U81" s="962"/>
      <c r="V81" s="962"/>
      <c r="W81" s="962"/>
      <c r="X81" s="962"/>
      <c r="Y81" s="962"/>
      <c r="Z81" s="962"/>
      <c r="AA81" s="962"/>
      <c r="AB81" s="962"/>
      <c r="AC81" s="962"/>
      <c r="AD81" s="962"/>
      <c r="AE81" s="962"/>
      <c r="AF81" s="962"/>
      <c r="AG81" s="962"/>
      <c r="AH81" s="962"/>
      <c r="AI81" s="962"/>
      <c r="AJ81" s="962"/>
      <c r="AK81" s="962"/>
      <c r="AL81" s="962"/>
      <c r="AM81" s="962"/>
      <c r="AN81" s="962"/>
      <c r="AO81" s="962"/>
      <c r="AP81" s="962"/>
      <c r="AQ81" s="962"/>
      <c r="AR81" s="962"/>
      <c r="AS81" s="962"/>
      <c r="AT81" s="962"/>
      <c r="AU81" s="962"/>
      <c r="AV81" s="962"/>
      <c r="AW81" s="962"/>
      <c r="AX81" s="962"/>
      <c r="AY81" s="962"/>
      <c r="AZ81" s="963"/>
      <c r="BA81" s="963"/>
      <c r="BB81" s="963"/>
      <c r="BC81" s="963"/>
      <c r="BD81" s="964"/>
      <c r="BE81" s="216"/>
      <c r="BF81" s="216"/>
      <c r="BG81" s="216"/>
      <c r="BH81" s="216"/>
      <c r="BI81" s="216"/>
      <c r="BJ81" s="216"/>
      <c r="BK81" s="216"/>
      <c r="BL81" s="216"/>
      <c r="BM81" s="216"/>
      <c r="BN81" s="216"/>
      <c r="BO81" s="216"/>
      <c r="BP81" s="216"/>
      <c r="BQ81" s="213">
        <v>75</v>
      </c>
      <c r="BR81" s="218"/>
      <c r="BS81" s="944"/>
      <c r="BT81" s="945"/>
      <c r="BU81" s="945"/>
      <c r="BV81" s="945"/>
      <c r="BW81" s="945"/>
      <c r="BX81" s="945"/>
      <c r="BY81" s="945"/>
      <c r="BZ81" s="945"/>
      <c r="CA81" s="945"/>
      <c r="CB81" s="945"/>
      <c r="CC81" s="945"/>
      <c r="CD81" s="945"/>
      <c r="CE81" s="945"/>
      <c r="CF81" s="945"/>
      <c r="CG81" s="946"/>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35"/>
      <c r="DW81" s="936"/>
      <c r="DX81" s="936"/>
      <c r="DY81" s="936"/>
      <c r="DZ81" s="937"/>
      <c r="EA81" s="197"/>
    </row>
    <row r="82" spans="1:131" s="198" customFormat="1" ht="26.25" customHeight="1">
      <c r="A82" s="212">
        <v>15</v>
      </c>
      <c r="B82" s="965"/>
      <c r="C82" s="966"/>
      <c r="D82" s="966"/>
      <c r="E82" s="966"/>
      <c r="F82" s="966"/>
      <c r="G82" s="966"/>
      <c r="H82" s="966"/>
      <c r="I82" s="966"/>
      <c r="J82" s="966"/>
      <c r="K82" s="966"/>
      <c r="L82" s="966"/>
      <c r="M82" s="966"/>
      <c r="N82" s="966"/>
      <c r="O82" s="966"/>
      <c r="P82" s="967"/>
      <c r="Q82" s="968"/>
      <c r="R82" s="962"/>
      <c r="S82" s="962"/>
      <c r="T82" s="962"/>
      <c r="U82" s="962"/>
      <c r="V82" s="962"/>
      <c r="W82" s="962"/>
      <c r="X82" s="962"/>
      <c r="Y82" s="962"/>
      <c r="Z82" s="962"/>
      <c r="AA82" s="962"/>
      <c r="AB82" s="962"/>
      <c r="AC82" s="962"/>
      <c r="AD82" s="962"/>
      <c r="AE82" s="962"/>
      <c r="AF82" s="962"/>
      <c r="AG82" s="962"/>
      <c r="AH82" s="962"/>
      <c r="AI82" s="962"/>
      <c r="AJ82" s="962"/>
      <c r="AK82" s="962"/>
      <c r="AL82" s="962"/>
      <c r="AM82" s="962"/>
      <c r="AN82" s="962"/>
      <c r="AO82" s="962"/>
      <c r="AP82" s="962"/>
      <c r="AQ82" s="962"/>
      <c r="AR82" s="962"/>
      <c r="AS82" s="962"/>
      <c r="AT82" s="962"/>
      <c r="AU82" s="962"/>
      <c r="AV82" s="962"/>
      <c r="AW82" s="962"/>
      <c r="AX82" s="962"/>
      <c r="AY82" s="962"/>
      <c r="AZ82" s="963"/>
      <c r="BA82" s="963"/>
      <c r="BB82" s="963"/>
      <c r="BC82" s="963"/>
      <c r="BD82" s="964"/>
      <c r="BE82" s="216"/>
      <c r="BF82" s="216"/>
      <c r="BG82" s="216"/>
      <c r="BH82" s="216"/>
      <c r="BI82" s="216"/>
      <c r="BJ82" s="216"/>
      <c r="BK82" s="216"/>
      <c r="BL82" s="216"/>
      <c r="BM82" s="216"/>
      <c r="BN82" s="216"/>
      <c r="BO82" s="216"/>
      <c r="BP82" s="216"/>
      <c r="BQ82" s="213">
        <v>76</v>
      </c>
      <c r="BR82" s="218"/>
      <c r="BS82" s="944"/>
      <c r="BT82" s="945"/>
      <c r="BU82" s="945"/>
      <c r="BV82" s="945"/>
      <c r="BW82" s="945"/>
      <c r="BX82" s="945"/>
      <c r="BY82" s="945"/>
      <c r="BZ82" s="945"/>
      <c r="CA82" s="945"/>
      <c r="CB82" s="945"/>
      <c r="CC82" s="945"/>
      <c r="CD82" s="945"/>
      <c r="CE82" s="945"/>
      <c r="CF82" s="945"/>
      <c r="CG82" s="946"/>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35"/>
      <c r="DW82" s="936"/>
      <c r="DX82" s="936"/>
      <c r="DY82" s="936"/>
      <c r="DZ82" s="937"/>
      <c r="EA82" s="197"/>
    </row>
    <row r="83" spans="1:131" s="198" customFormat="1" ht="26.25" customHeight="1">
      <c r="A83" s="212">
        <v>16</v>
      </c>
      <c r="B83" s="965"/>
      <c r="C83" s="966"/>
      <c r="D83" s="966"/>
      <c r="E83" s="966"/>
      <c r="F83" s="966"/>
      <c r="G83" s="966"/>
      <c r="H83" s="966"/>
      <c r="I83" s="966"/>
      <c r="J83" s="966"/>
      <c r="K83" s="966"/>
      <c r="L83" s="966"/>
      <c r="M83" s="966"/>
      <c r="N83" s="966"/>
      <c r="O83" s="966"/>
      <c r="P83" s="967"/>
      <c r="Q83" s="968"/>
      <c r="R83" s="962"/>
      <c r="S83" s="962"/>
      <c r="T83" s="962"/>
      <c r="U83" s="962"/>
      <c r="V83" s="962"/>
      <c r="W83" s="962"/>
      <c r="X83" s="962"/>
      <c r="Y83" s="962"/>
      <c r="Z83" s="962"/>
      <c r="AA83" s="962"/>
      <c r="AB83" s="962"/>
      <c r="AC83" s="962"/>
      <c r="AD83" s="962"/>
      <c r="AE83" s="962"/>
      <c r="AF83" s="962"/>
      <c r="AG83" s="962"/>
      <c r="AH83" s="962"/>
      <c r="AI83" s="962"/>
      <c r="AJ83" s="962"/>
      <c r="AK83" s="962"/>
      <c r="AL83" s="962"/>
      <c r="AM83" s="962"/>
      <c r="AN83" s="962"/>
      <c r="AO83" s="962"/>
      <c r="AP83" s="962"/>
      <c r="AQ83" s="962"/>
      <c r="AR83" s="962"/>
      <c r="AS83" s="962"/>
      <c r="AT83" s="962"/>
      <c r="AU83" s="962"/>
      <c r="AV83" s="962"/>
      <c r="AW83" s="962"/>
      <c r="AX83" s="962"/>
      <c r="AY83" s="962"/>
      <c r="AZ83" s="963"/>
      <c r="BA83" s="963"/>
      <c r="BB83" s="963"/>
      <c r="BC83" s="963"/>
      <c r="BD83" s="964"/>
      <c r="BE83" s="216"/>
      <c r="BF83" s="216"/>
      <c r="BG83" s="216"/>
      <c r="BH83" s="216"/>
      <c r="BI83" s="216"/>
      <c r="BJ83" s="216"/>
      <c r="BK83" s="216"/>
      <c r="BL83" s="216"/>
      <c r="BM83" s="216"/>
      <c r="BN83" s="216"/>
      <c r="BO83" s="216"/>
      <c r="BP83" s="216"/>
      <c r="BQ83" s="213">
        <v>77</v>
      </c>
      <c r="BR83" s="218"/>
      <c r="BS83" s="944"/>
      <c r="BT83" s="945"/>
      <c r="BU83" s="945"/>
      <c r="BV83" s="945"/>
      <c r="BW83" s="945"/>
      <c r="BX83" s="945"/>
      <c r="BY83" s="945"/>
      <c r="BZ83" s="945"/>
      <c r="CA83" s="945"/>
      <c r="CB83" s="945"/>
      <c r="CC83" s="945"/>
      <c r="CD83" s="945"/>
      <c r="CE83" s="945"/>
      <c r="CF83" s="945"/>
      <c r="CG83" s="946"/>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35"/>
      <c r="DW83" s="936"/>
      <c r="DX83" s="936"/>
      <c r="DY83" s="936"/>
      <c r="DZ83" s="937"/>
      <c r="EA83" s="197"/>
    </row>
    <row r="84" spans="1:131" s="198" customFormat="1" ht="26.25" customHeight="1">
      <c r="A84" s="212">
        <v>17</v>
      </c>
      <c r="B84" s="965"/>
      <c r="C84" s="966"/>
      <c r="D84" s="966"/>
      <c r="E84" s="966"/>
      <c r="F84" s="966"/>
      <c r="G84" s="966"/>
      <c r="H84" s="966"/>
      <c r="I84" s="966"/>
      <c r="J84" s="966"/>
      <c r="K84" s="966"/>
      <c r="L84" s="966"/>
      <c r="M84" s="966"/>
      <c r="N84" s="966"/>
      <c r="O84" s="966"/>
      <c r="P84" s="967"/>
      <c r="Q84" s="968"/>
      <c r="R84" s="962"/>
      <c r="S84" s="962"/>
      <c r="T84" s="962"/>
      <c r="U84" s="962"/>
      <c r="V84" s="962"/>
      <c r="W84" s="962"/>
      <c r="X84" s="962"/>
      <c r="Y84" s="962"/>
      <c r="Z84" s="962"/>
      <c r="AA84" s="962"/>
      <c r="AB84" s="962"/>
      <c r="AC84" s="962"/>
      <c r="AD84" s="962"/>
      <c r="AE84" s="962"/>
      <c r="AF84" s="962"/>
      <c r="AG84" s="962"/>
      <c r="AH84" s="962"/>
      <c r="AI84" s="962"/>
      <c r="AJ84" s="962"/>
      <c r="AK84" s="962"/>
      <c r="AL84" s="962"/>
      <c r="AM84" s="962"/>
      <c r="AN84" s="962"/>
      <c r="AO84" s="962"/>
      <c r="AP84" s="962"/>
      <c r="AQ84" s="962"/>
      <c r="AR84" s="962"/>
      <c r="AS84" s="962"/>
      <c r="AT84" s="962"/>
      <c r="AU84" s="962"/>
      <c r="AV84" s="962"/>
      <c r="AW84" s="962"/>
      <c r="AX84" s="962"/>
      <c r="AY84" s="962"/>
      <c r="AZ84" s="963"/>
      <c r="BA84" s="963"/>
      <c r="BB84" s="963"/>
      <c r="BC84" s="963"/>
      <c r="BD84" s="964"/>
      <c r="BE84" s="216"/>
      <c r="BF84" s="216"/>
      <c r="BG84" s="216"/>
      <c r="BH84" s="216"/>
      <c r="BI84" s="216"/>
      <c r="BJ84" s="216"/>
      <c r="BK84" s="216"/>
      <c r="BL84" s="216"/>
      <c r="BM84" s="216"/>
      <c r="BN84" s="216"/>
      <c r="BO84" s="216"/>
      <c r="BP84" s="216"/>
      <c r="BQ84" s="213">
        <v>78</v>
      </c>
      <c r="BR84" s="218"/>
      <c r="BS84" s="944"/>
      <c r="BT84" s="945"/>
      <c r="BU84" s="945"/>
      <c r="BV84" s="945"/>
      <c r="BW84" s="945"/>
      <c r="BX84" s="945"/>
      <c r="BY84" s="945"/>
      <c r="BZ84" s="945"/>
      <c r="CA84" s="945"/>
      <c r="CB84" s="945"/>
      <c r="CC84" s="945"/>
      <c r="CD84" s="945"/>
      <c r="CE84" s="945"/>
      <c r="CF84" s="945"/>
      <c r="CG84" s="946"/>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35"/>
      <c r="DW84" s="936"/>
      <c r="DX84" s="936"/>
      <c r="DY84" s="936"/>
      <c r="DZ84" s="937"/>
      <c r="EA84" s="197"/>
    </row>
    <row r="85" spans="1:131" s="198" customFormat="1" ht="26.25" customHeight="1">
      <c r="A85" s="212">
        <v>18</v>
      </c>
      <c r="B85" s="965"/>
      <c r="C85" s="966"/>
      <c r="D85" s="966"/>
      <c r="E85" s="966"/>
      <c r="F85" s="966"/>
      <c r="G85" s="966"/>
      <c r="H85" s="966"/>
      <c r="I85" s="966"/>
      <c r="J85" s="966"/>
      <c r="K85" s="966"/>
      <c r="L85" s="966"/>
      <c r="M85" s="966"/>
      <c r="N85" s="966"/>
      <c r="O85" s="966"/>
      <c r="P85" s="967"/>
      <c r="Q85" s="968"/>
      <c r="R85" s="962"/>
      <c r="S85" s="962"/>
      <c r="T85" s="962"/>
      <c r="U85" s="962"/>
      <c r="V85" s="962"/>
      <c r="W85" s="962"/>
      <c r="X85" s="962"/>
      <c r="Y85" s="962"/>
      <c r="Z85" s="962"/>
      <c r="AA85" s="962"/>
      <c r="AB85" s="962"/>
      <c r="AC85" s="962"/>
      <c r="AD85" s="962"/>
      <c r="AE85" s="962"/>
      <c r="AF85" s="962"/>
      <c r="AG85" s="962"/>
      <c r="AH85" s="962"/>
      <c r="AI85" s="962"/>
      <c r="AJ85" s="962"/>
      <c r="AK85" s="962"/>
      <c r="AL85" s="962"/>
      <c r="AM85" s="962"/>
      <c r="AN85" s="962"/>
      <c r="AO85" s="962"/>
      <c r="AP85" s="962"/>
      <c r="AQ85" s="962"/>
      <c r="AR85" s="962"/>
      <c r="AS85" s="962"/>
      <c r="AT85" s="962"/>
      <c r="AU85" s="962"/>
      <c r="AV85" s="962"/>
      <c r="AW85" s="962"/>
      <c r="AX85" s="962"/>
      <c r="AY85" s="962"/>
      <c r="AZ85" s="963"/>
      <c r="BA85" s="963"/>
      <c r="BB85" s="963"/>
      <c r="BC85" s="963"/>
      <c r="BD85" s="964"/>
      <c r="BE85" s="216"/>
      <c r="BF85" s="216"/>
      <c r="BG85" s="216"/>
      <c r="BH85" s="216"/>
      <c r="BI85" s="216"/>
      <c r="BJ85" s="216"/>
      <c r="BK85" s="216"/>
      <c r="BL85" s="216"/>
      <c r="BM85" s="216"/>
      <c r="BN85" s="216"/>
      <c r="BO85" s="216"/>
      <c r="BP85" s="216"/>
      <c r="BQ85" s="213">
        <v>79</v>
      </c>
      <c r="BR85" s="218"/>
      <c r="BS85" s="944"/>
      <c r="BT85" s="945"/>
      <c r="BU85" s="945"/>
      <c r="BV85" s="945"/>
      <c r="BW85" s="945"/>
      <c r="BX85" s="945"/>
      <c r="BY85" s="945"/>
      <c r="BZ85" s="945"/>
      <c r="CA85" s="945"/>
      <c r="CB85" s="945"/>
      <c r="CC85" s="945"/>
      <c r="CD85" s="945"/>
      <c r="CE85" s="945"/>
      <c r="CF85" s="945"/>
      <c r="CG85" s="946"/>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35"/>
      <c r="DW85" s="936"/>
      <c r="DX85" s="936"/>
      <c r="DY85" s="936"/>
      <c r="DZ85" s="937"/>
      <c r="EA85" s="197"/>
    </row>
    <row r="86" spans="1:131" s="198" customFormat="1" ht="26.25" customHeight="1">
      <c r="A86" s="212">
        <v>19</v>
      </c>
      <c r="B86" s="965"/>
      <c r="C86" s="966"/>
      <c r="D86" s="966"/>
      <c r="E86" s="966"/>
      <c r="F86" s="966"/>
      <c r="G86" s="966"/>
      <c r="H86" s="966"/>
      <c r="I86" s="966"/>
      <c r="J86" s="966"/>
      <c r="K86" s="966"/>
      <c r="L86" s="966"/>
      <c r="M86" s="966"/>
      <c r="N86" s="966"/>
      <c r="O86" s="966"/>
      <c r="P86" s="967"/>
      <c r="Q86" s="968"/>
      <c r="R86" s="962"/>
      <c r="S86" s="962"/>
      <c r="T86" s="962"/>
      <c r="U86" s="962"/>
      <c r="V86" s="962"/>
      <c r="W86" s="962"/>
      <c r="X86" s="962"/>
      <c r="Y86" s="962"/>
      <c r="Z86" s="962"/>
      <c r="AA86" s="962"/>
      <c r="AB86" s="962"/>
      <c r="AC86" s="962"/>
      <c r="AD86" s="962"/>
      <c r="AE86" s="962"/>
      <c r="AF86" s="962"/>
      <c r="AG86" s="962"/>
      <c r="AH86" s="962"/>
      <c r="AI86" s="962"/>
      <c r="AJ86" s="962"/>
      <c r="AK86" s="962"/>
      <c r="AL86" s="962"/>
      <c r="AM86" s="962"/>
      <c r="AN86" s="962"/>
      <c r="AO86" s="962"/>
      <c r="AP86" s="962"/>
      <c r="AQ86" s="962"/>
      <c r="AR86" s="962"/>
      <c r="AS86" s="962"/>
      <c r="AT86" s="962"/>
      <c r="AU86" s="962"/>
      <c r="AV86" s="962"/>
      <c r="AW86" s="962"/>
      <c r="AX86" s="962"/>
      <c r="AY86" s="962"/>
      <c r="AZ86" s="963"/>
      <c r="BA86" s="963"/>
      <c r="BB86" s="963"/>
      <c r="BC86" s="963"/>
      <c r="BD86" s="964"/>
      <c r="BE86" s="216"/>
      <c r="BF86" s="216"/>
      <c r="BG86" s="216"/>
      <c r="BH86" s="216"/>
      <c r="BI86" s="216"/>
      <c r="BJ86" s="216"/>
      <c r="BK86" s="216"/>
      <c r="BL86" s="216"/>
      <c r="BM86" s="216"/>
      <c r="BN86" s="216"/>
      <c r="BO86" s="216"/>
      <c r="BP86" s="216"/>
      <c r="BQ86" s="213">
        <v>80</v>
      </c>
      <c r="BR86" s="218"/>
      <c r="BS86" s="944"/>
      <c r="BT86" s="945"/>
      <c r="BU86" s="945"/>
      <c r="BV86" s="945"/>
      <c r="BW86" s="945"/>
      <c r="BX86" s="945"/>
      <c r="BY86" s="945"/>
      <c r="BZ86" s="945"/>
      <c r="CA86" s="945"/>
      <c r="CB86" s="945"/>
      <c r="CC86" s="945"/>
      <c r="CD86" s="945"/>
      <c r="CE86" s="945"/>
      <c r="CF86" s="945"/>
      <c r="CG86" s="946"/>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35"/>
      <c r="DW86" s="936"/>
      <c r="DX86" s="936"/>
      <c r="DY86" s="936"/>
      <c r="DZ86" s="937"/>
      <c r="EA86" s="197"/>
    </row>
    <row r="87" spans="1:131" s="198" customFormat="1" ht="26.25" customHeight="1">
      <c r="A87" s="220">
        <v>20</v>
      </c>
      <c r="B87" s="955"/>
      <c r="C87" s="956"/>
      <c r="D87" s="956"/>
      <c r="E87" s="956"/>
      <c r="F87" s="956"/>
      <c r="G87" s="956"/>
      <c r="H87" s="956"/>
      <c r="I87" s="956"/>
      <c r="J87" s="956"/>
      <c r="K87" s="956"/>
      <c r="L87" s="956"/>
      <c r="M87" s="956"/>
      <c r="N87" s="956"/>
      <c r="O87" s="956"/>
      <c r="P87" s="957"/>
      <c r="Q87" s="958"/>
      <c r="R87" s="959"/>
      <c r="S87" s="959"/>
      <c r="T87" s="959"/>
      <c r="U87" s="959"/>
      <c r="V87" s="959"/>
      <c r="W87" s="959"/>
      <c r="X87" s="959"/>
      <c r="Y87" s="959"/>
      <c r="Z87" s="959"/>
      <c r="AA87" s="959"/>
      <c r="AB87" s="959"/>
      <c r="AC87" s="959"/>
      <c r="AD87" s="959"/>
      <c r="AE87" s="959"/>
      <c r="AF87" s="959"/>
      <c r="AG87" s="959"/>
      <c r="AH87" s="959"/>
      <c r="AI87" s="959"/>
      <c r="AJ87" s="959"/>
      <c r="AK87" s="959"/>
      <c r="AL87" s="959"/>
      <c r="AM87" s="959"/>
      <c r="AN87" s="959"/>
      <c r="AO87" s="959"/>
      <c r="AP87" s="959"/>
      <c r="AQ87" s="959"/>
      <c r="AR87" s="959"/>
      <c r="AS87" s="959"/>
      <c r="AT87" s="959"/>
      <c r="AU87" s="959"/>
      <c r="AV87" s="959"/>
      <c r="AW87" s="959"/>
      <c r="AX87" s="959"/>
      <c r="AY87" s="959"/>
      <c r="AZ87" s="960"/>
      <c r="BA87" s="960"/>
      <c r="BB87" s="960"/>
      <c r="BC87" s="960"/>
      <c r="BD87" s="961"/>
      <c r="BE87" s="216"/>
      <c r="BF87" s="216"/>
      <c r="BG87" s="216"/>
      <c r="BH87" s="216"/>
      <c r="BI87" s="216"/>
      <c r="BJ87" s="216"/>
      <c r="BK87" s="216"/>
      <c r="BL87" s="216"/>
      <c r="BM87" s="216"/>
      <c r="BN87" s="216"/>
      <c r="BO87" s="216"/>
      <c r="BP87" s="216"/>
      <c r="BQ87" s="213">
        <v>81</v>
      </c>
      <c r="BR87" s="218"/>
      <c r="BS87" s="944"/>
      <c r="BT87" s="945"/>
      <c r="BU87" s="945"/>
      <c r="BV87" s="945"/>
      <c r="BW87" s="945"/>
      <c r="BX87" s="945"/>
      <c r="BY87" s="945"/>
      <c r="BZ87" s="945"/>
      <c r="CA87" s="945"/>
      <c r="CB87" s="945"/>
      <c r="CC87" s="945"/>
      <c r="CD87" s="945"/>
      <c r="CE87" s="945"/>
      <c r="CF87" s="945"/>
      <c r="CG87" s="946"/>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35"/>
      <c r="DW87" s="936"/>
      <c r="DX87" s="936"/>
      <c r="DY87" s="936"/>
      <c r="DZ87" s="937"/>
      <c r="EA87" s="197"/>
    </row>
    <row r="88" spans="1:131" s="198" customFormat="1" ht="26.25" customHeight="1" thickBot="1">
      <c r="A88" s="215" t="s">
        <v>369</v>
      </c>
      <c r="B88" s="938" t="s">
        <v>393</v>
      </c>
      <c r="C88" s="939"/>
      <c r="D88" s="939"/>
      <c r="E88" s="939"/>
      <c r="F88" s="939"/>
      <c r="G88" s="939"/>
      <c r="H88" s="939"/>
      <c r="I88" s="939"/>
      <c r="J88" s="939"/>
      <c r="K88" s="939"/>
      <c r="L88" s="939"/>
      <c r="M88" s="939"/>
      <c r="N88" s="939"/>
      <c r="O88" s="939"/>
      <c r="P88" s="940"/>
      <c r="Q88" s="953"/>
      <c r="R88" s="954"/>
      <c r="S88" s="954"/>
      <c r="T88" s="954"/>
      <c r="U88" s="954"/>
      <c r="V88" s="954"/>
      <c r="W88" s="954"/>
      <c r="X88" s="954"/>
      <c r="Y88" s="954"/>
      <c r="Z88" s="954"/>
      <c r="AA88" s="954"/>
      <c r="AB88" s="954"/>
      <c r="AC88" s="954"/>
      <c r="AD88" s="954"/>
      <c r="AE88" s="954"/>
      <c r="AF88" s="950">
        <f>SUM(AF68:AJ72)</f>
        <v>8324</v>
      </c>
      <c r="AG88" s="950"/>
      <c r="AH88" s="950"/>
      <c r="AI88" s="950"/>
      <c r="AJ88" s="950"/>
      <c r="AK88" s="954"/>
      <c r="AL88" s="954"/>
      <c r="AM88" s="954"/>
      <c r="AN88" s="954"/>
      <c r="AO88" s="954"/>
      <c r="AP88" s="950" t="s">
        <v>545</v>
      </c>
      <c r="AQ88" s="950"/>
      <c r="AR88" s="950"/>
      <c r="AS88" s="950"/>
      <c r="AT88" s="950"/>
      <c r="AU88" s="950" t="s">
        <v>551</v>
      </c>
      <c r="AV88" s="950"/>
      <c r="AW88" s="950"/>
      <c r="AX88" s="950"/>
      <c r="AY88" s="950"/>
      <c r="AZ88" s="951"/>
      <c r="BA88" s="951"/>
      <c r="BB88" s="951"/>
      <c r="BC88" s="951"/>
      <c r="BD88" s="952"/>
      <c r="BE88" s="216"/>
      <c r="BF88" s="216"/>
      <c r="BG88" s="216"/>
      <c r="BH88" s="216"/>
      <c r="BI88" s="216"/>
      <c r="BJ88" s="216"/>
      <c r="BK88" s="216"/>
      <c r="BL88" s="216"/>
      <c r="BM88" s="216"/>
      <c r="BN88" s="216"/>
      <c r="BO88" s="216"/>
      <c r="BP88" s="216"/>
      <c r="BQ88" s="213">
        <v>82</v>
      </c>
      <c r="BR88" s="218"/>
      <c r="BS88" s="944"/>
      <c r="BT88" s="945"/>
      <c r="BU88" s="945"/>
      <c r="BV88" s="945"/>
      <c r="BW88" s="945"/>
      <c r="BX88" s="945"/>
      <c r="BY88" s="945"/>
      <c r="BZ88" s="945"/>
      <c r="CA88" s="945"/>
      <c r="CB88" s="945"/>
      <c r="CC88" s="945"/>
      <c r="CD88" s="945"/>
      <c r="CE88" s="945"/>
      <c r="CF88" s="945"/>
      <c r="CG88" s="946"/>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4"/>
      <c r="BT89" s="945"/>
      <c r="BU89" s="945"/>
      <c r="BV89" s="945"/>
      <c r="BW89" s="945"/>
      <c r="BX89" s="945"/>
      <c r="BY89" s="945"/>
      <c r="BZ89" s="945"/>
      <c r="CA89" s="945"/>
      <c r="CB89" s="945"/>
      <c r="CC89" s="945"/>
      <c r="CD89" s="945"/>
      <c r="CE89" s="945"/>
      <c r="CF89" s="945"/>
      <c r="CG89" s="946"/>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4"/>
      <c r="BT90" s="945"/>
      <c r="BU90" s="945"/>
      <c r="BV90" s="945"/>
      <c r="BW90" s="945"/>
      <c r="BX90" s="945"/>
      <c r="BY90" s="945"/>
      <c r="BZ90" s="945"/>
      <c r="CA90" s="945"/>
      <c r="CB90" s="945"/>
      <c r="CC90" s="945"/>
      <c r="CD90" s="945"/>
      <c r="CE90" s="945"/>
      <c r="CF90" s="945"/>
      <c r="CG90" s="946"/>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4"/>
      <c r="BT91" s="945"/>
      <c r="BU91" s="945"/>
      <c r="BV91" s="945"/>
      <c r="BW91" s="945"/>
      <c r="BX91" s="945"/>
      <c r="BY91" s="945"/>
      <c r="BZ91" s="945"/>
      <c r="CA91" s="945"/>
      <c r="CB91" s="945"/>
      <c r="CC91" s="945"/>
      <c r="CD91" s="945"/>
      <c r="CE91" s="945"/>
      <c r="CF91" s="945"/>
      <c r="CG91" s="946"/>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4"/>
      <c r="BT92" s="945"/>
      <c r="BU92" s="945"/>
      <c r="BV92" s="945"/>
      <c r="BW92" s="945"/>
      <c r="BX92" s="945"/>
      <c r="BY92" s="945"/>
      <c r="BZ92" s="945"/>
      <c r="CA92" s="945"/>
      <c r="CB92" s="945"/>
      <c r="CC92" s="945"/>
      <c r="CD92" s="945"/>
      <c r="CE92" s="945"/>
      <c r="CF92" s="945"/>
      <c r="CG92" s="946"/>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4"/>
      <c r="BT93" s="945"/>
      <c r="BU93" s="945"/>
      <c r="BV93" s="945"/>
      <c r="BW93" s="945"/>
      <c r="BX93" s="945"/>
      <c r="BY93" s="945"/>
      <c r="BZ93" s="945"/>
      <c r="CA93" s="945"/>
      <c r="CB93" s="945"/>
      <c r="CC93" s="945"/>
      <c r="CD93" s="945"/>
      <c r="CE93" s="945"/>
      <c r="CF93" s="945"/>
      <c r="CG93" s="946"/>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4"/>
      <c r="BT94" s="945"/>
      <c r="BU94" s="945"/>
      <c r="BV94" s="945"/>
      <c r="BW94" s="945"/>
      <c r="BX94" s="945"/>
      <c r="BY94" s="945"/>
      <c r="BZ94" s="945"/>
      <c r="CA94" s="945"/>
      <c r="CB94" s="945"/>
      <c r="CC94" s="945"/>
      <c r="CD94" s="945"/>
      <c r="CE94" s="945"/>
      <c r="CF94" s="945"/>
      <c r="CG94" s="946"/>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4"/>
      <c r="BT95" s="945"/>
      <c r="BU95" s="945"/>
      <c r="BV95" s="945"/>
      <c r="BW95" s="945"/>
      <c r="BX95" s="945"/>
      <c r="BY95" s="945"/>
      <c r="BZ95" s="945"/>
      <c r="CA95" s="945"/>
      <c r="CB95" s="945"/>
      <c r="CC95" s="945"/>
      <c r="CD95" s="945"/>
      <c r="CE95" s="945"/>
      <c r="CF95" s="945"/>
      <c r="CG95" s="946"/>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4"/>
      <c r="BT96" s="945"/>
      <c r="BU96" s="945"/>
      <c r="BV96" s="945"/>
      <c r="BW96" s="945"/>
      <c r="BX96" s="945"/>
      <c r="BY96" s="945"/>
      <c r="BZ96" s="945"/>
      <c r="CA96" s="945"/>
      <c r="CB96" s="945"/>
      <c r="CC96" s="945"/>
      <c r="CD96" s="945"/>
      <c r="CE96" s="945"/>
      <c r="CF96" s="945"/>
      <c r="CG96" s="946"/>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4"/>
      <c r="BT97" s="945"/>
      <c r="BU97" s="945"/>
      <c r="BV97" s="945"/>
      <c r="BW97" s="945"/>
      <c r="BX97" s="945"/>
      <c r="BY97" s="945"/>
      <c r="BZ97" s="945"/>
      <c r="CA97" s="945"/>
      <c r="CB97" s="945"/>
      <c r="CC97" s="945"/>
      <c r="CD97" s="945"/>
      <c r="CE97" s="945"/>
      <c r="CF97" s="945"/>
      <c r="CG97" s="946"/>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4"/>
      <c r="BT98" s="945"/>
      <c r="BU98" s="945"/>
      <c r="BV98" s="945"/>
      <c r="BW98" s="945"/>
      <c r="BX98" s="945"/>
      <c r="BY98" s="945"/>
      <c r="BZ98" s="945"/>
      <c r="CA98" s="945"/>
      <c r="CB98" s="945"/>
      <c r="CC98" s="945"/>
      <c r="CD98" s="945"/>
      <c r="CE98" s="945"/>
      <c r="CF98" s="945"/>
      <c r="CG98" s="946"/>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4"/>
      <c r="BT99" s="945"/>
      <c r="BU99" s="945"/>
      <c r="BV99" s="945"/>
      <c r="BW99" s="945"/>
      <c r="BX99" s="945"/>
      <c r="BY99" s="945"/>
      <c r="BZ99" s="945"/>
      <c r="CA99" s="945"/>
      <c r="CB99" s="945"/>
      <c r="CC99" s="945"/>
      <c r="CD99" s="945"/>
      <c r="CE99" s="945"/>
      <c r="CF99" s="945"/>
      <c r="CG99" s="946"/>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4"/>
      <c r="BT100" s="945"/>
      <c r="BU100" s="945"/>
      <c r="BV100" s="945"/>
      <c r="BW100" s="945"/>
      <c r="BX100" s="945"/>
      <c r="BY100" s="945"/>
      <c r="BZ100" s="945"/>
      <c r="CA100" s="945"/>
      <c r="CB100" s="945"/>
      <c r="CC100" s="945"/>
      <c r="CD100" s="945"/>
      <c r="CE100" s="945"/>
      <c r="CF100" s="945"/>
      <c r="CG100" s="946"/>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4"/>
      <c r="BT101" s="945"/>
      <c r="BU101" s="945"/>
      <c r="BV101" s="945"/>
      <c r="BW101" s="945"/>
      <c r="BX101" s="945"/>
      <c r="BY101" s="945"/>
      <c r="BZ101" s="945"/>
      <c r="CA101" s="945"/>
      <c r="CB101" s="945"/>
      <c r="CC101" s="945"/>
      <c r="CD101" s="945"/>
      <c r="CE101" s="945"/>
      <c r="CF101" s="945"/>
      <c r="CG101" s="946"/>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27">
        <f>SUM(CR7:CV9)</f>
        <v>21</v>
      </c>
      <c r="CS102" s="928"/>
      <c r="CT102" s="928"/>
      <c r="CU102" s="928"/>
      <c r="CV102" s="929"/>
      <c r="CW102" s="927">
        <f>SUM(CW7:DA9)</f>
        <v>9</v>
      </c>
      <c r="CX102" s="928"/>
      <c r="CY102" s="928"/>
      <c r="CZ102" s="928"/>
      <c r="DA102" s="929"/>
      <c r="DB102" s="927">
        <f>SUM(DB7:DF9)</f>
        <v>700</v>
      </c>
      <c r="DC102" s="928"/>
      <c r="DD102" s="928"/>
      <c r="DE102" s="928"/>
      <c r="DF102" s="929"/>
      <c r="DG102" s="927">
        <f t="shared" ref="DG102" si="0">SUM(DG7:DK9)</f>
        <v>750</v>
      </c>
      <c r="DH102" s="928"/>
      <c r="DI102" s="928"/>
      <c r="DJ102" s="928"/>
      <c r="DK102" s="929"/>
      <c r="DL102" s="927" t="s">
        <v>544</v>
      </c>
      <c r="DM102" s="928"/>
      <c r="DN102" s="928"/>
      <c r="DO102" s="928"/>
      <c r="DP102" s="929"/>
      <c r="DQ102" s="927" t="s">
        <v>550</v>
      </c>
      <c r="DR102" s="928"/>
      <c r="DS102" s="928"/>
      <c r="DT102" s="928"/>
      <c r="DU102" s="929"/>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287</v>
      </c>
      <c r="AG109" s="886"/>
      <c r="AH109" s="886"/>
      <c r="AI109" s="886"/>
      <c r="AJ109" s="887"/>
      <c r="AK109" s="888" t="s">
        <v>286</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287</v>
      </c>
      <c r="BW109" s="886"/>
      <c r="BX109" s="886"/>
      <c r="BY109" s="886"/>
      <c r="BZ109" s="887"/>
      <c r="CA109" s="888" t="s">
        <v>286</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287</v>
      </c>
      <c r="DM109" s="886"/>
      <c r="DN109" s="886"/>
      <c r="DO109" s="886"/>
      <c r="DP109" s="887"/>
      <c r="DQ109" s="888" t="s">
        <v>286</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3971995</v>
      </c>
      <c r="AB110" s="871"/>
      <c r="AC110" s="871"/>
      <c r="AD110" s="871"/>
      <c r="AE110" s="872"/>
      <c r="AF110" s="873">
        <v>4213404</v>
      </c>
      <c r="AG110" s="871"/>
      <c r="AH110" s="871"/>
      <c r="AI110" s="871"/>
      <c r="AJ110" s="872"/>
      <c r="AK110" s="873">
        <v>4527019</v>
      </c>
      <c r="AL110" s="871"/>
      <c r="AM110" s="871"/>
      <c r="AN110" s="871"/>
      <c r="AO110" s="872"/>
      <c r="AP110" s="874">
        <v>19.399999999999999</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40440144</v>
      </c>
      <c r="BR110" s="798"/>
      <c r="BS110" s="798"/>
      <c r="BT110" s="798"/>
      <c r="BU110" s="798"/>
      <c r="BV110" s="798">
        <v>39039842</v>
      </c>
      <c r="BW110" s="798"/>
      <c r="BX110" s="798"/>
      <c r="BY110" s="798"/>
      <c r="BZ110" s="798"/>
      <c r="CA110" s="798">
        <v>38918524</v>
      </c>
      <c r="CB110" s="798"/>
      <c r="CC110" s="798"/>
      <c r="CD110" s="798"/>
      <c r="CE110" s="798"/>
      <c r="CF110" s="859">
        <v>166.6</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2366615</v>
      </c>
      <c r="BR111" s="769"/>
      <c r="BS111" s="769"/>
      <c r="BT111" s="769"/>
      <c r="BU111" s="769"/>
      <c r="BV111" s="769">
        <v>737945</v>
      </c>
      <c r="BW111" s="769"/>
      <c r="BX111" s="769"/>
      <c r="BY111" s="769"/>
      <c r="BZ111" s="769"/>
      <c r="CA111" s="769">
        <v>1163066</v>
      </c>
      <c r="CB111" s="769"/>
      <c r="CC111" s="769"/>
      <c r="CD111" s="769"/>
      <c r="CE111" s="769"/>
      <c r="CF111" s="846">
        <v>5</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412</v>
      </c>
      <c r="DH111" s="769"/>
      <c r="DI111" s="769"/>
      <c r="DJ111" s="769"/>
      <c r="DK111" s="769"/>
      <c r="DL111" s="769" t="s">
        <v>412</v>
      </c>
      <c r="DM111" s="769"/>
      <c r="DN111" s="769"/>
      <c r="DO111" s="769"/>
      <c r="DP111" s="769"/>
      <c r="DQ111" s="769" t="s">
        <v>412</v>
      </c>
      <c r="DR111" s="769"/>
      <c r="DS111" s="769"/>
      <c r="DT111" s="769"/>
      <c r="DU111" s="769"/>
      <c r="DV111" s="821" t="s">
        <v>412</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415</v>
      </c>
      <c r="AB112" s="782"/>
      <c r="AC112" s="782"/>
      <c r="AD112" s="782"/>
      <c r="AE112" s="783"/>
      <c r="AF112" s="784" t="s">
        <v>415</v>
      </c>
      <c r="AG112" s="782"/>
      <c r="AH112" s="782"/>
      <c r="AI112" s="782"/>
      <c r="AJ112" s="783"/>
      <c r="AK112" s="784" t="s">
        <v>415</v>
      </c>
      <c r="AL112" s="782"/>
      <c r="AM112" s="782"/>
      <c r="AN112" s="782"/>
      <c r="AO112" s="783"/>
      <c r="AP112" s="752" t="s">
        <v>415</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12159840</v>
      </c>
      <c r="BR112" s="769"/>
      <c r="BS112" s="769"/>
      <c r="BT112" s="769"/>
      <c r="BU112" s="769"/>
      <c r="BV112" s="769">
        <v>11979433</v>
      </c>
      <c r="BW112" s="769"/>
      <c r="BX112" s="769"/>
      <c r="BY112" s="769"/>
      <c r="BZ112" s="769"/>
      <c r="CA112" s="769">
        <v>11589193</v>
      </c>
      <c r="CB112" s="769"/>
      <c r="CC112" s="769"/>
      <c r="CD112" s="769"/>
      <c r="CE112" s="769"/>
      <c r="CF112" s="846">
        <v>49.6</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415</v>
      </c>
      <c r="DH112" s="769"/>
      <c r="DI112" s="769"/>
      <c r="DJ112" s="769"/>
      <c r="DK112" s="769"/>
      <c r="DL112" s="769" t="s">
        <v>415</v>
      </c>
      <c r="DM112" s="769"/>
      <c r="DN112" s="769"/>
      <c r="DO112" s="769"/>
      <c r="DP112" s="769"/>
      <c r="DQ112" s="769" t="s">
        <v>415</v>
      </c>
      <c r="DR112" s="769"/>
      <c r="DS112" s="769"/>
      <c r="DT112" s="769"/>
      <c r="DU112" s="769"/>
      <c r="DV112" s="821" t="s">
        <v>415</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963687</v>
      </c>
      <c r="AB113" s="907"/>
      <c r="AC113" s="907"/>
      <c r="AD113" s="907"/>
      <c r="AE113" s="908"/>
      <c r="AF113" s="909">
        <v>1132710</v>
      </c>
      <c r="AG113" s="907"/>
      <c r="AH113" s="907"/>
      <c r="AI113" s="907"/>
      <c r="AJ113" s="908"/>
      <c r="AK113" s="909">
        <v>1044291</v>
      </c>
      <c r="AL113" s="907"/>
      <c r="AM113" s="907"/>
      <c r="AN113" s="907"/>
      <c r="AO113" s="908"/>
      <c r="AP113" s="910">
        <v>4.5</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t="s">
        <v>415</v>
      </c>
      <c r="BR113" s="769"/>
      <c r="BS113" s="769"/>
      <c r="BT113" s="769"/>
      <c r="BU113" s="769"/>
      <c r="BV113" s="769" t="s">
        <v>415</v>
      </c>
      <c r="BW113" s="769"/>
      <c r="BX113" s="769"/>
      <c r="BY113" s="769"/>
      <c r="BZ113" s="769"/>
      <c r="CA113" s="769" t="s">
        <v>415</v>
      </c>
      <c r="CB113" s="769"/>
      <c r="CC113" s="769"/>
      <c r="CD113" s="769"/>
      <c r="CE113" s="769"/>
      <c r="CF113" s="846" t="s">
        <v>415</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415</v>
      </c>
      <c r="DH113" s="782"/>
      <c r="DI113" s="782"/>
      <c r="DJ113" s="782"/>
      <c r="DK113" s="783"/>
      <c r="DL113" s="784" t="s">
        <v>415</v>
      </c>
      <c r="DM113" s="782"/>
      <c r="DN113" s="782"/>
      <c r="DO113" s="782"/>
      <c r="DP113" s="783"/>
      <c r="DQ113" s="784" t="s">
        <v>415</v>
      </c>
      <c r="DR113" s="782"/>
      <c r="DS113" s="782"/>
      <c r="DT113" s="782"/>
      <c r="DU113" s="783"/>
      <c r="DV113" s="752" t="s">
        <v>415</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415</v>
      </c>
      <c r="AB114" s="782"/>
      <c r="AC114" s="782"/>
      <c r="AD114" s="782"/>
      <c r="AE114" s="783"/>
      <c r="AF114" s="784" t="s">
        <v>415</v>
      </c>
      <c r="AG114" s="782"/>
      <c r="AH114" s="782"/>
      <c r="AI114" s="782"/>
      <c r="AJ114" s="783"/>
      <c r="AK114" s="784" t="s">
        <v>415</v>
      </c>
      <c r="AL114" s="782"/>
      <c r="AM114" s="782"/>
      <c r="AN114" s="782"/>
      <c r="AO114" s="783"/>
      <c r="AP114" s="752" t="s">
        <v>415</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6483881</v>
      </c>
      <c r="BR114" s="769"/>
      <c r="BS114" s="769"/>
      <c r="BT114" s="769"/>
      <c r="BU114" s="769"/>
      <c r="BV114" s="769">
        <v>7486985</v>
      </c>
      <c r="BW114" s="769"/>
      <c r="BX114" s="769"/>
      <c r="BY114" s="769"/>
      <c r="BZ114" s="769"/>
      <c r="CA114" s="769">
        <v>7891973</v>
      </c>
      <c r="CB114" s="769"/>
      <c r="CC114" s="769"/>
      <c r="CD114" s="769"/>
      <c r="CE114" s="769"/>
      <c r="CF114" s="846">
        <v>33.799999999999997</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415</v>
      </c>
      <c r="DH114" s="782"/>
      <c r="DI114" s="782"/>
      <c r="DJ114" s="782"/>
      <c r="DK114" s="783"/>
      <c r="DL114" s="784" t="s">
        <v>415</v>
      </c>
      <c r="DM114" s="782"/>
      <c r="DN114" s="782"/>
      <c r="DO114" s="782"/>
      <c r="DP114" s="783"/>
      <c r="DQ114" s="784" t="s">
        <v>415</v>
      </c>
      <c r="DR114" s="782"/>
      <c r="DS114" s="782"/>
      <c r="DT114" s="782"/>
      <c r="DU114" s="783"/>
      <c r="DV114" s="752" t="s">
        <v>415</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200074</v>
      </c>
      <c r="AB115" s="907"/>
      <c r="AC115" s="907"/>
      <c r="AD115" s="907"/>
      <c r="AE115" s="908"/>
      <c r="AF115" s="909">
        <v>4</v>
      </c>
      <c r="AG115" s="907"/>
      <c r="AH115" s="907"/>
      <c r="AI115" s="907"/>
      <c r="AJ115" s="908"/>
      <c r="AK115" s="909">
        <v>2</v>
      </c>
      <c r="AL115" s="907"/>
      <c r="AM115" s="907"/>
      <c r="AN115" s="907"/>
      <c r="AO115" s="908"/>
      <c r="AP115" s="910">
        <v>0</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v>395786</v>
      </c>
      <c r="BR115" s="769"/>
      <c r="BS115" s="769"/>
      <c r="BT115" s="769"/>
      <c r="BU115" s="769"/>
      <c r="BV115" s="769">
        <v>380062</v>
      </c>
      <c r="BW115" s="769"/>
      <c r="BX115" s="769"/>
      <c r="BY115" s="769"/>
      <c r="BZ115" s="769"/>
      <c r="CA115" s="769">
        <v>2510</v>
      </c>
      <c r="CB115" s="769"/>
      <c r="CC115" s="769"/>
      <c r="CD115" s="769"/>
      <c r="CE115" s="769"/>
      <c r="CF115" s="846">
        <v>0</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766615</v>
      </c>
      <c r="DH115" s="782"/>
      <c r="DI115" s="782"/>
      <c r="DJ115" s="782"/>
      <c r="DK115" s="783"/>
      <c r="DL115" s="784">
        <v>737945</v>
      </c>
      <c r="DM115" s="782"/>
      <c r="DN115" s="782"/>
      <c r="DO115" s="782"/>
      <c r="DP115" s="783"/>
      <c r="DQ115" s="784">
        <v>1163066</v>
      </c>
      <c r="DR115" s="782"/>
      <c r="DS115" s="782"/>
      <c r="DT115" s="782"/>
      <c r="DU115" s="783"/>
      <c r="DV115" s="752">
        <v>5</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415</v>
      </c>
      <c r="AB116" s="782"/>
      <c r="AC116" s="782"/>
      <c r="AD116" s="782"/>
      <c r="AE116" s="783"/>
      <c r="AF116" s="784" t="s">
        <v>415</v>
      </c>
      <c r="AG116" s="782"/>
      <c r="AH116" s="782"/>
      <c r="AI116" s="782"/>
      <c r="AJ116" s="783"/>
      <c r="AK116" s="784" t="s">
        <v>415</v>
      </c>
      <c r="AL116" s="782"/>
      <c r="AM116" s="782"/>
      <c r="AN116" s="782"/>
      <c r="AO116" s="783"/>
      <c r="AP116" s="752" t="s">
        <v>415</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415</v>
      </c>
      <c r="BR116" s="769"/>
      <c r="BS116" s="769"/>
      <c r="BT116" s="769"/>
      <c r="BU116" s="769"/>
      <c r="BV116" s="769" t="s">
        <v>415</v>
      </c>
      <c r="BW116" s="769"/>
      <c r="BX116" s="769"/>
      <c r="BY116" s="769"/>
      <c r="BZ116" s="769"/>
      <c r="CA116" s="769" t="s">
        <v>415</v>
      </c>
      <c r="CB116" s="769"/>
      <c r="CC116" s="769"/>
      <c r="CD116" s="769"/>
      <c r="CE116" s="769"/>
      <c r="CF116" s="846" t="s">
        <v>415</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415</v>
      </c>
      <c r="DH116" s="782"/>
      <c r="DI116" s="782"/>
      <c r="DJ116" s="782"/>
      <c r="DK116" s="783"/>
      <c r="DL116" s="784" t="s">
        <v>415</v>
      </c>
      <c r="DM116" s="782"/>
      <c r="DN116" s="782"/>
      <c r="DO116" s="782"/>
      <c r="DP116" s="783"/>
      <c r="DQ116" s="784" t="s">
        <v>415</v>
      </c>
      <c r="DR116" s="782"/>
      <c r="DS116" s="782"/>
      <c r="DT116" s="782"/>
      <c r="DU116" s="783"/>
      <c r="DV116" s="752" t="s">
        <v>415</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5135756</v>
      </c>
      <c r="AB117" s="893"/>
      <c r="AC117" s="893"/>
      <c r="AD117" s="893"/>
      <c r="AE117" s="894"/>
      <c r="AF117" s="896">
        <v>5346118</v>
      </c>
      <c r="AG117" s="893"/>
      <c r="AH117" s="893"/>
      <c r="AI117" s="893"/>
      <c r="AJ117" s="894"/>
      <c r="AK117" s="896">
        <v>5571312</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287</v>
      </c>
      <c r="AG118" s="886"/>
      <c r="AH118" s="886"/>
      <c r="AI118" s="886"/>
      <c r="AJ118" s="887"/>
      <c r="AK118" s="888" t="s">
        <v>286</v>
      </c>
      <c r="AL118" s="886"/>
      <c r="AM118" s="886"/>
      <c r="AN118" s="886"/>
      <c r="AO118" s="887"/>
      <c r="AP118" s="889" t="s">
        <v>403</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433</v>
      </c>
      <c r="BP118" s="836"/>
      <c r="BQ118" s="855">
        <v>61846266</v>
      </c>
      <c r="BR118" s="856"/>
      <c r="BS118" s="856"/>
      <c r="BT118" s="856"/>
      <c r="BU118" s="856"/>
      <c r="BV118" s="856">
        <v>59624267</v>
      </c>
      <c r="BW118" s="856"/>
      <c r="BX118" s="856"/>
      <c r="BY118" s="856"/>
      <c r="BZ118" s="856"/>
      <c r="CA118" s="856">
        <v>59565266</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20746777</v>
      </c>
      <c r="BR119" s="798"/>
      <c r="BS119" s="798"/>
      <c r="BT119" s="798"/>
      <c r="BU119" s="798"/>
      <c r="BV119" s="798">
        <v>20765629</v>
      </c>
      <c r="BW119" s="798"/>
      <c r="BX119" s="798"/>
      <c r="BY119" s="798"/>
      <c r="BZ119" s="798"/>
      <c r="CA119" s="798">
        <v>23893699</v>
      </c>
      <c r="CB119" s="798"/>
      <c r="CC119" s="798"/>
      <c r="CD119" s="798"/>
      <c r="CE119" s="798"/>
      <c r="CF119" s="859">
        <v>102.3</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1600000</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20313736</v>
      </c>
      <c r="BR120" s="769"/>
      <c r="BS120" s="769"/>
      <c r="BT120" s="769"/>
      <c r="BU120" s="769"/>
      <c r="BV120" s="769">
        <v>17908452</v>
      </c>
      <c r="BW120" s="769"/>
      <c r="BX120" s="769"/>
      <c r="BY120" s="769"/>
      <c r="BZ120" s="769"/>
      <c r="CA120" s="769">
        <v>16516379</v>
      </c>
      <c r="CB120" s="769"/>
      <c r="CC120" s="769"/>
      <c r="CD120" s="769"/>
      <c r="CE120" s="769"/>
      <c r="CF120" s="846">
        <v>70.7</v>
      </c>
      <c r="CG120" s="847"/>
      <c r="CH120" s="847"/>
      <c r="CI120" s="847"/>
      <c r="CJ120" s="847"/>
      <c r="CK120" s="848" t="s">
        <v>439</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12107985</v>
      </c>
      <c r="DH120" s="798"/>
      <c r="DI120" s="798"/>
      <c r="DJ120" s="798"/>
      <c r="DK120" s="798"/>
      <c r="DL120" s="798">
        <v>11931652</v>
      </c>
      <c r="DM120" s="798"/>
      <c r="DN120" s="798"/>
      <c r="DO120" s="798"/>
      <c r="DP120" s="798"/>
      <c r="DQ120" s="798">
        <v>11545635</v>
      </c>
      <c r="DR120" s="798"/>
      <c r="DS120" s="798"/>
      <c r="DT120" s="798"/>
      <c r="DU120" s="798"/>
      <c r="DV120" s="799">
        <v>49.4</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44288881</v>
      </c>
      <c r="BR121" s="856"/>
      <c r="BS121" s="856"/>
      <c r="BT121" s="856"/>
      <c r="BU121" s="856"/>
      <c r="BV121" s="856">
        <v>46019235</v>
      </c>
      <c r="BW121" s="856"/>
      <c r="BX121" s="856"/>
      <c r="BY121" s="856"/>
      <c r="BZ121" s="856"/>
      <c r="CA121" s="856">
        <v>45838153</v>
      </c>
      <c r="CB121" s="856"/>
      <c r="CC121" s="856"/>
      <c r="CD121" s="856"/>
      <c r="CE121" s="856"/>
      <c r="CF121" s="857">
        <v>196.3</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51855</v>
      </c>
      <c r="DH121" s="769"/>
      <c r="DI121" s="769"/>
      <c r="DJ121" s="769"/>
      <c r="DK121" s="769"/>
      <c r="DL121" s="769">
        <v>47781</v>
      </c>
      <c r="DM121" s="769"/>
      <c r="DN121" s="769"/>
      <c r="DO121" s="769"/>
      <c r="DP121" s="769"/>
      <c r="DQ121" s="769">
        <v>43558</v>
      </c>
      <c r="DR121" s="769"/>
      <c r="DS121" s="769"/>
      <c r="DT121" s="769"/>
      <c r="DU121" s="769"/>
      <c r="DV121" s="821">
        <v>0.2</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442</v>
      </c>
      <c r="BP122" s="836"/>
      <c r="BQ122" s="837">
        <v>85349394</v>
      </c>
      <c r="BR122" s="838"/>
      <c r="BS122" s="838"/>
      <c r="BT122" s="838"/>
      <c r="BU122" s="838"/>
      <c r="BV122" s="838">
        <v>84693316</v>
      </c>
      <c r="BW122" s="838"/>
      <c r="BX122" s="838"/>
      <c r="BY122" s="838"/>
      <c r="BZ122" s="838"/>
      <c r="CA122" s="838">
        <v>86248231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200000</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v>394633</v>
      </c>
      <c r="DH126" s="769"/>
      <c r="DI126" s="769"/>
      <c r="DJ126" s="769"/>
      <c r="DK126" s="769"/>
      <c r="DL126" s="769">
        <v>380062</v>
      </c>
      <c r="DM126" s="769"/>
      <c r="DN126" s="769"/>
      <c r="DO126" s="769"/>
      <c r="DP126" s="769"/>
      <c r="DQ126" s="769">
        <v>2510</v>
      </c>
      <c r="DR126" s="769"/>
      <c r="DS126" s="769"/>
      <c r="DT126" s="769"/>
      <c r="DU126" s="769"/>
      <c r="DV126" s="821">
        <v>0</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74</v>
      </c>
      <c r="AB127" s="782"/>
      <c r="AC127" s="782"/>
      <c r="AD127" s="782"/>
      <c r="AE127" s="783"/>
      <c r="AF127" s="784">
        <v>4</v>
      </c>
      <c r="AG127" s="782"/>
      <c r="AH127" s="782"/>
      <c r="AI127" s="782"/>
      <c r="AJ127" s="783"/>
      <c r="AK127" s="784">
        <v>2</v>
      </c>
      <c r="AL127" s="782"/>
      <c r="AM127" s="782"/>
      <c r="AN127" s="782"/>
      <c r="AO127" s="783"/>
      <c r="AP127" s="752">
        <v>0</v>
      </c>
      <c r="AQ127" s="753"/>
      <c r="AR127" s="753"/>
      <c r="AS127" s="753"/>
      <c r="AT127" s="754"/>
      <c r="AU127" s="233"/>
      <c r="AV127" s="233"/>
      <c r="AW127" s="233"/>
      <c r="AX127" s="755" t="s">
        <v>453</v>
      </c>
      <c r="AY127" s="756"/>
      <c r="AZ127" s="756"/>
      <c r="BA127" s="756"/>
      <c r="BB127" s="756"/>
      <c r="BC127" s="756"/>
      <c r="BD127" s="756"/>
      <c r="BE127" s="757"/>
      <c r="BF127" s="758" t="s">
        <v>112</v>
      </c>
      <c r="BG127" s="759"/>
      <c r="BH127" s="759"/>
      <c r="BI127" s="759"/>
      <c r="BJ127" s="759"/>
      <c r="BK127" s="759"/>
      <c r="BL127" s="760"/>
      <c r="BM127" s="758">
        <v>11.91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v>1153</v>
      </c>
      <c r="DH127" s="818"/>
      <c r="DI127" s="818"/>
      <c r="DJ127" s="818"/>
      <c r="DK127" s="818"/>
      <c r="DL127" s="818" t="s">
        <v>455</v>
      </c>
      <c r="DM127" s="818"/>
      <c r="DN127" s="818"/>
      <c r="DO127" s="818"/>
      <c r="DP127" s="818"/>
      <c r="DQ127" s="818" t="s">
        <v>455</v>
      </c>
      <c r="DR127" s="818"/>
      <c r="DS127" s="818"/>
      <c r="DT127" s="818"/>
      <c r="DU127" s="818"/>
      <c r="DV127" s="819" t="s">
        <v>455</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1326969</v>
      </c>
      <c r="AB128" s="722"/>
      <c r="AC128" s="722"/>
      <c r="AD128" s="722"/>
      <c r="AE128" s="723"/>
      <c r="AF128" s="724">
        <v>1124970</v>
      </c>
      <c r="AG128" s="722"/>
      <c r="AH128" s="722"/>
      <c r="AI128" s="722"/>
      <c r="AJ128" s="723"/>
      <c r="AK128" s="724">
        <v>1287826</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112</v>
      </c>
      <c r="BG128" s="789"/>
      <c r="BH128" s="789"/>
      <c r="BI128" s="789"/>
      <c r="BJ128" s="789"/>
      <c r="BK128" s="789"/>
      <c r="BL128" s="790"/>
      <c r="BM128" s="788">
        <v>16.91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26175836</v>
      </c>
      <c r="AB129" s="782"/>
      <c r="AC129" s="782"/>
      <c r="AD129" s="782"/>
      <c r="AE129" s="783"/>
      <c r="AF129" s="784">
        <v>26743919</v>
      </c>
      <c r="AG129" s="782"/>
      <c r="AH129" s="782"/>
      <c r="AI129" s="782"/>
      <c r="AJ129" s="783"/>
      <c r="AK129" s="784">
        <v>27943817</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3483026</v>
      </c>
      <c r="AB130" s="782"/>
      <c r="AC130" s="782"/>
      <c r="AD130" s="782"/>
      <c r="AE130" s="783"/>
      <c r="AF130" s="784">
        <v>3727528</v>
      </c>
      <c r="AG130" s="782"/>
      <c r="AH130" s="782"/>
      <c r="AI130" s="782"/>
      <c r="AJ130" s="783"/>
      <c r="AK130" s="784">
        <v>4586818</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22692810</v>
      </c>
      <c r="AB131" s="715"/>
      <c r="AC131" s="715"/>
      <c r="AD131" s="715"/>
      <c r="AE131" s="716"/>
      <c r="AF131" s="717">
        <v>23016391</v>
      </c>
      <c r="AG131" s="715"/>
      <c r="AH131" s="715"/>
      <c r="AI131" s="715"/>
      <c r="AJ131" s="716"/>
      <c r="AK131" s="717">
        <v>23356999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1.435525173</v>
      </c>
      <c r="AB132" s="738"/>
      <c r="AC132" s="738"/>
      <c r="AD132" s="738"/>
      <c r="AE132" s="739"/>
      <c r="AF132" s="740">
        <v>2.1446455270000002</v>
      </c>
      <c r="AG132" s="738"/>
      <c r="AH132" s="738"/>
      <c r="AI132" s="738"/>
      <c r="AJ132" s="739"/>
      <c r="AK132" s="740">
        <v>-1.298677112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2</v>
      </c>
      <c r="AB133" s="747"/>
      <c r="AC133" s="747"/>
      <c r="AD133" s="747"/>
      <c r="AE133" s="748"/>
      <c r="AF133" s="746">
        <v>2</v>
      </c>
      <c r="AG133" s="747"/>
      <c r="AH133" s="747"/>
      <c r="AI133" s="747"/>
      <c r="AJ133" s="748"/>
      <c r="AK133" s="746">
        <v>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customSheetViews>
    <customSheetView guid="{5F75C953-CCBB-4E51-B15A-78D645C90831}" scale="70" fitToPage="1" hiddenRows="1" hiddenColumns="1">
      <selection activeCell="AP11" sqref="AP11:AT1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customSheetViews>
    <customSheetView guid="{5F75C953-CCBB-4E51-B15A-78D645C90831}" showPageBreaks="1" showGridLines="0" fitToPage="1" hiddenRows="1" hiddenColumns="1" view="pageBreakPreview">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5"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customSheetViews>
    <customSheetView guid="{5F75C953-CCBB-4E51-B15A-78D645C90831}"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6486294</v>
      </c>
      <c r="L9" s="264">
        <v>43605</v>
      </c>
      <c r="M9" s="265">
        <v>58402</v>
      </c>
      <c r="N9" s="266">
        <v>-25.3</v>
      </c>
    </row>
    <row r="10" spans="1:16">
      <c r="A10" s="248"/>
      <c r="B10" s="244"/>
      <c r="C10" s="244"/>
      <c r="D10" s="244"/>
      <c r="E10" s="244"/>
      <c r="F10" s="244"/>
      <c r="G10" s="1131" t="s">
        <v>476</v>
      </c>
      <c r="H10" s="1132"/>
      <c r="I10" s="1132"/>
      <c r="J10" s="1133"/>
      <c r="K10" s="267">
        <v>761958</v>
      </c>
      <c r="L10" s="268">
        <v>5122</v>
      </c>
      <c r="M10" s="269">
        <v>4003</v>
      </c>
      <c r="N10" s="270">
        <v>28</v>
      </c>
    </row>
    <row r="11" spans="1:16" ht="13.5" customHeight="1">
      <c r="A11" s="248"/>
      <c r="B11" s="244"/>
      <c r="C11" s="244"/>
      <c r="D11" s="244"/>
      <c r="E11" s="244"/>
      <c r="F11" s="244"/>
      <c r="G11" s="1131" t="s">
        <v>477</v>
      </c>
      <c r="H11" s="1132"/>
      <c r="I11" s="1132"/>
      <c r="J11" s="1133"/>
      <c r="K11" s="267">
        <v>2717</v>
      </c>
      <c r="L11" s="268">
        <v>18</v>
      </c>
      <c r="M11" s="269">
        <v>3781</v>
      </c>
      <c r="N11" s="270">
        <v>-99.5</v>
      </c>
    </row>
    <row r="12" spans="1:16" ht="13.5" customHeight="1">
      <c r="A12" s="248"/>
      <c r="B12" s="244"/>
      <c r="C12" s="244"/>
      <c r="D12" s="244"/>
      <c r="E12" s="244"/>
      <c r="F12" s="244"/>
      <c r="G12" s="1131" t="s">
        <v>478</v>
      </c>
      <c r="H12" s="1132"/>
      <c r="I12" s="1132"/>
      <c r="J12" s="1133"/>
      <c r="K12" s="267" t="s">
        <v>479</v>
      </c>
      <c r="L12" s="268" t="s">
        <v>479</v>
      </c>
      <c r="M12" s="269">
        <v>598</v>
      </c>
      <c r="N12" s="270" t="s">
        <v>479</v>
      </c>
    </row>
    <row r="13" spans="1:16" ht="13.5" customHeight="1">
      <c r="A13" s="248"/>
      <c r="B13" s="244"/>
      <c r="C13" s="244"/>
      <c r="D13" s="244"/>
      <c r="E13" s="244"/>
      <c r="F13" s="244"/>
      <c r="G13" s="1131" t="s">
        <v>480</v>
      </c>
      <c r="H13" s="1132"/>
      <c r="I13" s="1132"/>
      <c r="J13" s="1133"/>
      <c r="K13" s="267" t="s">
        <v>479</v>
      </c>
      <c r="L13" s="268" t="s">
        <v>479</v>
      </c>
      <c r="M13" s="269">
        <v>1</v>
      </c>
      <c r="N13" s="270" t="s">
        <v>479</v>
      </c>
    </row>
    <row r="14" spans="1:16" ht="13.5" customHeight="1">
      <c r="A14" s="248"/>
      <c r="B14" s="244"/>
      <c r="C14" s="244"/>
      <c r="D14" s="244"/>
      <c r="E14" s="244"/>
      <c r="F14" s="244"/>
      <c r="G14" s="1131" t="s">
        <v>481</v>
      </c>
      <c r="H14" s="1132"/>
      <c r="I14" s="1132"/>
      <c r="J14" s="1133"/>
      <c r="K14" s="267">
        <v>198527</v>
      </c>
      <c r="L14" s="268">
        <v>1335</v>
      </c>
      <c r="M14" s="269">
        <v>2386</v>
      </c>
      <c r="N14" s="270">
        <v>-44</v>
      </c>
    </row>
    <row r="15" spans="1:16" ht="13.5" customHeight="1">
      <c r="A15" s="248"/>
      <c r="B15" s="244"/>
      <c r="C15" s="244"/>
      <c r="D15" s="244"/>
      <c r="E15" s="244"/>
      <c r="F15" s="244"/>
      <c r="G15" s="1131" t="s">
        <v>482</v>
      </c>
      <c r="H15" s="1132"/>
      <c r="I15" s="1132"/>
      <c r="J15" s="1133"/>
      <c r="K15" s="267">
        <v>80747</v>
      </c>
      <c r="L15" s="268">
        <v>543</v>
      </c>
      <c r="M15" s="269">
        <v>1344</v>
      </c>
      <c r="N15" s="270">
        <v>-59.6</v>
      </c>
    </row>
    <row r="16" spans="1:16">
      <c r="A16" s="248"/>
      <c r="B16" s="244"/>
      <c r="C16" s="244"/>
      <c r="D16" s="244"/>
      <c r="E16" s="244"/>
      <c r="F16" s="244"/>
      <c r="G16" s="1134" t="s">
        <v>483</v>
      </c>
      <c r="H16" s="1135"/>
      <c r="I16" s="1135"/>
      <c r="J16" s="1136"/>
      <c r="K16" s="268">
        <v>-556095</v>
      </c>
      <c r="L16" s="268">
        <v>-3738</v>
      </c>
      <c r="M16" s="269">
        <v>-6701</v>
      </c>
      <c r="N16" s="270">
        <v>-44.2</v>
      </c>
    </row>
    <row r="17" spans="1:16">
      <c r="A17" s="248"/>
      <c r="B17" s="244"/>
      <c r="C17" s="244"/>
      <c r="D17" s="244"/>
      <c r="E17" s="244"/>
      <c r="F17" s="244"/>
      <c r="G17" s="1134" t="s">
        <v>171</v>
      </c>
      <c r="H17" s="1135"/>
      <c r="I17" s="1135"/>
      <c r="J17" s="1136"/>
      <c r="K17" s="268">
        <v>6974148</v>
      </c>
      <c r="L17" s="268">
        <v>46885</v>
      </c>
      <c r="M17" s="269">
        <v>63814</v>
      </c>
      <c r="N17" s="270">
        <v>-26.5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5.08</v>
      </c>
      <c r="L21" s="281">
        <v>6.4</v>
      </c>
      <c r="M21" s="282">
        <v>-1.32</v>
      </c>
      <c r="N21" s="249"/>
      <c r="O21" s="283"/>
      <c r="P21" s="279"/>
    </row>
    <row r="22" spans="1:16" s="284" customFormat="1">
      <c r="A22" s="279"/>
      <c r="B22" s="249"/>
      <c r="C22" s="249"/>
      <c r="D22" s="249"/>
      <c r="E22" s="249"/>
      <c r="F22" s="249"/>
      <c r="G22" s="1128" t="s">
        <v>489</v>
      </c>
      <c r="H22" s="1129"/>
      <c r="I22" s="1129"/>
      <c r="J22" s="1130"/>
      <c r="K22" s="285">
        <v>100.9</v>
      </c>
      <c r="L22" s="286">
        <v>98.9</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4527019</v>
      </c>
      <c r="L32" s="294">
        <v>30434</v>
      </c>
      <c r="M32" s="295">
        <v>38473</v>
      </c>
      <c r="N32" s="296">
        <v>-20.9</v>
      </c>
    </row>
    <row r="33" spans="1:16" ht="13.5" customHeight="1">
      <c r="A33" s="248"/>
      <c r="B33" s="244"/>
      <c r="C33" s="244"/>
      <c r="D33" s="244"/>
      <c r="E33" s="244"/>
      <c r="F33" s="244"/>
      <c r="G33" s="1119" t="s">
        <v>494</v>
      </c>
      <c r="H33" s="1120"/>
      <c r="I33" s="1120"/>
      <c r="J33" s="1121"/>
      <c r="K33" s="294" t="s">
        <v>479</v>
      </c>
      <c r="L33" s="294" t="s">
        <v>479</v>
      </c>
      <c r="M33" s="295" t="s">
        <v>479</v>
      </c>
      <c r="N33" s="296" t="s">
        <v>479</v>
      </c>
    </row>
    <row r="34" spans="1:16" ht="27" customHeight="1">
      <c r="A34" s="248"/>
      <c r="B34" s="244"/>
      <c r="C34" s="244"/>
      <c r="D34" s="244"/>
      <c r="E34" s="244"/>
      <c r="F34" s="244"/>
      <c r="G34" s="1119" t="s">
        <v>495</v>
      </c>
      <c r="H34" s="1120"/>
      <c r="I34" s="1120"/>
      <c r="J34" s="1121"/>
      <c r="K34" s="294" t="s">
        <v>479</v>
      </c>
      <c r="L34" s="294" t="s">
        <v>479</v>
      </c>
      <c r="M34" s="295">
        <v>31</v>
      </c>
      <c r="N34" s="296" t="s">
        <v>479</v>
      </c>
    </row>
    <row r="35" spans="1:16" ht="27" customHeight="1">
      <c r="A35" s="248"/>
      <c r="B35" s="244"/>
      <c r="C35" s="244"/>
      <c r="D35" s="244"/>
      <c r="E35" s="244"/>
      <c r="F35" s="244"/>
      <c r="G35" s="1119" t="s">
        <v>496</v>
      </c>
      <c r="H35" s="1120"/>
      <c r="I35" s="1120"/>
      <c r="J35" s="1121"/>
      <c r="K35" s="294">
        <v>1044291</v>
      </c>
      <c r="L35" s="294">
        <v>7020</v>
      </c>
      <c r="M35" s="295">
        <v>10015</v>
      </c>
      <c r="N35" s="296">
        <v>-29.9</v>
      </c>
    </row>
    <row r="36" spans="1:16" ht="27" customHeight="1">
      <c r="A36" s="248"/>
      <c r="B36" s="244"/>
      <c r="C36" s="244"/>
      <c r="D36" s="244"/>
      <c r="E36" s="244"/>
      <c r="F36" s="244"/>
      <c r="G36" s="1119" t="s">
        <v>497</v>
      </c>
      <c r="H36" s="1120"/>
      <c r="I36" s="1120"/>
      <c r="J36" s="1121"/>
      <c r="K36" s="294" t="s">
        <v>479</v>
      </c>
      <c r="L36" s="294" t="s">
        <v>479</v>
      </c>
      <c r="M36" s="295">
        <v>1507</v>
      </c>
      <c r="N36" s="296" t="s">
        <v>479</v>
      </c>
    </row>
    <row r="37" spans="1:16" ht="13.5" customHeight="1">
      <c r="A37" s="248"/>
      <c r="B37" s="244"/>
      <c r="C37" s="244"/>
      <c r="D37" s="244"/>
      <c r="E37" s="244"/>
      <c r="F37" s="244"/>
      <c r="G37" s="1119" t="s">
        <v>498</v>
      </c>
      <c r="H37" s="1120"/>
      <c r="I37" s="1120"/>
      <c r="J37" s="1121"/>
      <c r="K37" s="294">
        <v>2</v>
      </c>
      <c r="L37" s="294">
        <v>0</v>
      </c>
      <c r="M37" s="295">
        <v>1079</v>
      </c>
      <c r="N37" s="296">
        <v>-100</v>
      </c>
    </row>
    <row r="38" spans="1:16" ht="27" customHeight="1">
      <c r="A38" s="248"/>
      <c r="B38" s="244"/>
      <c r="C38" s="244"/>
      <c r="D38" s="244"/>
      <c r="E38" s="244"/>
      <c r="F38" s="244"/>
      <c r="G38" s="1122" t="s">
        <v>499</v>
      </c>
      <c r="H38" s="1123"/>
      <c r="I38" s="1123"/>
      <c r="J38" s="1124"/>
      <c r="K38" s="297" t="s">
        <v>479</v>
      </c>
      <c r="L38" s="297" t="s">
        <v>479</v>
      </c>
      <c r="M38" s="298">
        <v>5</v>
      </c>
      <c r="N38" s="299" t="s">
        <v>479</v>
      </c>
      <c r="O38" s="293"/>
    </row>
    <row r="39" spans="1:16">
      <c r="A39" s="248"/>
      <c r="B39" s="244"/>
      <c r="C39" s="244"/>
      <c r="D39" s="244"/>
      <c r="E39" s="244"/>
      <c r="F39" s="244"/>
      <c r="G39" s="1122" t="s">
        <v>500</v>
      </c>
      <c r="H39" s="1123"/>
      <c r="I39" s="1123"/>
      <c r="J39" s="1124"/>
      <c r="K39" s="300">
        <v>-1287826</v>
      </c>
      <c r="L39" s="300">
        <v>-8658</v>
      </c>
      <c r="M39" s="301">
        <v>-7129</v>
      </c>
      <c r="N39" s="302">
        <v>21.4</v>
      </c>
      <c r="O39" s="293"/>
    </row>
    <row r="40" spans="1:16" ht="27" customHeight="1">
      <c r="A40" s="248"/>
      <c r="B40" s="244"/>
      <c r="C40" s="244"/>
      <c r="D40" s="244"/>
      <c r="E40" s="244"/>
      <c r="F40" s="244"/>
      <c r="G40" s="1119" t="s">
        <v>501</v>
      </c>
      <c r="H40" s="1120"/>
      <c r="I40" s="1120"/>
      <c r="J40" s="1121"/>
      <c r="K40" s="300">
        <v>-4586818</v>
      </c>
      <c r="L40" s="300">
        <v>-30836</v>
      </c>
      <c r="M40" s="301">
        <v>-30363</v>
      </c>
      <c r="N40" s="302">
        <v>1.6</v>
      </c>
      <c r="O40" s="293"/>
    </row>
    <row r="41" spans="1:16">
      <c r="A41" s="248"/>
      <c r="B41" s="244"/>
      <c r="C41" s="244"/>
      <c r="D41" s="244"/>
      <c r="E41" s="244"/>
      <c r="F41" s="244"/>
      <c r="G41" s="1125" t="s">
        <v>281</v>
      </c>
      <c r="H41" s="1126"/>
      <c r="I41" s="1126"/>
      <c r="J41" s="1127"/>
      <c r="K41" s="294">
        <v>-303332</v>
      </c>
      <c r="L41" s="300">
        <v>-2039</v>
      </c>
      <c r="M41" s="301">
        <v>13618</v>
      </c>
      <c r="N41" s="302">
        <v>-115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9730430</v>
      </c>
      <c r="J51" s="320">
        <v>66750</v>
      </c>
      <c r="K51" s="321">
        <v>9.3000000000000007</v>
      </c>
      <c r="L51" s="322">
        <v>50453</v>
      </c>
      <c r="M51" s="323">
        <v>12.3</v>
      </c>
      <c r="N51" s="324">
        <v>-3</v>
      </c>
    </row>
    <row r="52" spans="1:14">
      <c r="A52" s="248"/>
      <c r="B52" s="244"/>
      <c r="C52" s="244"/>
      <c r="D52" s="244"/>
      <c r="E52" s="244"/>
      <c r="F52" s="244"/>
      <c r="G52" s="325"/>
      <c r="H52" s="326" t="s">
        <v>512</v>
      </c>
      <c r="I52" s="327">
        <v>4659390</v>
      </c>
      <c r="J52" s="328">
        <v>31963</v>
      </c>
      <c r="K52" s="329">
        <v>-17.5</v>
      </c>
      <c r="L52" s="330">
        <v>30868</v>
      </c>
      <c r="M52" s="331">
        <v>6.7</v>
      </c>
      <c r="N52" s="332">
        <v>-24.2</v>
      </c>
    </row>
    <row r="53" spans="1:14">
      <c r="A53" s="248"/>
      <c r="B53" s="244"/>
      <c r="C53" s="244"/>
      <c r="D53" s="244"/>
      <c r="E53" s="244"/>
      <c r="F53" s="244"/>
      <c r="G53" s="310" t="s">
        <v>513</v>
      </c>
      <c r="H53" s="311"/>
      <c r="I53" s="319">
        <v>9733150</v>
      </c>
      <c r="J53" s="320">
        <v>66634</v>
      </c>
      <c r="K53" s="321">
        <v>-0.2</v>
      </c>
      <c r="L53" s="322">
        <v>52576</v>
      </c>
      <c r="M53" s="323">
        <v>4.2</v>
      </c>
      <c r="N53" s="324">
        <v>-4.4000000000000004</v>
      </c>
    </row>
    <row r="54" spans="1:14">
      <c r="A54" s="248"/>
      <c r="B54" s="244"/>
      <c r="C54" s="244"/>
      <c r="D54" s="244"/>
      <c r="E54" s="244"/>
      <c r="F54" s="244"/>
      <c r="G54" s="325"/>
      <c r="H54" s="326" t="s">
        <v>512</v>
      </c>
      <c r="I54" s="327">
        <v>6894166</v>
      </c>
      <c r="J54" s="328">
        <v>47198</v>
      </c>
      <c r="K54" s="329">
        <v>47.7</v>
      </c>
      <c r="L54" s="330">
        <v>32266</v>
      </c>
      <c r="M54" s="331">
        <v>4.5</v>
      </c>
      <c r="N54" s="332">
        <v>43.2</v>
      </c>
    </row>
    <row r="55" spans="1:14">
      <c r="A55" s="248"/>
      <c r="B55" s="244"/>
      <c r="C55" s="244"/>
      <c r="D55" s="244"/>
      <c r="E55" s="244"/>
      <c r="F55" s="244"/>
      <c r="G55" s="310" t="s">
        <v>514</v>
      </c>
      <c r="H55" s="311"/>
      <c r="I55" s="319">
        <v>7394968</v>
      </c>
      <c r="J55" s="320">
        <v>50585</v>
      </c>
      <c r="K55" s="321">
        <v>-24.1</v>
      </c>
      <c r="L55" s="322">
        <v>41433</v>
      </c>
      <c r="M55" s="323">
        <v>-21.2</v>
      </c>
      <c r="N55" s="324">
        <v>-2.9</v>
      </c>
    </row>
    <row r="56" spans="1:14">
      <c r="A56" s="248"/>
      <c r="B56" s="244"/>
      <c r="C56" s="244"/>
      <c r="D56" s="244"/>
      <c r="E56" s="244"/>
      <c r="F56" s="244"/>
      <c r="G56" s="325"/>
      <c r="H56" s="326" t="s">
        <v>512</v>
      </c>
      <c r="I56" s="327">
        <v>3212355</v>
      </c>
      <c r="J56" s="328">
        <v>21974</v>
      </c>
      <c r="K56" s="329">
        <v>-53.4</v>
      </c>
      <c r="L56" s="330">
        <v>22351</v>
      </c>
      <c r="M56" s="331">
        <v>-30.7</v>
      </c>
      <c r="N56" s="332">
        <v>-22.7</v>
      </c>
    </row>
    <row r="57" spans="1:14">
      <c r="A57" s="248"/>
      <c r="B57" s="244"/>
      <c r="C57" s="244"/>
      <c r="D57" s="244"/>
      <c r="E57" s="244"/>
      <c r="F57" s="244"/>
      <c r="G57" s="310" t="s">
        <v>515</v>
      </c>
      <c r="H57" s="311"/>
      <c r="I57" s="319">
        <v>9266320</v>
      </c>
      <c r="J57" s="320">
        <v>62221</v>
      </c>
      <c r="K57" s="321">
        <v>23</v>
      </c>
      <c r="L57" s="322">
        <v>43493</v>
      </c>
      <c r="M57" s="323">
        <v>5</v>
      </c>
      <c r="N57" s="324">
        <v>18</v>
      </c>
    </row>
    <row r="58" spans="1:14">
      <c r="A58" s="248"/>
      <c r="B58" s="244"/>
      <c r="C58" s="244"/>
      <c r="D58" s="244"/>
      <c r="E58" s="244"/>
      <c r="F58" s="244"/>
      <c r="G58" s="325"/>
      <c r="H58" s="326" t="s">
        <v>512</v>
      </c>
      <c r="I58" s="327">
        <v>4230821</v>
      </c>
      <c r="J58" s="328">
        <v>28409</v>
      </c>
      <c r="K58" s="329">
        <v>29.3</v>
      </c>
      <c r="L58" s="330">
        <v>23254</v>
      </c>
      <c r="M58" s="331">
        <v>4</v>
      </c>
      <c r="N58" s="332">
        <v>25.3</v>
      </c>
    </row>
    <row r="59" spans="1:14">
      <c r="A59" s="248"/>
      <c r="B59" s="244"/>
      <c r="C59" s="244"/>
      <c r="D59" s="244"/>
      <c r="E59" s="244"/>
      <c r="F59" s="244"/>
      <c r="G59" s="310" t="s">
        <v>516</v>
      </c>
      <c r="H59" s="311"/>
      <c r="I59" s="319">
        <v>6140324</v>
      </c>
      <c r="J59" s="320">
        <v>41279</v>
      </c>
      <c r="K59" s="321">
        <v>-33.700000000000003</v>
      </c>
      <c r="L59" s="322">
        <v>50840</v>
      </c>
      <c r="M59" s="323">
        <v>16.899999999999999</v>
      </c>
      <c r="N59" s="324">
        <v>-50.6</v>
      </c>
    </row>
    <row r="60" spans="1:14">
      <c r="A60" s="248"/>
      <c r="B60" s="244"/>
      <c r="C60" s="244"/>
      <c r="D60" s="244"/>
      <c r="E60" s="244"/>
      <c r="F60" s="244"/>
      <c r="G60" s="325"/>
      <c r="H60" s="326" t="s">
        <v>512</v>
      </c>
      <c r="I60" s="333">
        <v>3562908</v>
      </c>
      <c r="J60" s="328">
        <v>23952</v>
      </c>
      <c r="K60" s="329">
        <v>-15.7</v>
      </c>
      <c r="L60" s="330">
        <v>25367</v>
      </c>
      <c r="M60" s="331">
        <v>9.1</v>
      </c>
      <c r="N60" s="332">
        <v>-24.8</v>
      </c>
    </row>
    <row r="61" spans="1:14">
      <c r="A61" s="248"/>
      <c r="B61" s="244"/>
      <c r="C61" s="244"/>
      <c r="D61" s="244"/>
      <c r="E61" s="244"/>
      <c r="F61" s="244"/>
      <c r="G61" s="310" t="s">
        <v>517</v>
      </c>
      <c r="H61" s="334"/>
      <c r="I61" s="335">
        <v>8453038</v>
      </c>
      <c r="J61" s="336">
        <v>57494</v>
      </c>
      <c r="K61" s="337">
        <v>-5.0999999999999996</v>
      </c>
      <c r="L61" s="338">
        <v>47759</v>
      </c>
      <c r="M61" s="339">
        <v>3.4</v>
      </c>
      <c r="N61" s="324">
        <v>-8.5</v>
      </c>
    </row>
    <row r="62" spans="1:14">
      <c r="A62" s="248"/>
      <c r="B62" s="244"/>
      <c r="C62" s="244"/>
      <c r="D62" s="244"/>
      <c r="E62" s="244"/>
      <c r="F62" s="244"/>
      <c r="G62" s="325"/>
      <c r="H62" s="326" t="s">
        <v>512</v>
      </c>
      <c r="I62" s="327">
        <v>4511928</v>
      </c>
      <c r="J62" s="328">
        <v>30699</v>
      </c>
      <c r="K62" s="329">
        <v>-1.9</v>
      </c>
      <c r="L62" s="330">
        <v>26821</v>
      </c>
      <c r="M62" s="331">
        <v>-1.3</v>
      </c>
      <c r="N62" s="332">
        <v>-0.6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customSheetViews>
    <customSheetView guid="{5F75C953-CCBB-4E51-B15A-78D645C90831}"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22.09</v>
      </c>
      <c r="G47" s="12">
        <v>22.6</v>
      </c>
      <c r="H47" s="12">
        <v>27.75</v>
      </c>
      <c r="I47" s="12">
        <v>31.21</v>
      </c>
      <c r="J47" s="13">
        <v>41.61</v>
      </c>
    </row>
    <row r="48" spans="2:10" ht="57.75" customHeight="1">
      <c r="B48" s="14"/>
      <c r="C48" s="1139" t="s">
        <v>4</v>
      </c>
      <c r="D48" s="1139"/>
      <c r="E48" s="1140"/>
      <c r="F48" s="15">
        <v>9.7899999999999991</v>
      </c>
      <c r="G48" s="16">
        <v>9.26</v>
      </c>
      <c r="H48" s="16">
        <v>8.6999999999999993</v>
      </c>
      <c r="I48" s="16">
        <v>7.45</v>
      </c>
      <c r="J48" s="17">
        <v>8.2899999999999991</v>
      </c>
    </row>
    <row r="49" spans="2:10" ht="57.75" customHeight="1" thickBot="1">
      <c r="B49" s="18"/>
      <c r="C49" s="1141" t="s">
        <v>5</v>
      </c>
      <c r="D49" s="1141"/>
      <c r="E49" s="1142"/>
      <c r="F49" s="19">
        <v>3.13</v>
      </c>
      <c r="G49" s="20">
        <v>0.73</v>
      </c>
      <c r="H49" s="20">
        <v>4.67</v>
      </c>
      <c r="I49" s="20">
        <v>2.98</v>
      </c>
      <c r="J49" s="21">
        <v>12.9</v>
      </c>
    </row>
    <row r="50" spans="2:10" ht="13.5" customHeight="1"/>
    <row r="51" spans="2:10" ht="13.5" hidden="1" customHeight="1"/>
    <row r="52" spans="2:10" ht="13.5" hidden="1" customHeight="1"/>
    <row r="53" spans="2:10" ht="13.5" hidden="1" customHeight="1"/>
  </sheetData>
  <sheetProtection password="CC05" sheet="1" objects="1" scenarios="1"/>
  <customSheetViews>
    <customSheetView guid="{5F75C953-CCBB-4E51-B15A-78D645C90831}" showGridLines="0" fitToPage="1" hiddenRows="1" hiddenColumns="1">
      <rowBreaks count="1" manualBreakCount="1">
        <brk id="51" max="15" man="1"/>
      </rowBreaks>
      <pageMargins left="0" right="0" top="0.19685039370078741" bottom="0" header="0" footer="0"/>
      <printOptions horizontalCentered="1"/>
      <pageSetup paperSize="9" scale="66"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524</v>
      </c>
      <c r="D34" s="1149"/>
      <c r="E34" s="1150"/>
      <c r="F34" s="32">
        <v>9.7899999999999991</v>
      </c>
      <c r="G34" s="33">
        <v>9.26</v>
      </c>
      <c r="H34" s="33">
        <v>8.6999999999999993</v>
      </c>
      <c r="I34" s="33">
        <v>7.45</v>
      </c>
      <c r="J34" s="34">
        <v>8.2899999999999991</v>
      </c>
      <c r="K34" s="22"/>
      <c r="L34" s="22"/>
      <c r="M34" s="22"/>
      <c r="N34" s="22"/>
      <c r="O34" s="22"/>
      <c r="P34" s="22"/>
    </row>
    <row r="35" spans="1:16" ht="39" customHeight="1">
      <c r="A35" s="22"/>
      <c r="B35" s="35"/>
      <c r="C35" s="1143" t="s">
        <v>525</v>
      </c>
      <c r="D35" s="1144"/>
      <c r="E35" s="1145"/>
      <c r="F35" s="36">
        <v>2.87</v>
      </c>
      <c r="G35" s="37">
        <v>3.44</v>
      </c>
      <c r="H35" s="37">
        <v>5.73</v>
      </c>
      <c r="I35" s="37">
        <v>4.43</v>
      </c>
      <c r="J35" s="38">
        <v>5.61</v>
      </c>
      <c r="K35" s="22"/>
      <c r="L35" s="22"/>
      <c r="M35" s="22"/>
      <c r="N35" s="22"/>
      <c r="O35" s="22"/>
      <c r="P35" s="22"/>
    </row>
    <row r="36" spans="1:16" ht="39" customHeight="1">
      <c r="A36" s="22"/>
      <c r="B36" s="35"/>
      <c r="C36" s="1143" t="s">
        <v>526</v>
      </c>
      <c r="D36" s="1144"/>
      <c r="E36" s="1145"/>
      <c r="F36" s="36">
        <v>1.52</v>
      </c>
      <c r="G36" s="37">
        <v>3.61</v>
      </c>
      <c r="H36" s="37">
        <v>5.89</v>
      </c>
      <c r="I36" s="37">
        <v>7.2</v>
      </c>
      <c r="J36" s="38">
        <v>5.36</v>
      </c>
      <c r="K36" s="22"/>
      <c r="L36" s="22"/>
      <c r="M36" s="22"/>
      <c r="N36" s="22"/>
      <c r="O36" s="22"/>
      <c r="P36" s="22"/>
    </row>
    <row r="37" spans="1:16" ht="39" customHeight="1">
      <c r="A37" s="22"/>
      <c r="B37" s="35"/>
      <c r="C37" s="1143" t="s">
        <v>527</v>
      </c>
      <c r="D37" s="1144"/>
      <c r="E37" s="1145"/>
      <c r="F37" s="36">
        <v>1.29</v>
      </c>
      <c r="G37" s="37">
        <v>0.41</v>
      </c>
      <c r="H37" s="37">
        <v>0.56000000000000005</v>
      </c>
      <c r="I37" s="37">
        <v>1.36</v>
      </c>
      <c r="J37" s="38">
        <v>1.8</v>
      </c>
      <c r="K37" s="22"/>
      <c r="L37" s="22"/>
      <c r="M37" s="22"/>
      <c r="N37" s="22"/>
      <c r="O37" s="22"/>
      <c r="P37" s="22"/>
    </row>
    <row r="38" spans="1:16" ht="39" customHeight="1">
      <c r="A38" s="22"/>
      <c r="B38" s="35"/>
      <c r="C38" s="1143" t="s">
        <v>528</v>
      </c>
      <c r="D38" s="1144"/>
      <c r="E38" s="1145"/>
      <c r="F38" s="36">
        <v>0.51</v>
      </c>
      <c r="G38" s="37">
        <v>0.12</v>
      </c>
      <c r="H38" s="37">
        <v>0.15</v>
      </c>
      <c r="I38" s="37">
        <v>0.11</v>
      </c>
      <c r="J38" s="38">
        <v>0.13</v>
      </c>
      <c r="K38" s="22"/>
      <c r="L38" s="22"/>
      <c r="M38" s="22"/>
      <c r="N38" s="22"/>
      <c r="O38" s="22"/>
      <c r="P38" s="22"/>
    </row>
    <row r="39" spans="1:16" ht="39" customHeight="1">
      <c r="A39" s="22"/>
      <c r="B39" s="35"/>
      <c r="C39" s="1143" t="s">
        <v>529</v>
      </c>
      <c r="D39" s="1144"/>
      <c r="E39" s="1145"/>
      <c r="F39" s="36">
        <v>0.09</v>
      </c>
      <c r="G39" s="37">
        <v>0.08</v>
      </c>
      <c r="H39" s="37">
        <v>0.09</v>
      </c>
      <c r="I39" s="37">
        <v>0.1</v>
      </c>
      <c r="J39" s="38">
        <v>0.11</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530</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531</v>
      </c>
      <c r="D43" s="1147"/>
      <c r="E43" s="1148"/>
      <c r="F43" s="41">
        <v>0.21</v>
      </c>
      <c r="G43" s="42">
        <v>0</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customSheetViews>
    <customSheetView guid="{5F75C953-CCBB-4E51-B15A-78D645C90831}"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3770</v>
      </c>
      <c r="L45" s="60">
        <v>4095</v>
      </c>
      <c r="M45" s="60">
        <v>3972</v>
      </c>
      <c r="N45" s="60">
        <v>4213</v>
      </c>
      <c r="O45" s="61">
        <v>4527</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973</v>
      </c>
      <c r="L48" s="64">
        <v>1055</v>
      </c>
      <c r="M48" s="64">
        <v>964</v>
      </c>
      <c r="N48" s="64">
        <v>1133</v>
      </c>
      <c r="O48" s="65">
        <v>1044</v>
      </c>
      <c r="P48" s="48"/>
      <c r="Q48" s="48"/>
      <c r="R48" s="48"/>
      <c r="S48" s="48"/>
      <c r="T48" s="48"/>
      <c r="U48" s="48"/>
    </row>
    <row r="49" spans="1:21" ht="30.75" customHeight="1">
      <c r="A49" s="48"/>
      <c r="B49" s="1161"/>
      <c r="C49" s="1162"/>
      <c r="D49" s="62"/>
      <c r="E49" s="1153" t="s">
        <v>16</v>
      </c>
      <c r="F49" s="1153"/>
      <c r="G49" s="1153"/>
      <c r="H49" s="1153"/>
      <c r="I49" s="1153"/>
      <c r="J49" s="1154"/>
      <c r="K49" s="63">
        <v>11</v>
      </c>
      <c r="L49" s="64" t="s">
        <v>479</v>
      </c>
      <c r="M49" s="64" t="s">
        <v>479</v>
      </c>
      <c r="N49" s="64" t="s">
        <v>479</v>
      </c>
      <c r="O49" s="65" t="s">
        <v>479</v>
      </c>
      <c r="P49" s="48"/>
      <c r="Q49" s="48"/>
      <c r="R49" s="48"/>
      <c r="S49" s="48"/>
      <c r="T49" s="48"/>
      <c r="U49" s="48"/>
    </row>
    <row r="50" spans="1:21" ht="30.75" customHeight="1">
      <c r="A50" s="48"/>
      <c r="B50" s="1161"/>
      <c r="C50" s="1162"/>
      <c r="D50" s="62"/>
      <c r="E50" s="1153" t="s">
        <v>17</v>
      </c>
      <c r="F50" s="1153"/>
      <c r="G50" s="1153"/>
      <c r="H50" s="1153"/>
      <c r="I50" s="1153"/>
      <c r="J50" s="1154"/>
      <c r="K50" s="63">
        <v>0</v>
      </c>
      <c r="L50" s="64">
        <v>0</v>
      </c>
      <c r="M50" s="64">
        <v>200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4263</v>
      </c>
      <c r="L52" s="64">
        <v>4578</v>
      </c>
      <c r="M52" s="64">
        <v>4810</v>
      </c>
      <c r="N52" s="64">
        <v>4852</v>
      </c>
      <c r="O52" s="65">
        <v>5874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491</v>
      </c>
      <c r="L53" s="69">
        <v>572</v>
      </c>
      <c r="M53" s="69">
        <v>326</v>
      </c>
      <c r="N53" s="69">
        <v>494</v>
      </c>
      <c r="O53" s="70">
        <v>-303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customSheetViews>
    <customSheetView guid="{5F75C953-CCBB-4E51-B15A-78D645C90831}" showGridLines="0" fitToPage="1" hiddenRows="1" hiddenColumns="1">
      <rowBreaks count="1" manualBreakCount="1">
        <brk id="56" max="15" man="1"/>
      </rowBreaks>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2015-04-27T11:05:52Z</cp:lastPrinted>
  <dcterms:created xsi:type="dcterms:W3CDTF">2015-02-17T06:54:46Z</dcterms:created>
  <dcterms:modified xsi:type="dcterms:W3CDTF">2015-05-12T02:03:41Z</dcterms:modified>
  <cp:category/>
</cp:coreProperties>
</file>