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85" yWindow="45" windowWidth="10485" windowHeight="7905" activeTab="0"/>
  </bookViews>
  <sheets>
    <sheet name="Sheet1" sheetId="1" r:id="rId1"/>
  </sheets>
  <definedNames>
    <definedName name="_xlnm.Print_Area" localSheetId="0">'Sheet1'!$A$1:$J$41</definedName>
  </definedNames>
  <calcPr fullCalcOnLoad="1"/>
</workbook>
</file>

<file path=xl/sharedStrings.xml><?xml version="1.0" encoding="utf-8"?>
<sst xmlns="http://schemas.openxmlformats.org/spreadsheetml/2006/main" count="75" uniqueCount="50">
  <si>
    <t>全国</t>
  </si>
  <si>
    <t>岐阜県</t>
  </si>
  <si>
    <t>管内</t>
  </si>
  <si>
    <t>合計特殊出生率</t>
  </si>
  <si>
    <t>母の年齢階級別出生数×５</t>
  </si>
  <si>
    <t>年齢階級別女子人口</t>
  </si>
  <si>
    <t>（１５歳から４９歳までの合計）</t>
  </si>
  <si>
    <t>区分</t>
  </si>
  <si>
    <t>総数</t>
  </si>
  <si>
    <t>満7週以前</t>
  </si>
  <si>
    <t>満８～11週</t>
  </si>
  <si>
    <t>満１２～15週</t>
  </si>
  <si>
    <t>満16～19週</t>
  </si>
  <si>
    <t>20歳未満</t>
  </si>
  <si>
    <t>５０歳以上</t>
  </si>
  <si>
    <t>不詳</t>
  </si>
  <si>
    <t>本所小計</t>
  </si>
  <si>
    <t>センター小計</t>
  </si>
  <si>
    <t>郡上市</t>
  </si>
  <si>
    <t>15～     19歳</t>
  </si>
  <si>
    <t>20～    24歳</t>
  </si>
  <si>
    <t>25～     29歳</t>
  </si>
  <si>
    <t>30～      34歳</t>
  </si>
  <si>
    <t>35～     39歳</t>
  </si>
  <si>
    <t>40～     44歳</t>
  </si>
  <si>
    <t>45～     49歳</t>
  </si>
  <si>
    <t>＝</t>
  </si>
  <si>
    <t>２０～２４</t>
  </si>
  <si>
    <t>２５～２９</t>
  </si>
  <si>
    <t>３０～３４</t>
  </si>
  <si>
    <t>３５～３９</t>
  </si>
  <si>
    <t>４０～４４</t>
  </si>
  <si>
    <t>４５～４９</t>
  </si>
  <si>
    <t>関市</t>
  </si>
  <si>
    <t>美濃市</t>
  </si>
  <si>
    <t>-</t>
  </si>
  <si>
    <t>注意：全国及び岐阜県の合計特殊出生率は厚生労働省公表値</t>
  </si>
  <si>
    <t>　　　　算出に用いた出生率の15歳及び49歳にはそれぞれ14歳以下、50歳以上を含む</t>
  </si>
  <si>
    <t>※参考値（岐阜県　合計特殊出生率　算出）</t>
  </si>
  <si>
    <t>出典：全国-----------------------</t>
  </si>
  <si>
    <r>
      <rPr>
        <sz val="9"/>
        <color indexed="9"/>
        <rFont val="ＭＳ Ｐ明朝"/>
        <family val="1"/>
      </rPr>
      <t>出典：</t>
    </r>
    <r>
      <rPr>
        <sz val="9"/>
        <rFont val="ＭＳ Ｐ明朝"/>
        <family val="1"/>
      </rPr>
      <t>県--------------------</t>
    </r>
  </si>
  <si>
    <r>
      <rPr>
        <sz val="9"/>
        <color indexed="9"/>
        <rFont val="ＭＳ Ｐ明朝"/>
        <family val="1"/>
      </rPr>
      <t>出典：</t>
    </r>
    <r>
      <rPr>
        <sz val="9"/>
        <rFont val="ＭＳ Ｐ明朝"/>
        <family val="1"/>
      </rPr>
      <t>市町-------------------</t>
    </r>
  </si>
  <si>
    <t>　　（平成２５年）</t>
  </si>
  <si>
    <t>（平成２５年度）</t>
  </si>
  <si>
    <t>満20・21週</t>
  </si>
  <si>
    <t>総務省統計局「年齢（5歳階級）、男女別人口－日本人人口（平成25年10月1日現在）」</t>
  </si>
  <si>
    <t>総務省統計局「年齢（5歳階級）、男女別人口－総人口（平成25年10月1日現在）」</t>
  </si>
  <si>
    <t>県統計課「市町村別・年齢（各歳）・男女別人口（平成25年10月1日現在）」</t>
  </si>
  <si>
    <t>(５）　年齢階級別女子人口・合計特殊出生率（Ｔ２－６－２）</t>
  </si>
  <si>
    <t>（６）　人口妊娠中絶　年齢別・妊娠週別の届出件数（Ｔ２－６－３）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</si>
</sst>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);[Red]\(0.00\)"/>
    <numFmt numFmtId="178" formatCode="#,##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1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9"/>
      <color indexed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shrinkToFit="1"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/>
    </xf>
    <xf numFmtId="178" fontId="0" fillId="0" borderId="0" xfId="0" applyNumberFormat="1" applyAlignment="1">
      <alignment vertical="center" shrinkToFit="1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center" vertical="center" wrapText="1" shrinkToFit="1"/>
    </xf>
    <xf numFmtId="0" fontId="3" fillId="0" borderId="12" xfId="0" applyFont="1" applyBorder="1" applyAlignment="1">
      <alignment vertical="center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right"/>
    </xf>
    <xf numFmtId="0" fontId="6" fillId="0" borderId="12" xfId="0" applyFont="1" applyFill="1" applyBorder="1" applyAlignment="1">
      <alignment horizontal="center" vertical="center" wrapText="1" shrinkToFit="1"/>
    </xf>
    <xf numFmtId="43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41" fontId="7" fillId="0" borderId="18" xfId="0" applyNumberFormat="1" applyFont="1" applyFill="1" applyBorder="1" applyAlignment="1">
      <alignment vertical="center"/>
    </xf>
    <xf numFmtId="41" fontId="7" fillId="0" borderId="19" xfId="0" applyNumberFormat="1" applyFont="1" applyFill="1" applyBorder="1" applyAlignment="1">
      <alignment vertical="center"/>
    </xf>
    <xf numFmtId="41" fontId="7" fillId="0" borderId="20" xfId="0" applyNumberFormat="1" applyFont="1" applyFill="1" applyBorder="1" applyAlignment="1">
      <alignment vertical="center"/>
    </xf>
    <xf numFmtId="176" fontId="6" fillId="0" borderId="13" xfId="0" applyNumberFormat="1" applyFont="1" applyFill="1" applyBorder="1" applyAlignment="1">
      <alignment vertical="center"/>
    </xf>
    <xf numFmtId="41" fontId="6" fillId="0" borderId="18" xfId="0" applyNumberFormat="1" applyFont="1" applyFill="1" applyBorder="1" applyAlignment="1">
      <alignment vertical="center"/>
    </xf>
    <xf numFmtId="41" fontId="6" fillId="0" borderId="19" xfId="0" applyNumberFormat="1" applyFont="1" applyFill="1" applyBorder="1" applyAlignment="1">
      <alignment vertical="center"/>
    </xf>
    <xf numFmtId="41" fontId="6" fillId="0" borderId="20" xfId="0" applyNumberFormat="1" applyFont="1" applyFill="1" applyBorder="1" applyAlignment="1">
      <alignment vertical="center"/>
    </xf>
    <xf numFmtId="41" fontId="6" fillId="0" borderId="21" xfId="0" applyNumberFormat="1" applyFont="1" applyFill="1" applyBorder="1" applyAlignment="1">
      <alignment vertical="center"/>
    </xf>
    <xf numFmtId="41" fontId="6" fillId="0" borderId="22" xfId="0" applyNumberFormat="1" applyFont="1" applyFill="1" applyBorder="1" applyAlignment="1">
      <alignment vertical="center"/>
    </xf>
    <xf numFmtId="41" fontId="6" fillId="0" borderId="23" xfId="0" applyNumberFormat="1" applyFont="1" applyFill="1" applyBorder="1" applyAlignment="1">
      <alignment vertical="center"/>
    </xf>
    <xf numFmtId="176" fontId="6" fillId="0" borderId="14" xfId="0" applyNumberFormat="1" applyFont="1" applyFill="1" applyBorder="1" applyAlignment="1">
      <alignment vertical="center"/>
    </xf>
    <xf numFmtId="41" fontId="6" fillId="0" borderId="24" xfId="0" applyNumberFormat="1" applyFont="1" applyFill="1" applyBorder="1" applyAlignment="1">
      <alignment vertical="center"/>
    </xf>
    <xf numFmtId="41" fontId="6" fillId="0" borderId="25" xfId="0" applyNumberFormat="1" applyFont="1" applyFill="1" applyBorder="1" applyAlignment="1">
      <alignment vertical="center"/>
    </xf>
    <xf numFmtId="41" fontId="6" fillId="0" borderId="26" xfId="0" applyNumberFormat="1" applyFont="1" applyFill="1" applyBorder="1" applyAlignment="1">
      <alignment vertical="center"/>
    </xf>
    <xf numFmtId="176" fontId="6" fillId="0" borderId="15" xfId="0" applyNumberFormat="1" applyFont="1" applyFill="1" applyBorder="1" applyAlignment="1">
      <alignment vertical="center"/>
    </xf>
    <xf numFmtId="41" fontId="6" fillId="0" borderId="27" xfId="0" applyNumberFormat="1" applyFont="1" applyFill="1" applyBorder="1" applyAlignment="1">
      <alignment vertical="center"/>
    </xf>
    <xf numFmtId="41" fontId="6" fillId="0" borderId="28" xfId="0" applyNumberFormat="1" applyFont="1" applyFill="1" applyBorder="1" applyAlignment="1">
      <alignment vertical="center"/>
    </xf>
    <xf numFmtId="41" fontId="6" fillId="0" borderId="29" xfId="0" applyNumberFormat="1" applyFont="1" applyFill="1" applyBorder="1" applyAlignment="1">
      <alignment vertical="center"/>
    </xf>
    <xf numFmtId="176" fontId="6" fillId="0" borderId="16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vertical="center" shrinkToFit="1"/>
    </xf>
    <xf numFmtId="0" fontId="3" fillId="0" borderId="19" xfId="0" applyFont="1" applyFill="1" applyBorder="1" applyAlignment="1">
      <alignment vertical="center" shrinkToFit="1"/>
    </xf>
    <xf numFmtId="0" fontId="3" fillId="0" borderId="31" xfId="0" applyFont="1" applyFill="1" applyBorder="1" applyAlignment="1">
      <alignment vertical="center" shrinkToFit="1"/>
    </xf>
    <xf numFmtId="0" fontId="6" fillId="0" borderId="13" xfId="0" applyFont="1" applyFill="1" applyBorder="1" applyAlignment="1">
      <alignment vertical="center" shrinkToFit="1"/>
    </xf>
    <xf numFmtId="41" fontId="6" fillId="0" borderId="13" xfId="0" applyNumberFormat="1" applyFont="1" applyFill="1" applyBorder="1" applyAlignment="1">
      <alignment vertical="center" shrinkToFit="1"/>
    </xf>
    <xf numFmtId="41" fontId="6" fillId="0" borderId="30" xfId="0" applyNumberFormat="1" applyFont="1" applyFill="1" applyBorder="1" applyAlignment="1">
      <alignment vertical="center" shrinkToFit="1"/>
    </xf>
    <xf numFmtId="41" fontId="6" fillId="0" borderId="19" xfId="0" applyNumberFormat="1" applyFont="1" applyFill="1" applyBorder="1" applyAlignment="1">
      <alignment vertical="center" shrinkToFit="1"/>
    </xf>
    <xf numFmtId="41" fontId="6" fillId="0" borderId="31" xfId="0" applyNumberFormat="1" applyFont="1" applyFill="1" applyBorder="1" applyAlignment="1">
      <alignment vertical="center" shrinkToFit="1"/>
    </xf>
    <xf numFmtId="0" fontId="6" fillId="0" borderId="32" xfId="0" applyFont="1" applyFill="1" applyBorder="1" applyAlignment="1">
      <alignment vertical="center" shrinkToFit="1"/>
    </xf>
    <xf numFmtId="41" fontId="6" fillId="0" borderId="32" xfId="0" applyNumberFormat="1" applyFont="1" applyFill="1" applyBorder="1" applyAlignment="1">
      <alignment vertical="center" shrinkToFit="1"/>
    </xf>
    <xf numFmtId="41" fontId="6" fillId="0" borderId="33" xfId="0" applyNumberFormat="1" applyFont="1" applyFill="1" applyBorder="1" applyAlignment="1">
      <alignment vertical="center" shrinkToFit="1"/>
    </xf>
    <xf numFmtId="41" fontId="6" fillId="0" borderId="34" xfId="0" applyNumberFormat="1" applyFont="1" applyFill="1" applyBorder="1" applyAlignment="1">
      <alignment vertical="center" shrinkToFit="1"/>
    </xf>
    <xf numFmtId="41" fontId="6" fillId="0" borderId="34" xfId="0" applyNumberFormat="1" applyFont="1" applyFill="1" applyBorder="1" applyAlignment="1">
      <alignment horizontal="right" vertical="center" shrinkToFit="1"/>
    </xf>
    <xf numFmtId="41" fontId="6" fillId="0" borderId="35" xfId="0" applyNumberFormat="1" applyFont="1" applyFill="1" applyBorder="1" applyAlignment="1">
      <alignment horizontal="right" vertical="center" shrinkToFit="1"/>
    </xf>
    <xf numFmtId="0" fontId="6" fillId="0" borderId="36" xfId="0" applyFont="1" applyFill="1" applyBorder="1" applyAlignment="1">
      <alignment vertical="center" shrinkToFit="1"/>
    </xf>
    <xf numFmtId="41" fontId="6" fillId="0" borderId="36" xfId="0" applyNumberFormat="1" applyFont="1" applyFill="1" applyBorder="1" applyAlignment="1">
      <alignment vertical="center" shrinkToFit="1"/>
    </xf>
    <xf numFmtId="41" fontId="6" fillId="0" borderId="37" xfId="0" applyNumberFormat="1" applyFont="1" applyFill="1" applyBorder="1" applyAlignment="1">
      <alignment vertical="center" shrinkToFit="1"/>
    </xf>
    <xf numFmtId="41" fontId="6" fillId="0" borderId="38" xfId="0" applyNumberFormat="1" applyFont="1" applyFill="1" applyBorder="1" applyAlignment="1">
      <alignment vertical="center" shrinkToFit="1"/>
    </xf>
    <xf numFmtId="41" fontId="6" fillId="0" borderId="38" xfId="0" applyNumberFormat="1" applyFont="1" applyFill="1" applyBorder="1" applyAlignment="1">
      <alignment horizontal="right" vertical="center" shrinkToFit="1"/>
    </xf>
    <xf numFmtId="41" fontId="6" fillId="0" borderId="39" xfId="0" applyNumberFormat="1" applyFont="1" applyFill="1" applyBorder="1" applyAlignment="1">
      <alignment horizontal="right" vertical="center" shrinkToFit="1"/>
    </xf>
    <xf numFmtId="41" fontId="6" fillId="0" borderId="39" xfId="0" applyNumberFormat="1" applyFont="1" applyFill="1" applyBorder="1" applyAlignment="1">
      <alignment vertical="center" shrinkToFit="1"/>
    </xf>
    <xf numFmtId="41" fontId="6" fillId="0" borderId="37" xfId="0" applyNumberFormat="1" applyFont="1" applyFill="1" applyBorder="1" applyAlignment="1">
      <alignment horizontal="right" vertical="center" shrinkToFit="1"/>
    </xf>
    <xf numFmtId="0" fontId="6" fillId="0" borderId="40" xfId="0" applyFont="1" applyFill="1" applyBorder="1" applyAlignment="1">
      <alignment vertical="center" shrinkToFit="1"/>
    </xf>
    <xf numFmtId="41" fontId="6" fillId="0" borderId="40" xfId="0" applyNumberFormat="1" applyFont="1" applyFill="1" applyBorder="1" applyAlignment="1">
      <alignment vertical="center" shrinkToFit="1"/>
    </xf>
    <xf numFmtId="41" fontId="6" fillId="0" borderId="41" xfId="0" applyNumberFormat="1" applyFont="1" applyFill="1" applyBorder="1" applyAlignment="1">
      <alignment horizontal="right" vertical="center" shrinkToFit="1"/>
    </xf>
    <xf numFmtId="41" fontId="6" fillId="0" borderId="42" xfId="0" applyNumberFormat="1" applyFont="1" applyFill="1" applyBorder="1" applyAlignment="1">
      <alignment horizontal="right" vertical="center" shrinkToFit="1"/>
    </xf>
    <xf numFmtId="41" fontId="6" fillId="0" borderId="43" xfId="0" applyNumberFormat="1" applyFont="1" applyFill="1" applyBorder="1" applyAlignment="1">
      <alignment horizontal="right" vertical="center" shrinkToFit="1"/>
    </xf>
    <xf numFmtId="0" fontId="3" fillId="0" borderId="0" xfId="0" applyFont="1" applyAlignment="1">
      <alignment shrinkToFit="1"/>
    </xf>
    <xf numFmtId="0" fontId="3" fillId="0" borderId="0" xfId="0" applyFont="1" applyAlignment="1" quotePrefix="1">
      <alignment/>
    </xf>
    <xf numFmtId="0" fontId="3" fillId="0" borderId="0" xfId="0" applyFont="1" applyAlignment="1">
      <alignment/>
    </xf>
    <xf numFmtId="0" fontId="6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view="pageBreakPreview" zoomScaleSheetLayoutView="100" zoomScalePageLayoutView="0" workbookViewId="0" topLeftCell="A1">
      <selection activeCell="A26" sqref="A26"/>
    </sheetView>
  </sheetViews>
  <sheetFormatPr defaultColWidth="9.00390625" defaultRowHeight="13.5"/>
  <cols>
    <col min="1" max="1" width="10.625" style="0" customWidth="1"/>
    <col min="2" max="9" width="7.625" style="0" customWidth="1"/>
    <col min="10" max="10" width="8.50390625" style="0" customWidth="1"/>
    <col min="11" max="12" width="6.125" style="0" customWidth="1"/>
  </cols>
  <sheetData>
    <row r="1" ht="17.25" customHeight="1">
      <c r="A1" s="1" t="s">
        <v>48</v>
      </c>
    </row>
    <row r="2" spans="1:10" ht="13.5">
      <c r="A2" s="2"/>
      <c r="B2" s="2"/>
      <c r="C2" s="2"/>
      <c r="D2" s="2"/>
      <c r="E2" s="2"/>
      <c r="F2" s="2"/>
      <c r="G2" s="2"/>
      <c r="H2" s="2" t="s">
        <v>42</v>
      </c>
      <c r="I2" s="2"/>
      <c r="J2" s="2"/>
    </row>
    <row r="3" spans="1:16" ht="32.25" customHeight="1">
      <c r="A3" s="10"/>
      <c r="B3" s="9" t="s">
        <v>19</v>
      </c>
      <c r="C3" s="8" t="s">
        <v>20</v>
      </c>
      <c r="D3" s="8" t="s">
        <v>21</v>
      </c>
      <c r="E3" s="8" t="s">
        <v>22</v>
      </c>
      <c r="F3" s="8" t="s">
        <v>23</v>
      </c>
      <c r="G3" s="8" t="s">
        <v>24</v>
      </c>
      <c r="H3" s="16" t="s">
        <v>25</v>
      </c>
      <c r="I3" s="18" t="s">
        <v>3</v>
      </c>
      <c r="J3" s="2"/>
      <c r="P3" s="7"/>
    </row>
    <row r="4" spans="1:13" ht="15" customHeight="1">
      <c r="A4" s="11" t="s">
        <v>0</v>
      </c>
      <c r="B4" s="22">
        <v>2912000</v>
      </c>
      <c r="C4" s="23">
        <v>2923000</v>
      </c>
      <c r="D4" s="23">
        <v>3260000</v>
      </c>
      <c r="E4" s="23">
        <v>3652000</v>
      </c>
      <c r="F4" s="23">
        <v>4379000</v>
      </c>
      <c r="G4" s="23">
        <v>4687000</v>
      </c>
      <c r="H4" s="24">
        <v>4101000</v>
      </c>
      <c r="I4" s="25">
        <v>1.43</v>
      </c>
      <c r="J4" s="2"/>
      <c r="K4" s="7"/>
      <c r="M4" t="s">
        <v>38</v>
      </c>
    </row>
    <row r="5" spans="1:13" ht="15" customHeight="1">
      <c r="A5" s="12" t="s">
        <v>1</v>
      </c>
      <c r="B5" s="26">
        <v>51066</v>
      </c>
      <c r="C5" s="27">
        <v>47031</v>
      </c>
      <c r="D5" s="27">
        <v>49216</v>
      </c>
      <c r="E5" s="27">
        <v>54951</v>
      </c>
      <c r="F5" s="27">
        <v>67455</v>
      </c>
      <c r="G5" s="27">
        <v>73925</v>
      </c>
      <c r="H5" s="28">
        <v>65206</v>
      </c>
      <c r="I5" s="25">
        <v>1.45</v>
      </c>
      <c r="J5" s="2"/>
      <c r="M5" s="19">
        <f>(191*5/B5)+(1483*5/C5)+(5100*5/D5)+(5851*5/E5)+(3359*5/F5)+(499*5/G5)+(11*5/H5)</f>
        <v>1.5104455449428373</v>
      </c>
    </row>
    <row r="6" spans="1:10" ht="15" customHeight="1">
      <c r="A6" s="12" t="s">
        <v>2</v>
      </c>
      <c r="B6" s="26">
        <f>SUM(B7+B10)</f>
        <v>3823</v>
      </c>
      <c r="C6" s="27">
        <f aca="true" t="shared" si="0" ref="C6:H6">SUM(C7+C10)</f>
        <v>3184</v>
      </c>
      <c r="D6" s="27">
        <f t="shared" si="0"/>
        <v>3223</v>
      </c>
      <c r="E6" s="27">
        <f t="shared" si="0"/>
        <v>3774</v>
      </c>
      <c r="F6" s="27">
        <f t="shared" si="0"/>
        <v>4668</v>
      </c>
      <c r="G6" s="27">
        <f t="shared" si="0"/>
        <v>4940</v>
      </c>
      <c r="H6" s="28">
        <f t="shared" si="0"/>
        <v>4580</v>
      </c>
      <c r="I6" s="25">
        <f>(9*5/B6)+(101*5/C6)+(362*5/D6)+(426*5/E6)+(220*5/F6)+(35*5/G6)+(2*5/H6)</f>
        <v>1.5696083529544869</v>
      </c>
      <c r="J6" s="2"/>
    </row>
    <row r="7" spans="1:10" ht="15" customHeight="1">
      <c r="A7" s="12" t="s">
        <v>16</v>
      </c>
      <c r="B7" s="26">
        <f aca="true" t="shared" si="1" ref="B7:H7">SUM(B8:B9)</f>
        <v>2731</v>
      </c>
      <c r="C7" s="27">
        <f t="shared" si="1"/>
        <v>2741</v>
      </c>
      <c r="D7" s="27">
        <f t="shared" si="1"/>
        <v>2642</v>
      </c>
      <c r="E7" s="27">
        <f t="shared" si="1"/>
        <v>2916</v>
      </c>
      <c r="F7" s="27">
        <f t="shared" si="1"/>
        <v>3559</v>
      </c>
      <c r="G7" s="27">
        <f t="shared" si="1"/>
        <v>3665</v>
      </c>
      <c r="H7" s="28">
        <f t="shared" si="1"/>
        <v>3317</v>
      </c>
      <c r="I7" s="25">
        <f>((5+3)*5/(B8+B9))+((62+11)*5/(C8+C9))+((207+49)*5/(D8+D9))+((264+46)*5/(E8+E9))+((128+26)*5/(F8+F9))+((20+7)*5/(G8+G9))+((1+0)*5/(H8+H9))</f>
        <v>1.4185364700570562</v>
      </c>
      <c r="J7" s="2"/>
    </row>
    <row r="8" spans="1:10" ht="15" customHeight="1">
      <c r="A8" s="13" t="s">
        <v>33</v>
      </c>
      <c r="B8" s="29">
        <v>2225</v>
      </c>
      <c r="C8" s="30">
        <v>2294</v>
      </c>
      <c r="D8" s="30">
        <v>2143</v>
      </c>
      <c r="E8" s="30">
        <v>2391</v>
      </c>
      <c r="F8" s="30">
        <v>2952</v>
      </c>
      <c r="G8" s="30">
        <v>3037</v>
      </c>
      <c r="H8" s="31">
        <v>2690</v>
      </c>
      <c r="I8" s="32">
        <f>(5*5/B8)+(62*5/C8)+(207*5/D8)+(264*5/E8)+(128*5/F8)+(20*5/G8)+(1*5/H8)</f>
        <v>1.4329972907269666</v>
      </c>
      <c r="J8" s="2"/>
    </row>
    <row r="9" spans="1:10" ht="15" customHeight="1">
      <c r="A9" s="14" t="s">
        <v>34</v>
      </c>
      <c r="B9" s="33">
        <v>506</v>
      </c>
      <c r="C9" s="34">
        <v>447</v>
      </c>
      <c r="D9" s="34">
        <v>499</v>
      </c>
      <c r="E9" s="34">
        <v>525</v>
      </c>
      <c r="F9" s="34">
        <v>607</v>
      </c>
      <c r="G9" s="34">
        <v>628</v>
      </c>
      <c r="H9" s="35">
        <v>627</v>
      </c>
      <c r="I9" s="36">
        <f>(3*5/B9)+(11*5/C9)+(49*5/D9)+(46*5/E9)+(26*5/F9)+(7*5/G9)+(0*5/H9)</f>
        <v>1.3516645000057865</v>
      </c>
      <c r="J9" s="2"/>
    </row>
    <row r="10" spans="1:10" ht="15" customHeight="1">
      <c r="A10" s="12" t="s">
        <v>17</v>
      </c>
      <c r="B10" s="26">
        <f>B11</f>
        <v>1092</v>
      </c>
      <c r="C10" s="27">
        <f aca="true" t="shared" si="2" ref="C10:I10">C11</f>
        <v>443</v>
      </c>
      <c r="D10" s="27">
        <f t="shared" si="2"/>
        <v>581</v>
      </c>
      <c r="E10" s="27">
        <f t="shared" si="2"/>
        <v>858</v>
      </c>
      <c r="F10" s="27">
        <f t="shared" si="2"/>
        <v>1109</v>
      </c>
      <c r="G10" s="27">
        <f t="shared" si="2"/>
        <v>1275</v>
      </c>
      <c r="H10" s="28">
        <f t="shared" si="2"/>
        <v>1263</v>
      </c>
      <c r="I10" s="25">
        <f t="shared" si="2"/>
        <v>2.2417135798336845</v>
      </c>
      <c r="J10" s="2"/>
    </row>
    <row r="11" spans="1:10" ht="15" customHeight="1">
      <c r="A11" s="15" t="s">
        <v>18</v>
      </c>
      <c r="B11" s="37">
        <v>1092</v>
      </c>
      <c r="C11" s="38">
        <v>443</v>
      </c>
      <c r="D11" s="38">
        <v>581</v>
      </c>
      <c r="E11" s="38">
        <v>858</v>
      </c>
      <c r="F11" s="38">
        <v>1109</v>
      </c>
      <c r="G11" s="38">
        <v>1275</v>
      </c>
      <c r="H11" s="39">
        <v>1263</v>
      </c>
      <c r="I11" s="40">
        <f>(1*5/B11)+(28*5/C11)+(106*5/D11)+(116*5/E11)+(66*5/F11)+(8*5/G11)+(1*5/H11)</f>
        <v>2.2417135798336845</v>
      </c>
      <c r="J11" s="2"/>
    </row>
    <row r="12" spans="1:10" ht="13.5">
      <c r="A12" s="20" t="s">
        <v>39</v>
      </c>
      <c r="B12" s="2"/>
      <c r="C12" s="20" t="s">
        <v>45</v>
      </c>
      <c r="D12" s="2"/>
      <c r="E12" s="2"/>
      <c r="F12" s="2"/>
      <c r="G12" s="2"/>
      <c r="H12" s="2"/>
      <c r="I12" s="2"/>
      <c r="J12" s="2"/>
    </row>
    <row r="13" spans="1:10" ht="13.5">
      <c r="A13" s="20" t="s">
        <v>40</v>
      </c>
      <c r="B13" s="2"/>
      <c r="C13" s="20" t="s">
        <v>46</v>
      </c>
      <c r="D13" s="2"/>
      <c r="E13" s="2"/>
      <c r="F13" s="2"/>
      <c r="G13" s="2"/>
      <c r="H13" s="2"/>
      <c r="I13" s="2"/>
      <c r="J13" s="2"/>
    </row>
    <row r="14" spans="1:10" ht="13.5">
      <c r="A14" s="21" t="s">
        <v>41</v>
      </c>
      <c r="B14" s="2"/>
      <c r="C14" s="20" t="s">
        <v>47</v>
      </c>
      <c r="D14" s="2"/>
      <c r="E14" s="2"/>
      <c r="F14" s="2"/>
      <c r="G14" s="2"/>
      <c r="H14" s="2"/>
      <c r="I14" s="2"/>
      <c r="J14" s="2"/>
    </row>
    <row r="15" spans="1:10" ht="22.5" customHeight="1">
      <c r="A15" s="2"/>
      <c r="B15" s="70" t="s">
        <v>3</v>
      </c>
      <c r="C15" s="70"/>
      <c r="D15" s="71" t="s">
        <v>26</v>
      </c>
      <c r="E15" s="74" t="s">
        <v>4</v>
      </c>
      <c r="F15" s="74"/>
      <c r="G15" s="74"/>
      <c r="H15" s="73" t="s">
        <v>6</v>
      </c>
      <c r="I15" s="73"/>
      <c r="J15" s="73"/>
    </row>
    <row r="16" spans="1:10" ht="5.25" customHeight="1">
      <c r="A16" s="2"/>
      <c r="B16" s="70"/>
      <c r="C16" s="70"/>
      <c r="D16" s="72"/>
      <c r="E16" s="75"/>
      <c r="F16" s="75"/>
      <c r="G16" s="75"/>
      <c r="H16" s="73"/>
      <c r="I16" s="73"/>
      <c r="J16" s="73"/>
    </row>
    <row r="17" spans="1:10" ht="5.25" customHeight="1">
      <c r="A17" s="2"/>
      <c r="B17" s="3"/>
      <c r="C17" s="3"/>
      <c r="D17" s="4"/>
      <c r="E17" s="6"/>
      <c r="F17" s="6"/>
      <c r="G17" s="6"/>
      <c r="H17" s="3"/>
      <c r="I17" s="3"/>
      <c r="J17" s="3"/>
    </row>
    <row r="18" spans="1:10" ht="13.5">
      <c r="A18" s="2"/>
      <c r="B18" s="2"/>
      <c r="C18" s="2"/>
      <c r="D18" s="2"/>
      <c r="E18" s="2" t="s">
        <v>5</v>
      </c>
      <c r="F18" s="2"/>
      <c r="G18" s="2"/>
      <c r="H18" s="2"/>
      <c r="I18" s="2"/>
      <c r="J18" s="2"/>
    </row>
    <row r="19" spans="1:10" ht="13.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3.5">
      <c r="A20" s="2" t="s">
        <v>36</v>
      </c>
      <c r="B20" s="2"/>
      <c r="C20" s="2"/>
      <c r="D20" s="2"/>
      <c r="E20" s="2"/>
      <c r="F20" s="2"/>
      <c r="G20" s="2"/>
      <c r="H20" s="2"/>
      <c r="I20" s="2"/>
      <c r="J20" s="2"/>
    </row>
    <row r="21" spans="1:10" ht="14.25" customHeight="1">
      <c r="A21" s="2" t="s">
        <v>37</v>
      </c>
      <c r="B21" s="2"/>
      <c r="C21" s="2"/>
      <c r="D21" s="2"/>
      <c r="E21" s="2"/>
      <c r="F21" s="2"/>
      <c r="G21" s="2"/>
      <c r="H21" s="2"/>
      <c r="I21" s="2"/>
      <c r="J21" s="2"/>
    </row>
    <row r="22" spans="1:10" ht="14.25" customHeight="1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4.25" customHeight="1">
      <c r="A23" s="2"/>
      <c r="B23" s="2"/>
      <c r="C23" s="2"/>
      <c r="D23" s="2"/>
      <c r="E23" s="2"/>
      <c r="F23" s="4"/>
      <c r="G23" s="2"/>
      <c r="H23" s="2"/>
      <c r="I23" s="2"/>
      <c r="J23" s="2"/>
    </row>
    <row r="24" spans="1:10" ht="13.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7.25" customHeight="1">
      <c r="A25" s="5" t="s">
        <v>49</v>
      </c>
      <c r="B25" s="2"/>
      <c r="C25" s="2"/>
      <c r="D25" s="2"/>
      <c r="E25" s="2"/>
      <c r="F25" s="2"/>
      <c r="G25" s="2"/>
      <c r="H25" s="2"/>
      <c r="I25" s="2"/>
      <c r="J25" s="2"/>
    </row>
    <row r="26" spans="1:10" ht="17.25" customHeight="1">
      <c r="A26" s="2"/>
      <c r="B26" s="2"/>
      <c r="C26" s="2"/>
      <c r="D26" s="2"/>
      <c r="E26" s="2"/>
      <c r="F26" s="2"/>
      <c r="G26" s="17" t="s">
        <v>43</v>
      </c>
      <c r="H26" s="2"/>
      <c r="I26" s="2"/>
      <c r="J26" s="2"/>
    </row>
    <row r="27" spans="1:10" ht="13.5" customHeight="1">
      <c r="A27" s="41" t="s">
        <v>7</v>
      </c>
      <c r="B27" s="42" t="s">
        <v>8</v>
      </c>
      <c r="C27" s="43" t="s">
        <v>9</v>
      </c>
      <c r="D27" s="44" t="s">
        <v>10</v>
      </c>
      <c r="E27" s="44" t="s">
        <v>11</v>
      </c>
      <c r="F27" s="44" t="s">
        <v>12</v>
      </c>
      <c r="G27" s="45" t="s">
        <v>44</v>
      </c>
      <c r="H27" s="2"/>
      <c r="I27" s="2"/>
      <c r="J27" s="2"/>
    </row>
    <row r="28" spans="1:10" ht="12.75" customHeight="1">
      <c r="A28" s="46" t="s">
        <v>8</v>
      </c>
      <c r="B28" s="47">
        <f aca="true" t="shared" si="3" ref="B28:G28">SUM(B29:B37)</f>
        <v>57</v>
      </c>
      <c r="C28" s="48">
        <f t="shared" si="3"/>
        <v>32</v>
      </c>
      <c r="D28" s="49">
        <f t="shared" si="3"/>
        <v>21</v>
      </c>
      <c r="E28" s="49">
        <f t="shared" si="3"/>
        <v>2</v>
      </c>
      <c r="F28" s="49">
        <f t="shared" si="3"/>
        <v>1</v>
      </c>
      <c r="G28" s="50">
        <f t="shared" si="3"/>
        <v>1</v>
      </c>
      <c r="H28" s="2"/>
      <c r="I28" s="2"/>
      <c r="J28" s="2"/>
    </row>
    <row r="29" spans="1:10" ht="12.75" customHeight="1">
      <c r="A29" s="51" t="s">
        <v>13</v>
      </c>
      <c r="B29" s="52">
        <f>SUM(C29:G29)</f>
        <v>4</v>
      </c>
      <c r="C29" s="53">
        <v>0</v>
      </c>
      <c r="D29" s="54">
        <v>3</v>
      </c>
      <c r="E29" s="54">
        <v>0</v>
      </c>
      <c r="F29" s="55" t="s">
        <v>35</v>
      </c>
      <c r="G29" s="56">
        <v>1</v>
      </c>
      <c r="H29" s="2"/>
      <c r="I29" s="2"/>
      <c r="J29" s="2"/>
    </row>
    <row r="30" spans="1:10" ht="12.75" customHeight="1">
      <c r="A30" s="57" t="s">
        <v>27</v>
      </c>
      <c r="B30" s="58">
        <f aca="true" t="shared" si="4" ref="B30:B37">SUM(C30:G30)</f>
        <v>12</v>
      </c>
      <c r="C30" s="59">
        <v>3</v>
      </c>
      <c r="D30" s="60">
        <v>8</v>
      </c>
      <c r="E30" s="61">
        <v>1</v>
      </c>
      <c r="F30" s="60">
        <v>0</v>
      </c>
      <c r="G30" s="62">
        <v>0</v>
      </c>
      <c r="H30" s="2"/>
      <c r="I30" s="2"/>
      <c r="J30" s="2"/>
    </row>
    <row r="31" spans="1:10" ht="12.75" customHeight="1">
      <c r="A31" s="57" t="s">
        <v>28</v>
      </c>
      <c r="B31" s="58">
        <f t="shared" si="4"/>
        <v>10</v>
      </c>
      <c r="C31" s="59">
        <v>8</v>
      </c>
      <c r="D31" s="60">
        <v>2</v>
      </c>
      <c r="E31" s="61" t="s">
        <v>35</v>
      </c>
      <c r="F31" s="61" t="s">
        <v>35</v>
      </c>
      <c r="G31" s="63">
        <v>0</v>
      </c>
      <c r="H31" s="2"/>
      <c r="I31" s="2"/>
      <c r="J31" s="2"/>
    </row>
    <row r="32" spans="1:10" ht="12.75" customHeight="1">
      <c r="A32" s="57" t="s">
        <v>29</v>
      </c>
      <c r="B32" s="58">
        <f t="shared" si="4"/>
        <v>11</v>
      </c>
      <c r="C32" s="59">
        <v>9</v>
      </c>
      <c r="D32" s="60">
        <v>1</v>
      </c>
      <c r="E32" s="61">
        <v>1</v>
      </c>
      <c r="F32" s="61" t="s">
        <v>35</v>
      </c>
      <c r="G32" s="62" t="s">
        <v>35</v>
      </c>
      <c r="H32" s="2"/>
      <c r="I32" s="2"/>
      <c r="J32" s="2"/>
    </row>
    <row r="33" spans="1:10" ht="12.75" customHeight="1">
      <c r="A33" s="57" t="s">
        <v>30</v>
      </c>
      <c r="B33" s="58">
        <f t="shared" si="4"/>
        <v>10</v>
      </c>
      <c r="C33" s="59">
        <v>5</v>
      </c>
      <c r="D33" s="60">
        <v>4</v>
      </c>
      <c r="E33" s="61" t="s">
        <v>35</v>
      </c>
      <c r="F33" s="61">
        <v>1</v>
      </c>
      <c r="G33" s="62" t="s">
        <v>35</v>
      </c>
      <c r="H33" s="2"/>
      <c r="I33" s="2"/>
      <c r="J33" s="2"/>
    </row>
    <row r="34" spans="1:10" ht="12.75" customHeight="1">
      <c r="A34" s="57" t="s">
        <v>31</v>
      </c>
      <c r="B34" s="58">
        <f t="shared" si="4"/>
        <v>10</v>
      </c>
      <c r="C34" s="59">
        <v>7</v>
      </c>
      <c r="D34" s="60">
        <v>3</v>
      </c>
      <c r="E34" s="61" t="s">
        <v>35</v>
      </c>
      <c r="F34" s="61" t="s">
        <v>35</v>
      </c>
      <c r="G34" s="62" t="s">
        <v>35</v>
      </c>
      <c r="H34" s="2"/>
      <c r="I34" s="2"/>
      <c r="J34" s="2"/>
    </row>
    <row r="35" spans="1:10" ht="12.75" customHeight="1">
      <c r="A35" s="57" t="s">
        <v>32</v>
      </c>
      <c r="B35" s="58">
        <f t="shared" si="4"/>
        <v>0</v>
      </c>
      <c r="C35" s="64" t="s">
        <v>35</v>
      </c>
      <c r="D35" s="61">
        <v>0</v>
      </c>
      <c r="E35" s="61" t="s">
        <v>35</v>
      </c>
      <c r="F35" s="61" t="s">
        <v>35</v>
      </c>
      <c r="G35" s="62" t="s">
        <v>35</v>
      </c>
      <c r="H35" s="2"/>
      <c r="I35" s="2"/>
      <c r="J35" s="2"/>
    </row>
    <row r="36" spans="1:10" ht="12.75" customHeight="1">
      <c r="A36" s="57" t="s">
        <v>14</v>
      </c>
      <c r="B36" s="58">
        <f t="shared" si="4"/>
        <v>0</v>
      </c>
      <c r="C36" s="64" t="s">
        <v>35</v>
      </c>
      <c r="D36" s="61" t="s">
        <v>35</v>
      </c>
      <c r="E36" s="61" t="s">
        <v>35</v>
      </c>
      <c r="F36" s="61" t="s">
        <v>35</v>
      </c>
      <c r="G36" s="62" t="s">
        <v>35</v>
      </c>
      <c r="H36" s="2"/>
      <c r="I36" s="2"/>
      <c r="J36" s="2"/>
    </row>
    <row r="37" spans="1:10" ht="12.75" customHeight="1">
      <c r="A37" s="65" t="s">
        <v>15</v>
      </c>
      <c r="B37" s="66">
        <f t="shared" si="4"/>
        <v>0</v>
      </c>
      <c r="C37" s="67" t="s">
        <v>35</v>
      </c>
      <c r="D37" s="68" t="s">
        <v>35</v>
      </c>
      <c r="E37" s="68" t="s">
        <v>35</v>
      </c>
      <c r="F37" s="68" t="s">
        <v>35</v>
      </c>
      <c r="G37" s="69" t="s">
        <v>35</v>
      </c>
      <c r="H37" s="2"/>
      <c r="I37" s="2"/>
      <c r="J37" s="2"/>
    </row>
    <row r="38" spans="1:10" ht="13.5" customHeight="1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3.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3.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3.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3.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3.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3.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3.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3.5">
      <c r="A46" s="2"/>
      <c r="B46" s="2"/>
      <c r="C46" s="2"/>
      <c r="D46" s="2"/>
      <c r="E46" s="2"/>
      <c r="F46" s="2"/>
      <c r="G46" s="2"/>
      <c r="H46" s="2"/>
      <c r="I46" s="2"/>
      <c r="J46" s="2"/>
    </row>
  </sheetData>
  <sheetProtection/>
  <mergeCells count="4">
    <mergeCell ref="B15:C16"/>
    <mergeCell ref="D15:D16"/>
    <mergeCell ref="H15:J16"/>
    <mergeCell ref="E15:G16"/>
  </mergeCells>
  <printOptions/>
  <pageMargins left="0.984251968503937" right="0.984251968503937" top="0.984251968503937" bottom="1.1811023622047245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p84289</dc:creator>
  <cp:keywords/>
  <dc:description/>
  <cp:lastModifiedBy>Gifu</cp:lastModifiedBy>
  <cp:lastPrinted>2014-02-24T05:15:10Z</cp:lastPrinted>
  <dcterms:created xsi:type="dcterms:W3CDTF">2006-11-22T04:50:23Z</dcterms:created>
  <dcterms:modified xsi:type="dcterms:W3CDTF">2015-02-26T07:40:02Z</dcterms:modified>
  <cp:category/>
  <cp:version/>
  <cp:contentType/>
  <cp:contentStatus/>
</cp:coreProperties>
</file>