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80" windowHeight="5760" activeTab="0"/>
  </bookViews>
  <sheets>
    <sheet name="印刷用" sheetId="1" r:id="rId1"/>
    <sheet name="Sheet1" sheetId="2" r:id="rId2"/>
  </sheets>
  <externalReferences>
    <externalReference r:id="rId5"/>
  </externalReferences>
  <definedNames>
    <definedName name="_xlnm.Print_Area" localSheetId="0">'印刷用'!$A$1:$V$31</definedName>
  </definedNames>
  <calcPr fullCalcOnLoad="1"/>
</workbook>
</file>

<file path=xl/sharedStrings.xml><?xml version="1.0" encoding="utf-8"?>
<sst xmlns="http://schemas.openxmlformats.org/spreadsheetml/2006/main" count="67" uniqueCount="25">
  <si>
    <t xml:space="preserve">   　配  車  台  数</t>
  </si>
  <si>
    <t>　　　　目 標 献 血 者 数</t>
  </si>
  <si>
    <t>　　　献　　血　　者　　数</t>
  </si>
  <si>
    <t>　献血車１台当たりの献血量（ml）　</t>
  </si>
  <si>
    <t>　　　目 　標 　達　 成　 率</t>
  </si>
  <si>
    <t>全　血</t>
  </si>
  <si>
    <t>成　分</t>
  </si>
  <si>
    <t xml:space="preserve"> 合  計</t>
  </si>
  <si>
    <t>　 全　　　血</t>
  </si>
  <si>
    <t>合  計</t>
  </si>
  <si>
    <t>　200ml</t>
  </si>
  <si>
    <t>　400ml</t>
  </si>
  <si>
    <t>管      内</t>
  </si>
  <si>
    <t xml:space="preserve">     -</t>
  </si>
  <si>
    <t>県  内  ＊</t>
  </si>
  <si>
    <t>中津川市</t>
  </si>
  <si>
    <t>恵那市</t>
  </si>
  <si>
    <t>岐阜県</t>
  </si>
  <si>
    <t>＊血液センター、各献血ルームを含む</t>
  </si>
  <si>
    <t>区  分</t>
  </si>
  <si>
    <t>４　献血状況（Ｔ１１－４）</t>
  </si>
  <si>
    <t>県内</t>
  </si>
  <si>
    <t>管内</t>
  </si>
  <si>
    <t>‐76‐</t>
  </si>
  <si>
    <t>（平成25年度）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</si>
</sst>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  <numFmt numFmtId="180" formatCode="#,##0_ "/>
    <numFmt numFmtId="181" formatCode="0_);[Red]\(0\)"/>
    <numFmt numFmtId="182" formatCode="&quot;¥&quot;#,##0_);[Red]\(&quot;¥&quot;#,##0\)"/>
  </numFmts>
  <fonts count="45">
    <font>
      <sz val="8.0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 applyProtection="1">
      <alignment/>
      <protection locked="0"/>
    </xf>
    <xf numFmtId="3" fontId="2" fillId="0" borderId="16" xfId="0" applyNumberFormat="1" applyFont="1" applyBorder="1" applyAlignment="1">
      <alignment horizontal="distributed"/>
    </xf>
    <xf numFmtId="3" fontId="0" fillId="0" borderId="11" xfId="0" applyNumberForma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distributed"/>
    </xf>
    <xf numFmtId="178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3" fontId="2" fillId="0" borderId="13" xfId="0" applyNumberFormat="1" applyFont="1" applyBorder="1" applyAlignment="1" applyProtection="1">
      <alignment horizontal="right"/>
      <protection locked="0"/>
    </xf>
    <xf numFmtId="178" fontId="2" fillId="0" borderId="17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3" fontId="2" fillId="0" borderId="15" xfId="0" applyNumberFormat="1" applyFont="1" applyBorder="1" applyAlignment="1" applyProtection="1">
      <alignment horizontal="right"/>
      <protection locked="0"/>
    </xf>
    <xf numFmtId="178" fontId="2" fillId="0" borderId="1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178" fontId="2" fillId="0" borderId="13" xfId="0" applyNumberFormat="1" applyFont="1" applyBorder="1" applyAlignment="1" applyProtection="1">
      <alignment horizontal="right"/>
      <protection locked="0"/>
    </xf>
    <xf numFmtId="3" fontId="2" fillId="0" borderId="21" xfId="0" applyNumberFormat="1" applyFont="1" applyBorder="1" applyAlignment="1" applyProtection="1">
      <alignment/>
      <protection locked="0"/>
    </xf>
    <xf numFmtId="3" fontId="2" fillId="0" borderId="22" xfId="0" applyNumberFormat="1" applyFont="1" applyBorder="1" applyAlignment="1" applyProtection="1">
      <alignment/>
      <protection locked="0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horizontal="distributed"/>
    </xf>
    <xf numFmtId="3" fontId="2" fillId="0" borderId="24" xfId="0" applyNumberFormat="1" applyFont="1" applyBorder="1" applyAlignment="1">
      <alignment/>
    </xf>
    <xf numFmtId="178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distributed"/>
    </xf>
    <xf numFmtId="3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 applyProtection="1">
      <alignment/>
      <protection locked="0"/>
    </xf>
    <xf numFmtId="3" fontId="2" fillId="0" borderId="28" xfId="0" applyNumberFormat="1" applyFont="1" applyBorder="1" applyAlignment="1" applyProtection="1">
      <alignment/>
      <protection locked="0"/>
    </xf>
    <xf numFmtId="3" fontId="2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7" fillId="0" borderId="0" xfId="0" applyNumberFormat="1" applyFont="1" applyAlignment="1">
      <alignment vertical="center" textRotation="180"/>
    </xf>
    <xf numFmtId="3" fontId="3" fillId="0" borderId="0" xfId="0" applyNumberFormat="1" applyFont="1" applyAlignment="1">
      <alignment vertical="center" textRotation="180"/>
    </xf>
    <xf numFmtId="3" fontId="2" fillId="0" borderId="30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3" fontId="2" fillId="0" borderId="32" xfId="0" applyNumberFormat="1" applyFon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" fillId="0" borderId="34" xfId="0" applyNumberFormat="1" applyFont="1" applyBorder="1" applyAlignment="1" applyProtection="1">
      <alignment horizontal="right"/>
      <protection locked="0"/>
    </xf>
    <xf numFmtId="3" fontId="0" fillId="0" borderId="34" xfId="0" applyNumberFormat="1" applyBorder="1" applyAlignment="1">
      <alignment horizontal="right"/>
    </xf>
    <xf numFmtId="49" fontId="4" fillId="0" borderId="0" xfId="0" applyNumberFormat="1" applyFont="1" applyAlignment="1">
      <alignment horizontal="center"/>
    </xf>
    <xf numFmtId="3" fontId="2" fillId="0" borderId="35" xfId="0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2865"/>
          <c:w val="0.94775"/>
          <c:h val="0.58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県内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Sheet1!$B$1:$K$1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Sheet1!$B$2:$K$2</c:f>
              <c:numCache>
                <c:ptCount val="10"/>
                <c:pt idx="0">
                  <c:v>75541</c:v>
                </c:pt>
                <c:pt idx="1">
                  <c:v>78538</c:v>
                </c:pt>
                <c:pt idx="2">
                  <c:v>76914</c:v>
                </c:pt>
                <c:pt idx="3">
                  <c:v>74450</c:v>
                </c:pt>
                <c:pt idx="4">
                  <c:v>73517</c:v>
                </c:pt>
                <c:pt idx="5">
                  <c:v>76141</c:v>
                </c:pt>
                <c:pt idx="6">
                  <c:v>80729</c:v>
                </c:pt>
                <c:pt idx="7">
                  <c:v>81540</c:v>
                </c:pt>
                <c:pt idx="8">
                  <c:v>78841</c:v>
                </c:pt>
                <c:pt idx="9">
                  <c:v>73140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Sheet1!$B$1:$K$1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Sheet1!$B$3:$K$3</c:f>
              <c:numCache>
                <c:ptCount val="10"/>
                <c:pt idx="0">
                  <c:v>2593</c:v>
                </c:pt>
                <c:pt idx="1">
                  <c:v>2499</c:v>
                </c:pt>
                <c:pt idx="2">
                  <c:v>2589</c:v>
                </c:pt>
                <c:pt idx="3">
                  <c:v>2589</c:v>
                </c:pt>
                <c:pt idx="4">
                  <c:v>2575</c:v>
                </c:pt>
                <c:pt idx="5">
                  <c:v>2502</c:v>
                </c:pt>
                <c:pt idx="6">
                  <c:v>2848</c:v>
                </c:pt>
                <c:pt idx="7">
                  <c:v>2847</c:v>
                </c:pt>
                <c:pt idx="8">
                  <c:v>2766</c:v>
                </c:pt>
                <c:pt idx="9">
                  <c:v>2694</c:v>
                </c:pt>
              </c:numCache>
            </c:numRef>
          </c:val>
          <c:smooth val="0"/>
        </c:ser>
        <c:marker val="1"/>
        <c:axId val="20577174"/>
        <c:axId val="50976839"/>
      </c:line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7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1"/>
          <c:y val="0.93225"/>
          <c:w val="0.43325"/>
          <c:h val="0.053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"/>
          <c:w val="0.974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県内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Sheet1!$B$1:$K$1</c:f>
              <c:numCache/>
            </c:numRef>
          </c:cat>
          <c:val>
            <c:numRef>
              <c:f>Sheet1!$B$2:$K$2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Sheet1!$B$1:$K$1</c:f>
              <c:numCache/>
            </c:numRef>
          </c:cat>
          <c:val>
            <c:numRef>
              <c:f>Sheet1!$B$3:$K$3</c:f>
              <c:numCache/>
            </c:numRef>
          </c:val>
          <c:smooth val="0"/>
        </c:ser>
        <c:marker val="1"/>
        <c:axId val="56138368"/>
        <c:axId val="35483265"/>
      </c:lineChart>
      <c:catAx>
        <c:axId val="56138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3265"/>
        <c:crosses val="autoZero"/>
        <c:auto val="1"/>
        <c:lblOffset val="100"/>
        <c:tickLblSkip val="1"/>
        <c:noMultiLvlLbl val="0"/>
      </c:catAx>
      <c:valAx>
        <c:axId val="35483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8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425"/>
          <c:y val="0.896"/>
          <c:w val="0.26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献血者数の推移（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Ｆ１１－３）</a:t>
            </a:r>
          </a:p>
        </c:rich>
      </c:tx>
      <c:layout>
        <c:manualLayout>
          <c:xMode val="factor"/>
          <c:yMode val="factor"/>
          <c:x val="-0.0515"/>
          <c:y val="0.119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2855"/>
          <c:w val="0.90325"/>
          <c:h val="0.6102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'[1]入力用'!$B$4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'[1]入力用'!$C$3:$I$3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'[1]入力用'!$C$4:$I$4</c:f>
              <c:numCache>
                <c:ptCount val="7"/>
                <c:pt idx="0">
                  <c:v>75541</c:v>
                </c:pt>
                <c:pt idx="1">
                  <c:v>78538</c:v>
                </c:pt>
                <c:pt idx="2">
                  <c:v>76914</c:v>
                </c:pt>
                <c:pt idx="3">
                  <c:v>74450</c:v>
                </c:pt>
                <c:pt idx="4">
                  <c:v>73517</c:v>
                </c:pt>
                <c:pt idx="5">
                  <c:v>76141</c:v>
                </c:pt>
                <c:pt idx="6">
                  <c:v>80729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'[1]入力用'!$B$5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'[1]入力用'!$C$3:$I$3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'[1]入力用'!$C$5:$I$5</c:f>
              <c:numCache>
                <c:ptCount val="7"/>
                <c:pt idx="0">
                  <c:v>2593</c:v>
                </c:pt>
                <c:pt idx="1">
                  <c:v>2499</c:v>
                </c:pt>
                <c:pt idx="2">
                  <c:v>2589</c:v>
                </c:pt>
                <c:pt idx="3">
                  <c:v>2589</c:v>
                </c:pt>
                <c:pt idx="4">
                  <c:v>2575</c:v>
                </c:pt>
                <c:pt idx="5">
                  <c:v>2502</c:v>
                </c:pt>
                <c:pt idx="6">
                  <c:v>2848</c:v>
                </c:pt>
              </c:numCache>
            </c:numRef>
          </c:val>
          <c:smooth val="0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2187"/>
        <c:crosses val="autoZero"/>
        <c:auto val="1"/>
        <c:lblOffset val="100"/>
        <c:tickLblSkip val="1"/>
        <c:noMultiLvlLbl val="0"/>
      </c:catAx>
      <c:valAx>
        <c:axId val="55572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13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5"/>
          <c:y val="0.91325"/>
          <c:w val="0.217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0.107</cdr:y>
    </cdr:from>
    <cdr:to>
      <cdr:x>0.63625</cdr:x>
      <cdr:y>0.175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324100" y="438150"/>
          <a:ext cx="2314575" cy="2857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献血者数の推移（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F11-8)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12</xdr:row>
      <xdr:rowOff>9525</xdr:rowOff>
    </xdr:from>
    <xdr:to>
      <xdr:col>12</xdr:col>
      <xdr:colOff>533400</xdr:colOff>
      <xdr:row>27</xdr:row>
      <xdr:rowOff>171450</xdr:rowOff>
    </xdr:to>
    <xdr:graphicFrame>
      <xdr:nvGraphicFramePr>
        <xdr:cNvPr id="1" name="グラフ 3"/>
        <xdr:cNvGraphicFramePr/>
      </xdr:nvGraphicFramePr>
      <xdr:xfrm>
        <a:off x="809625" y="2600325"/>
        <a:ext cx="7296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533400</xdr:colOff>
      <xdr:row>25</xdr:row>
      <xdr:rowOff>76200</xdr:rowOff>
    </xdr:from>
    <xdr:ext cx="561975" cy="257175"/>
    <xdr:sp>
      <xdr:nvSpPr>
        <xdr:cNvPr id="2" name="テキスト ボックス 1"/>
        <xdr:cNvSpPr txBox="1">
          <a:spLocks noChangeArrowheads="1"/>
        </xdr:cNvSpPr>
      </xdr:nvSpPr>
      <xdr:spPr>
        <a:xfrm>
          <a:off x="7496175" y="6134100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</xdr:row>
      <xdr:rowOff>28575</xdr:rowOff>
    </xdr:from>
    <xdr:to>
      <xdr:col>10</xdr:col>
      <xdr:colOff>485775</xdr:colOff>
      <xdr:row>25</xdr:row>
      <xdr:rowOff>123825</xdr:rowOff>
    </xdr:to>
    <xdr:graphicFrame>
      <xdr:nvGraphicFramePr>
        <xdr:cNvPr id="1" name="グラフ 1"/>
        <xdr:cNvGraphicFramePr/>
      </xdr:nvGraphicFramePr>
      <xdr:xfrm>
        <a:off x="752475" y="733425"/>
        <a:ext cx="5829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9525</xdr:colOff>
      <xdr:row>27</xdr:row>
      <xdr:rowOff>104775</xdr:rowOff>
    </xdr:from>
    <xdr:ext cx="7067550" cy="4743450"/>
    <xdr:graphicFrame>
      <xdr:nvGraphicFramePr>
        <xdr:cNvPr id="2" name="Chart 1"/>
        <xdr:cNvGraphicFramePr/>
      </xdr:nvGraphicFramePr>
      <xdr:xfrm>
        <a:off x="619125" y="4162425"/>
        <a:ext cx="70675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1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>
            <v>16</v>
          </cell>
          <cell r="D3">
            <v>17</v>
          </cell>
          <cell r="E3">
            <v>18</v>
          </cell>
          <cell r="F3">
            <v>19</v>
          </cell>
          <cell r="G3">
            <v>20</v>
          </cell>
          <cell r="H3">
            <v>21</v>
          </cell>
          <cell r="I3">
            <v>22</v>
          </cell>
        </row>
        <row r="4">
          <cell r="B4" t="str">
            <v>県内</v>
          </cell>
          <cell r="C4">
            <v>75541</v>
          </cell>
          <cell r="D4">
            <v>78538</v>
          </cell>
          <cell r="E4">
            <v>76914</v>
          </cell>
          <cell r="F4">
            <v>74450</v>
          </cell>
          <cell r="G4">
            <v>73517</v>
          </cell>
          <cell r="H4">
            <v>76141</v>
          </cell>
          <cell r="I4">
            <v>80729</v>
          </cell>
        </row>
        <row r="5">
          <cell r="B5" t="str">
            <v>管内</v>
          </cell>
          <cell r="C5">
            <v>2593</v>
          </cell>
          <cell r="D5">
            <v>2499</v>
          </cell>
          <cell r="E5">
            <v>2589</v>
          </cell>
          <cell r="F5">
            <v>2589</v>
          </cell>
          <cell r="G5">
            <v>2575</v>
          </cell>
          <cell r="H5">
            <v>2502</v>
          </cell>
          <cell r="I5">
            <v>2848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1"/>
  <sheetViews>
    <sheetView tabSelected="1" view="pageLayout" zoomScaleSheetLayoutView="100" workbookViewId="0" topLeftCell="A34">
      <selection activeCell="B31" sqref="B31:V31"/>
    </sheetView>
  </sheetViews>
  <sheetFormatPr defaultColWidth="10.7109375" defaultRowHeight="21" customHeight="1"/>
  <cols>
    <col min="1" max="1" width="7.8515625" style="0" customWidth="1"/>
    <col min="2" max="2" width="15.421875" style="0" customWidth="1"/>
    <col min="3" max="3" width="9.140625" style="0" customWidth="1"/>
    <col min="4" max="4" width="8.00390625" style="0" customWidth="1"/>
    <col min="5" max="13" width="9.140625" style="0" customWidth="1"/>
    <col min="14" max="15" width="9.7109375" style="0" customWidth="1"/>
    <col min="16" max="16" width="9.140625" style="0" customWidth="1"/>
    <col min="17" max="17" width="9.8515625" style="0" customWidth="1"/>
    <col min="18" max="21" width="9.140625" style="0" customWidth="1"/>
    <col min="22" max="22" width="3.421875" style="0" customWidth="1"/>
  </cols>
  <sheetData>
    <row r="1" spans="1:2" s="15" customFormat="1" ht="14.25" customHeight="1">
      <c r="A1" s="40"/>
      <c r="B1" s="15" t="s">
        <v>20</v>
      </c>
    </row>
    <row r="2" spans="1:21" ht="16.5" customHeight="1" thickBot="1">
      <c r="A2" s="41"/>
      <c r="S2" s="48" t="s">
        <v>24</v>
      </c>
      <c r="T2" s="49"/>
      <c r="U2" s="49"/>
    </row>
    <row r="3" spans="1:220" ht="13.5" customHeight="1">
      <c r="A3" s="41"/>
      <c r="B3" s="51" t="s">
        <v>19</v>
      </c>
      <c r="C3" s="1" t="s">
        <v>0</v>
      </c>
      <c r="D3" s="2"/>
      <c r="E3" s="2"/>
      <c r="F3" s="1" t="s">
        <v>1</v>
      </c>
      <c r="G3" s="2"/>
      <c r="H3" s="2"/>
      <c r="I3" s="2"/>
      <c r="J3" s="1" t="s">
        <v>2</v>
      </c>
      <c r="K3" s="2"/>
      <c r="L3" s="2"/>
      <c r="M3" s="2"/>
      <c r="N3" s="1" t="s">
        <v>3</v>
      </c>
      <c r="O3" s="2"/>
      <c r="P3" s="2"/>
      <c r="Q3" s="2"/>
      <c r="R3" s="1" t="s">
        <v>4</v>
      </c>
      <c r="S3" s="2"/>
      <c r="T3" s="2"/>
      <c r="U3" s="2"/>
      <c r="V3" s="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</row>
    <row r="4" spans="1:22" ht="19.5" customHeight="1">
      <c r="A4" s="41"/>
      <c r="B4" s="52"/>
      <c r="C4" s="42" t="s">
        <v>5</v>
      </c>
      <c r="D4" s="42" t="s">
        <v>6</v>
      </c>
      <c r="E4" s="42" t="s">
        <v>7</v>
      </c>
      <c r="F4" s="5" t="s">
        <v>8</v>
      </c>
      <c r="G4" s="6"/>
      <c r="H4" s="42" t="s">
        <v>6</v>
      </c>
      <c r="I4" s="42" t="s">
        <v>7</v>
      </c>
      <c r="J4" s="5" t="s">
        <v>8</v>
      </c>
      <c r="K4" s="6"/>
      <c r="L4" s="42" t="s">
        <v>6</v>
      </c>
      <c r="M4" s="42" t="s">
        <v>7</v>
      </c>
      <c r="N4" s="5" t="s">
        <v>8</v>
      </c>
      <c r="O4" s="6"/>
      <c r="P4" s="42" t="s">
        <v>6</v>
      </c>
      <c r="Q4" s="42" t="s">
        <v>9</v>
      </c>
      <c r="R4" s="5" t="s">
        <v>8</v>
      </c>
      <c r="S4" s="6"/>
      <c r="T4" s="42" t="s">
        <v>6</v>
      </c>
      <c r="U4" s="45" t="s">
        <v>9</v>
      </c>
      <c r="V4" s="7"/>
    </row>
    <row r="5" spans="1:22" ht="18" customHeight="1">
      <c r="A5" s="41"/>
      <c r="B5" s="53"/>
      <c r="C5" s="43"/>
      <c r="D5" s="43"/>
      <c r="E5" s="43"/>
      <c r="F5" s="5" t="s">
        <v>10</v>
      </c>
      <c r="G5" s="5" t="s">
        <v>11</v>
      </c>
      <c r="H5" s="43"/>
      <c r="I5" s="43"/>
      <c r="J5" s="5" t="s">
        <v>10</v>
      </c>
      <c r="K5" s="5" t="s">
        <v>11</v>
      </c>
      <c r="L5" s="43"/>
      <c r="M5" s="43"/>
      <c r="N5" s="5" t="s">
        <v>10</v>
      </c>
      <c r="O5" s="5" t="s">
        <v>11</v>
      </c>
      <c r="P5" s="43"/>
      <c r="Q5" s="43"/>
      <c r="R5" s="5" t="s">
        <v>10</v>
      </c>
      <c r="S5" s="5" t="s">
        <v>11</v>
      </c>
      <c r="T5" s="43"/>
      <c r="U5" s="46"/>
      <c r="V5" s="7"/>
    </row>
    <row r="6" spans="1:22" ht="17.25" customHeight="1">
      <c r="A6" s="41"/>
      <c r="B6" s="11" t="s">
        <v>17</v>
      </c>
      <c r="C6" s="5">
        <v>981</v>
      </c>
      <c r="D6" s="5" t="s">
        <v>13</v>
      </c>
      <c r="E6" s="5">
        <v>981</v>
      </c>
      <c r="F6" s="5">
        <v>4960</v>
      </c>
      <c r="G6" s="5">
        <v>34780</v>
      </c>
      <c r="H6" s="5" t="s">
        <v>13</v>
      </c>
      <c r="I6" s="5">
        <f>SUM(F6:H6)</f>
        <v>39740</v>
      </c>
      <c r="J6" s="5">
        <v>6346</v>
      </c>
      <c r="K6" s="5">
        <v>34677</v>
      </c>
      <c r="L6" s="22" t="s">
        <v>13</v>
      </c>
      <c r="M6" s="5">
        <f>SUM(J6:L6)</f>
        <v>41023</v>
      </c>
      <c r="N6" s="10">
        <f>200*J6/C6</f>
        <v>1293.7818552497451</v>
      </c>
      <c r="O6" s="10">
        <f>400*K6/C6</f>
        <v>14139.449541284404</v>
      </c>
      <c r="P6" s="20" t="s">
        <v>13</v>
      </c>
      <c r="Q6" s="5">
        <f>N6+O6</f>
        <v>15433.23139653415</v>
      </c>
      <c r="R6" s="9">
        <f aca="true" t="shared" si="0" ref="R6:S10">J6/F6*100</f>
        <v>127.94354838709678</v>
      </c>
      <c r="S6" s="9">
        <f t="shared" si="0"/>
        <v>99.70385278895917</v>
      </c>
      <c r="T6" s="20" t="s">
        <v>13</v>
      </c>
      <c r="U6" s="9">
        <f>M6/I6*100</f>
        <v>103.22848515349774</v>
      </c>
      <c r="V6" s="7"/>
    </row>
    <row r="7" spans="1:22" ht="17.25" customHeight="1" thickBot="1">
      <c r="A7" s="41"/>
      <c r="B7" s="34" t="s">
        <v>14</v>
      </c>
      <c r="C7" s="35" t="s">
        <v>13</v>
      </c>
      <c r="D7" s="35" t="s">
        <v>13</v>
      </c>
      <c r="E7" s="35" t="s">
        <v>13</v>
      </c>
      <c r="F7" s="35">
        <v>6400</v>
      </c>
      <c r="G7" s="35">
        <v>47000</v>
      </c>
      <c r="H7" s="35">
        <v>22200</v>
      </c>
      <c r="I7" s="35">
        <f>SUM(F7:H7)</f>
        <v>75600</v>
      </c>
      <c r="J7" s="36">
        <v>7714</v>
      </c>
      <c r="K7" s="36">
        <v>47480</v>
      </c>
      <c r="L7" s="37">
        <v>23647</v>
      </c>
      <c r="M7" s="38">
        <f>SUM(J7:L7)</f>
        <v>78841</v>
      </c>
      <c r="N7" s="20" t="s">
        <v>13</v>
      </c>
      <c r="O7" s="20" t="s">
        <v>13</v>
      </c>
      <c r="P7" s="20" t="s">
        <v>13</v>
      </c>
      <c r="Q7" s="20" t="s">
        <v>13</v>
      </c>
      <c r="R7" s="24">
        <f t="shared" si="0"/>
        <v>120.53125</v>
      </c>
      <c r="S7" s="9">
        <f t="shared" si="0"/>
        <v>101.0212765957447</v>
      </c>
      <c r="T7" s="27">
        <f>L7/H7*100</f>
        <v>106.51801801801801</v>
      </c>
      <c r="U7" s="9">
        <f>M7/I7*100</f>
        <v>104.28703703703704</v>
      </c>
      <c r="V7" s="7"/>
    </row>
    <row r="8" spans="1:22" ht="17.25" customHeight="1" thickBot="1">
      <c r="A8" s="41"/>
      <c r="B8" s="31" t="s">
        <v>12</v>
      </c>
      <c r="C8" s="32">
        <f aca="true" t="shared" si="1" ref="C8:K8">C9+C10</f>
        <v>74</v>
      </c>
      <c r="D8" s="32" t="s">
        <v>13</v>
      </c>
      <c r="E8" s="32">
        <f t="shared" si="1"/>
        <v>74</v>
      </c>
      <c r="F8" s="32">
        <f t="shared" si="1"/>
        <v>345</v>
      </c>
      <c r="G8" s="32">
        <f t="shared" si="1"/>
        <v>2421</v>
      </c>
      <c r="H8" s="32" t="s">
        <v>13</v>
      </c>
      <c r="I8" s="32">
        <f t="shared" si="1"/>
        <v>2766</v>
      </c>
      <c r="J8" s="32">
        <f t="shared" si="1"/>
        <v>354</v>
      </c>
      <c r="K8" s="32">
        <f t="shared" si="1"/>
        <v>2340</v>
      </c>
      <c r="L8" s="33" t="s">
        <v>13</v>
      </c>
      <c r="M8" s="32">
        <f>SUM(J8:L8)</f>
        <v>2694</v>
      </c>
      <c r="N8" s="28">
        <f>J8*200/C8</f>
        <v>956.7567567567568</v>
      </c>
      <c r="O8" s="29">
        <f>K8*400/C8</f>
        <v>12648.648648648648</v>
      </c>
      <c r="P8" s="26" t="s">
        <v>13</v>
      </c>
      <c r="Q8" s="30">
        <f>N8+O8</f>
        <v>13605.405405405405</v>
      </c>
      <c r="R8" s="17">
        <f t="shared" si="0"/>
        <v>102.60869565217392</v>
      </c>
      <c r="S8" s="18">
        <f t="shared" si="0"/>
        <v>96.6542750929368</v>
      </c>
      <c r="T8" s="21" t="s">
        <v>13</v>
      </c>
      <c r="U8" s="19">
        <f>M8/I8*100</f>
        <v>97.39696312364426</v>
      </c>
      <c r="V8" s="7"/>
    </row>
    <row r="9" spans="1:22" ht="17.25" customHeight="1">
      <c r="A9" s="41"/>
      <c r="B9" s="16" t="s">
        <v>15</v>
      </c>
      <c r="C9" s="8">
        <v>42</v>
      </c>
      <c r="D9" s="8" t="s">
        <v>13</v>
      </c>
      <c r="E9" s="8">
        <v>42</v>
      </c>
      <c r="F9" s="8">
        <v>190</v>
      </c>
      <c r="G9" s="8">
        <v>1332</v>
      </c>
      <c r="H9" s="8" t="s">
        <v>13</v>
      </c>
      <c r="I9" s="8">
        <f>SUM(F9:H9)</f>
        <v>1522</v>
      </c>
      <c r="J9" s="8">
        <v>175</v>
      </c>
      <c r="K9" s="8">
        <v>1341</v>
      </c>
      <c r="L9" s="22" t="s">
        <v>13</v>
      </c>
      <c r="M9" s="14">
        <f>SUM(J9:L9)</f>
        <v>1516</v>
      </c>
      <c r="N9" s="14">
        <f>J9*200/C9</f>
        <v>833.3333333333334</v>
      </c>
      <c r="O9" s="14">
        <f>K9*400/C9</f>
        <v>12771.42857142857</v>
      </c>
      <c r="P9" s="22" t="s">
        <v>13</v>
      </c>
      <c r="Q9" s="8">
        <v>14984</v>
      </c>
      <c r="R9" s="13">
        <f t="shared" si="0"/>
        <v>92.10526315789474</v>
      </c>
      <c r="S9" s="13">
        <f t="shared" si="0"/>
        <v>100.67567567567568</v>
      </c>
      <c r="T9" s="23" t="s">
        <v>13</v>
      </c>
      <c r="U9" s="13">
        <f>M9/I9*100</f>
        <v>99.60578186596584</v>
      </c>
      <c r="V9" s="7"/>
    </row>
    <row r="10" spans="1:22" ht="17.25" customHeight="1" thickBot="1">
      <c r="A10" s="41"/>
      <c r="B10" s="11" t="s">
        <v>16</v>
      </c>
      <c r="C10" s="5">
        <v>32</v>
      </c>
      <c r="D10" s="5" t="s">
        <v>13</v>
      </c>
      <c r="E10" s="5">
        <v>32</v>
      </c>
      <c r="F10" s="5">
        <v>155</v>
      </c>
      <c r="G10" s="5">
        <v>1089</v>
      </c>
      <c r="H10" s="5" t="s">
        <v>13</v>
      </c>
      <c r="I10" s="5">
        <f>SUM(F10:H10)</f>
        <v>1244</v>
      </c>
      <c r="J10" s="5">
        <v>179</v>
      </c>
      <c r="K10" s="5">
        <v>999</v>
      </c>
      <c r="L10" s="22" t="s">
        <v>13</v>
      </c>
      <c r="M10" s="5">
        <f>SUM(J10:L10)</f>
        <v>1178</v>
      </c>
      <c r="N10" s="10">
        <f>J10*200/C10</f>
        <v>1118.75</v>
      </c>
      <c r="O10" s="10">
        <f>K10*400/C10</f>
        <v>12487.5</v>
      </c>
      <c r="P10" s="23" t="s">
        <v>13</v>
      </c>
      <c r="Q10" s="5">
        <v>13806</v>
      </c>
      <c r="R10" s="9">
        <f t="shared" si="0"/>
        <v>115.48387096774194</v>
      </c>
      <c r="S10" s="9">
        <f t="shared" si="0"/>
        <v>91.73553719008265</v>
      </c>
      <c r="T10" s="20" t="s">
        <v>13</v>
      </c>
      <c r="U10" s="9">
        <f>M10/I10*100</f>
        <v>94.69453376205787</v>
      </c>
      <c r="V10" s="7"/>
    </row>
    <row r="11" spans="1:21" ht="15" customHeight="1">
      <c r="A11" s="41"/>
      <c r="B11" s="25" t="s">
        <v>18</v>
      </c>
      <c r="C11" s="25"/>
      <c r="D11" s="25"/>
      <c r="E11" s="2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ht="21" customHeight="1">
      <c r="A12" s="41"/>
    </row>
    <row r="13" ht="21" customHeight="1">
      <c r="A13" s="41"/>
    </row>
    <row r="14" ht="21" customHeight="1">
      <c r="A14" s="41"/>
    </row>
    <row r="15" ht="21" customHeight="1">
      <c r="A15" s="41"/>
    </row>
    <row r="16" ht="21" customHeight="1">
      <c r="A16" s="41"/>
    </row>
    <row r="17" ht="21" customHeight="1">
      <c r="A17" s="41"/>
    </row>
    <row r="18" ht="21" customHeight="1">
      <c r="A18" s="41"/>
    </row>
    <row r="19" ht="21" customHeight="1">
      <c r="A19" s="41"/>
    </row>
    <row r="20" ht="21" customHeight="1">
      <c r="A20" s="41"/>
    </row>
    <row r="21" ht="21" customHeight="1">
      <c r="A21" s="41"/>
    </row>
    <row r="22" ht="21" customHeight="1">
      <c r="A22" s="41"/>
    </row>
    <row r="23" ht="21" customHeight="1">
      <c r="A23" s="41"/>
    </row>
    <row r="24" ht="21" customHeight="1">
      <c r="A24" s="41"/>
    </row>
    <row r="25" ht="21" customHeight="1">
      <c r="A25" s="41"/>
    </row>
    <row r="26" spans="1:22" ht="21" customHeight="1">
      <c r="A26" s="4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ht="21" customHeight="1">
      <c r="A27" s="41"/>
    </row>
    <row r="28" ht="21" customHeight="1">
      <c r="A28" s="41"/>
    </row>
    <row r="29" ht="21" customHeight="1">
      <c r="A29" s="41"/>
    </row>
    <row r="30" spans="1:22" ht="9" customHeight="1">
      <c r="A30" s="4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ht="21" customHeight="1">
      <c r="A31" s="41"/>
      <c r="B31" s="47" t="s">
        <v>23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</sheetData>
  <sheetProtection/>
  <mergeCells count="17">
    <mergeCell ref="M4:M5"/>
    <mergeCell ref="P4:P5"/>
    <mergeCell ref="Q4:Q5"/>
    <mergeCell ref="B30:V30"/>
    <mergeCell ref="B3:B5"/>
    <mergeCell ref="C4:C5"/>
    <mergeCell ref="D4:D5"/>
    <mergeCell ref="A1:A31"/>
    <mergeCell ref="E4:E5"/>
    <mergeCell ref="B26:V26"/>
    <mergeCell ref="T4:T5"/>
    <mergeCell ref="U4:U5"/>
    <mergeCell ref="H4:H5"/>
    <mergeCell ref="I4:I5"/>
    <mergeCell ref="B31:V31"/>
    <mergeCell ref="S2:U2"/>
    <mergeCell ref="L4:L5"/>
  </mergeCells>
  <printOptions/>
  <pageMargins left="0.2" right="0.1968503937007874" top="0.7086614173228347" bottom="0.5511811023622047" header="0.4724409448818898" footer="0.2362204724409449"/>
  <pageSetup horizontalDpi="600" verticalDpi="600" orientation="landscape" paperSize="9" scale="97" r:id="rId2"/>
  <headerFooter alignWithMargins="0">
    <oddFooter>&amp;C&amp;10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K3" sqref="K3"/>
    </sheetView>
  </sheetViews>
  <sheetFormatPr defaultColWidth="9.140625" defaultRowHeight="12"/>
  <sheetData>
    <row r="1" spans="1:11" ht="10.5">
      <c r="A1" s="39"/>
      <c r="B1" s="39">
        <v>16</v>
      </c>
      <c r="C1" s="39">
        <v>17</v>
      </c>
      <c r="D1" s="39">
        <v>18</v>
      </c>
      <c r="E1" s="39">
        <v>19</v>
      </c>
      <c r="F1" s="39">
        <v>20</v>
      </c>
      <c r="G1" s="39">
        <v>21</v>
      </c>
      <c r="H1" s="39">
        <v>22</v>
      </c>
      <c r="I1" s="39">
        <v>23</v>
      </c>
      <c r="J1" s="39">
        <v>24</v>
      </c>
      <c r="K1" s="39">
        <v>25</v>
      </c>
    </row>
    <row r="2" spans="1:11" ht="10.5">
      <c r="A2" s="39" t="s">
        <v>21</v>
      </c>
      <c r="B2" s="39">
        <v>75541</v>
      </c>
      <c r="C2" s="39">
        <v>78538</v>
      </c>
      <c r="D2" s="39">
        <v>76914</v>
      </c>
      <c r="E2" s="39">
        <v>74450</v>
      </c>
      <c r="F2" s="39">
        <v>73517</v>
      </c>
      <c r="G2" s="39">
        <v>76141</v>
      </c>
      <c r="H2" s="39">
        <v>80729</v>
      </c>
      <c r="I2" s="39">
        <v>81540</v>
      </c>
      <c r="J2" s="39">
        <v>78841</v>
      </c>
      <c r="K2" s="39">
        <v>73140</v>
      </c>
    </row>
    <row r="3" spans="1:11" ht="10.5">
      <c r="A3" s="39" t="s">
        <v>22</v>
      </c>
      <c r="B3" s="39">
        <v>2593</v>
      </c>
      <c r="C3" s="39">
        <v>2499</v>
      </c>
      <c r="D3" s="39">
        <v>2589</v>
      </c>
      <c r="E3" s="39">
        <v>2589</v>
      </c>
      <c r="F3" s="39">
        <v>2575</v>
      </c>
      <c r="G3" s="39">
        <v>2502</v>
      </c>
      <c r="H3" s="39">
        <v>2848</v>
      </c>
      <c r="I3" s="39">
        <v>2847</v>
      </c>
      <c r="J3" s="39">
        <v>2766</v>
      </c>
      <c r="K3" s="39">
        <v>2694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Gifu</cp:lastModifiedBy>
  <cp:lastPrinted>2014-03-20T06:09:53Z</cp:lastPrinted>
  <dcterms:created xsi:type="dcterms:W3CDTF">2006-02-01T06:33:15Z</dcterms:created>
  <dcterms:modified xsi:type="dcterms:W3CDTF">2015-03-29T07:06:08Z</dcterms:modified>
  <cp:category/>
  <cp:version/>
  <cp:contentType/>
  <cp:contentStatus/>
  <cp:revision>45</cp:revision>
</cp:coreProperties>
</file>