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<sst xmlns="http://schemas.openxmlformats.org/spreadsheetml/2006/main" count="114" uniqueCount="65">
  <si>
    <t>〈女〉</t>
  </si>
  <si>
    <t>＜　頸　部　＞</t>
  </si>
  <si>
    <t xml:space="preserve"> </t>
  </si>
  <si>
    <t>対象者数</t>
  </si>
  <si>
    <t>受診率</t>
  </si>
  <si>
    <t>要精検者数</t>
  </si>
  <si>
    <t>要精検率</t>
  </si>
  <si>
    <t>異常認めず</t>
  </si>
  <si>
    <t>がんであった者</t>
  </si>
  <si>
    <t>がんの疑いのある者</t>
  </si>
  <si>
    <t>がん以外の疾患であった者</t>
  </si>
  <si>
    <t>未把握</t>
  </si>
  <si>
    <t>(％)</t>
  </si>
  <si>
    <t>管内総数</t>
  </si>
  <si>
    <t>中津川市</t>
  </si>
  <si>
    <t>恵 那 市</t>
  </si>
  <si>
    <t>＜　マンモグラフィ併用方式　＞</t>
  </si>
  <si>
    <t>精検     受診者数</t>
  </si>
  <si>
    <t>精検         未受診者</t>
  </si>
  <si>
    <t>精検      未受診者</t>
  </si>
  <si>
    <t>再掲初回</t>
  </si>
  <si>
    <t>2年連続    受診者数</t>
  </si>
  <si>
    <t>前年度　　　受診者数</t>
  </si>
  <si>
    <t>　受　診　者　数</t>
  </si>
  <si>
    <t>今年度　　受診者数</t>
  </si>
  <si>
    <t>前年度     受診者数</t>
  </si>
  <si>
    <t>2年連続     受診者数</t>
  </si>
  <si>
    <t>＜歯周疾患検診＞</t>
  </si>
  <si>
    <t xml:space="preserve">歯　周　疾　患　検　診 </t>
  </si>
  <si>
    <t xml:space="preserve"> 　　歯　　周　　疾　　患　　検　　診</t>
  </si>
  <si>
    <t>受　診　者　数</t>
  </si>
  <si>
    <t>要</t>
  </si>
  <si>
    <t>異常</t>
  </si>
  <si>
    <t>計</t>
  </si>
  <si>
    <t>男</t>
  </si>
  <si>
    <t>女</t>
  </si>
  <si>
    <t>精検者</t>
  </si>
  <si>
    <t>指導者</t>
  </si>
  <si>
    <t>認めず</t>
  </si>
  <si>
    <t>　</t>
  </si>
  <si>
    <t>管内総数</t>
  </si>
  <si>
    <t>中津川市</t>
  </si>
  <si>
    <t>恵那市</t>
  </si>
  <si>
    <t>女</t>
  </si>
  <si>
    <t>２　健康増進事業実施状況</t>
  </si>
  <si>
    <t>(４)子宮がん検診実施状況（Ｔ６－４）</t>
  </si>
  <si>
    <t>(５)乳がん検診実施状況（Ｔ６－５）</t>
  </si>
  <si>
    <t>(％)</t>
  </si>
  <si>
    <t>(１)歯周疾患・骨粗鬆症検診実施状況 （Ｔ６－６）</t>
  </si>
  <si>
    <t xml:space="preserve">歯　　周　　疾　　患　　検　　診 </t>
  </si>
  <si>
    <t>受　　診　　者　　数</t>
  </si>
  <si>
    <t>40歳</t>
  </si>
  <si>
    <t>50歳</t>
  </si>
  <si>
    <t>60歳</t>
  </si>
  <si>
    <t>70歳</t>
  </si>
  <si>
    <t>＜骨粗鬆症検診＞</t>
  </si>
  <si>
    <t>骨　　粗　　鬆　　症　　検　　診</t>
  </si>
  <si>
    <t>受　　診　　者　　数</t>
  </si>
  <si>
    <t>45歳</t>
  </si>
  <si>
    <t>55歳</t>
  </si>
  <si>
    <t>65歳</t>
  </si>
  <si>
    <t>精  密  検  査  結  果</t>
  </si>
  <si>
    <t>　　　（平成24年度）</t>
  </si>
  <si>
    <t>　　　（平成24年度）</t>
  </si>
  <si>
    <t>精検     受診率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</si>
</sst>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"/>
    <numFmt numFmtId="179" formatCode="0_);[Red]\(0\)"/>
    <numFmt numFmtId="180" formatCode="_ * #,##0.0_ ;_ * \-#,##0.0_ ;_ * &quot;-&quot;?_ ;_ @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11" xfId="0" applyNumberFormat="1" applyFont="1" applyBorder="1" applyAlignment="1">
      <alignment horizontal="distributed"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shrinkToFit="1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 shrinkToFit="1"/>
    </xf>
    <xf numFmtId="176" fontId="5" fillId="33" borderId="32" xfId="0" applyNumberFormat="1" applyFont="1" applyFill="1" applyBorder="1" applyAlignment="1">
      <alignment horizontal="distributed"/>
    </xf>
    <xf numFmtId="176" fontId="5" fillId="33" borderId="33" xfId="0" applyNumberFormat="1" applyFont="1" applyFill="1" applyBorder="1" applyAlignment="1">
      <alignment horizontal="distributed"/>
    </xf>
    <xf numFmtId="176" fontId="5" fillId="33" borderId="34" xfId="0" applyNumberFormat="1" applyFont="1" applyFill="1" applyBorder="1" applyAlignment="1">
      <alignment horizontal="distributed"/>
    </xf>
    <xf numFmtId="0" fontId="5" fillId="33" borderId="32" xfId="0" applyFont="1" applyFill="1" applyBorder="1" applyAlignment="1">
      <alignment horizontal="distributed" vertical="center" shrinkToFit="1"/>
    </xf>
    <xf numFmtId="0" fontId="5" fillId="33" borderId="34" xfId="0" applyFont="1" applyFill="1" applyBorder="1" applyAlignment="1">
      <alignment horizontal="distributed" vertical="center" shrinkToFit="1"/>
    </xf>
    <xf numFmtId="0" fontId="5" fillId="33" borderId="35" xfId="0" applyFont="1" applyFill="1" applyBorder="1" applyAlignment="1">
      <alignment horizontal="distributed" vertical="center" shrinkToFit="1"/>
    </xf>
    <xf numFmtId="0" fontId="5" fillId="33" borderId="36" xfId="0" applyFont="1" applyFill="1" applyBorder="1" applyAlignment="1">
      <alignment horizontal="distributed" vertical="center" shrinkToFit="1"/>
    </xf>
    <xf numFmtId="176" fontId="5" fillId="0" borderId="37" xfId="0" applyNumberFormat="1" applyFont="1" applyFill="1" applyBorder="1" applyAlignment="1">
      <alignment/>
    </xf>
    <xf numFmtId="176" fontId="5" fillId="0" borderId="38" xfId="0" applyNumberFormat="1" applyFont="1" applyFill="1" applyBorder="1" applyAlignment="1">
      <alignment/>
    </xf>
    <xf numFmtId="176" fontId="5" fillId="0" borderId="38" xfId="0" applyNumberFormat="1" applyFont="1" applyBorder="1" applyAlignment="1">
      <alignment/>
    </xf>
    <xf numFmtId="177" fontId="5" fillId="0" borderId="39" xfId="0" applyNumberFormat="1" applyFont="1" applyBorder="1" applyAlignment="1">
      <alignment/>
    </xf>
    <xf numFmtId="177" fontId="5" fillId="0" borderId="40" xfId="0" applyNumberFormat="1" applyFont="1" applyBorder="1" applyAlignment="1">
      <alignment/>
    </xf>
    <xf numFmtId="176" fontId="5" fillId="0" borderId="41" xfId="0" applyNumberFormat="1" applyFont="1" applyFill="1" applyBorder="1" applyAlignment="1">
      <alignment/>
    </xf>
    <xf numFmtId="176" fontId="5" fillId="0" borderId="42" xfId="0" applyNumberFormat="1" applyFont="1" applyFill="1" applyBorder="1" applyAlignment="1">
      <alignment/>
    </xf>
    <xf numFmtId="176" fontId="5" fillId="0" borderId="43" xfId="0" applyNumberFormat="1" applyFont="1" applyFill="1" applyBorder="1" applyAlignment="1">
      <alignment/>
    </xf>
    <xf numFmtId="176" fontId="5" fillId="0" borderId="44" xfId="0" applyNumberFormat="1" applyFont="1" applyFill="1" applyBorder="1" applyAlignment="1" applyProtection="1">
      <alignment/>
      <protection locked="0"/>
    </xf>
    <xf numFmtId="176" fontId="5" fillId="0" borderId="45" xfId="0" applyNumberFormat="1" applyFont="1" applyFill="1" applyBorder="1" applyAlignment="1" applyProtection="1">
      <alignment/>
      <protection locked="0"/>
    </xf>
    <xf numFmtId="176" fontId="5" fillId="0" borderId="27" xfId="0" applyNumberFormat="1" applyFont="1" applyFill="1" applyBorder="1" applyAlignment="1" applyProtection="1">
      <alignment/>
      <protection locked="0"/>
    </xf>
    <xf numFmtId="176" fontId="5" fillId="0" borderId="27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176" fontId="5" fillId="0" borderId="46" xfId="0" applyNumberFormat="1" applyFont="1" applyFill="1" applyBorder="1" applyAlignment="1" applyProtection="1">
      <alignment/>
      <protection locked="0"/>
    </xf>
    <xf numFmtId="177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7" fontId="5" fillId="0" borderId="47" xfId="0" applyNumberFormat="1" applyFont="1" applyBorder="1" applyAlignment="1">
      <alignment/>
    </xf>
    <xf numFmtId="176" fontId="5" fillId="0" borderId="48" xfId="0" applyNumberFormat="1" applyFont="1" applyFill="1" applyBorder="1" applyAlignment="1" applyProtection="1">
      <alignment horizontal="right"/>
      <protection locked="0"/>
    </xf>
    <xf numFmtId="176" fontId="5" fillId="0" borderId="49" xfId="0" applyNumberFormat="1" applyFont="1" applyFill="1" applyBorder="1" applyAlignment="1" applyProtection="1">
      <alignment horizontal="right"/>
      <protection locked="0"/>
    </xf>
    <xf numFmtId="176" fontId="5" fillId="0" borderId="50" xfId="0" applyNumberFormat="1" applyFont="1" applyFill="1" applyBorder="1" applyAlignment="1" applyProtection="1">
      <alignment horizontal="right"/>
      <protection locked="0"/>
    </xf>
    <xf numFmtId="176" fontId="5" fillId="0" borderId="51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39" xfId="0" applyNumberFormat="1" applyFont="1" applyFill="1" applyBorder="1" applyAlignment="1">
      <alignment/>
    </xf>
    <xf numFmtId="178" fontId="5" fillId="0" borderId="52" xfId="0" applyNumberFormat="1" applyFont="1" applyBorder="1" applyAlignment="1">
      <alignment/>
    </xf>
    <xf numFmtId="178" fontId="5" fillId="0" borderId="53" xfId="0" applyNumberFormat="1" applyFont="1" applyBorder="1" applyAlignment="1">
      <alignment/>
    </xf>
    <xf numFmtId="176" fontId="5" fillId="0" borderId="52" xfId="0" applyNumberFormat="1" applyFont="1" applyFill="1" applyBorder="1" applyAlignment="1">
      <alignment/>
    </xf>
    <xf numFmtId="176" fontId="5" fillId="0" borderId="49" xfId="0" applyNumberFormat="1" applyFont="1" applyFill="1" applyBorder="1" applyAlignment="1" applyProtection="1">
      <alignment/>
      <protection locked="0"/>
    </xf>
    <xf numFmtId="176" fontId="5" fillId="0" borderId="15" xfId="0" applyNumberFormat="1" applyFont="1" applyFill="1" applyBorder="1" applyAlignment="1" applyProtection="1">
      <alignment/>
      <protection locked="0"/>
    </xf>
    <xf numFmtId="177" fontId="5" fillId="0" borderId="54" xfId="0" applyNumberFormat="1" applyFont="1" applyBorder="1" applyAlignment="1">
      <alignment/>
    </xf>
    <xf numFmtId="176" fontId="5" fillId="0" borderId="55" xfId="0" applyNumberFormat="1" applyFont="1" applyFill="1" applyBorder="1" applyAlignment="1" applyProtection="1">
      <alignment/>
      <protection locked="0"/>
    </xf>
    <xf numFmtId="178" fontId="5" fillId="0" borderId="19" xfId="0" applyNumberFormat="1" applyFont="1" applyBorder="1" applyAlignment="1">
      <alignment/>
    </xf>
    <xf numFmtId="178" fontId="5" fillId="0" borderId="56" xfId="0" applyNumberFormat="1" applyFont="1" applyBorder="1" applyAlignment="1">
      <alignment/>
    </xf>
    <xf numFmtId="176" fontId="5" fillId="0" borderId="55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 applyProtection="1">
      <alignment/>
      <protection locked="0"/>
    </xf>
    <xf numFmtId="178" fontId="45" fillId="0" borderId="0" xfId="0" applyNumberFormat="1" applyFont="1" applyBorder="1" applyAlignment="1">
      <alignment/>
    </xf>
    <xf numFmtId="180" fontId="45" fillId="0" borderId="0" xfId="0" applyNumberFormat="1" applyFont="1" applyBorder="1" applyAlignment="1">
      <alignment/>
    </xf>
    <xf numFmtId="3" fontId="45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45" fillId="0" borderId="0" xfId="0" applyFont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horizontal="right" vertical="center"/>
    </xf>
    <xf numFmtId="176" fontId="5" fillId="0" borderId="58" xfId="0" applyNumberFormat="1" applyFon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55" xfId="0" applyNumberFormat="1" applyFont="1" applyFill="1" applyBorder="1" applyAlignment="1" applyProtection="1">
      <alignment horizontal="right" vertical="center"/>
      <protection locked="0"/>
    </xf>
    <xf numFmtId="176" fontId="5" fillId="0" borderId="55" xfId="0" applyNumberFormat="1" applyFont="1" applyFill="1" applyBorder="1" applyAlignment="1">
      <alignment horizontal="right" vertical="center"/>
    </xf>
    <xf numFmtId="176" fontId="5" fillId="0" borderId="61" xfId="0" applyNumberFormat="1" applyFont="1" applyFill="1" applyBorder="1" applyAlignment="1" applyProtection="1">
      <alignment horizontal="right" vertical="center"/>
      <protection locked="0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Border="1" applyAlignment="1">
      <alignment horizontal="center"/>
    </xf>
    <xf numFmtId="0" fontId="12" fillId="0" borderId="0" xfId="0" applyFont="1" applyAlignment="1">
      <alignment vertical="center" textRotation="180"/>
    </xf>
    <xf numFmtId="0" fontId="2" fillId="0" borderId="0" xfId="0" applyFont="1" applyAlignment="1">
      <alignment vertical="center" textRotation="180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wrapText="1"/>
    </xf>
    <xf numFmtId="0" fontId="45" fillId="0" borderId="56" xfId="0" applyFont="1" applyBorder="1" applyAlignment="1">
      <alignment horizontal="center" wrapText="1"/>
    </xf>
    <xf numFmtId="0" fontId="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wrapText="1"/>
    </xf>
    <xf numFmtId="0" fontId="5" fillId="0" borderId="6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33" borderId="15" xfId="0" applyFont="1" applyFill="1" applyBorder="1" applyAlignment="1" applyProtection="1">
      <alignment horizontal="right" shrinkToFit="1"/>
      <protection locked="0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69" xfId="0" applyNumberFormat="1" applyFont="1" applyBorder="1" applyAlignment="1">
      <alignment horizontal="center" vertical="center" shrinkToFit="1"/>
    </xf>
    <xf numFmtId="0" fontId="5" fillId="0" borderId="56" xfId="0" applyNumberFormat="1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wrapText="1"/>
    </xf>
    <xf numFmtId="0" fontId="45" fillId="0" borderId="5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56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45" fillId="0" borderId="91" xfId="0" applyFont="1" applyBorder="1" applyAlignment="1">
      <alignment vertical="center"/>
    </xf>
    <xf numFmtId="0" fontId="45" fillId="0" borderId="92" xfId="0" applyFont="1" applyBorder="1" applyAlignment="1">
      <alignment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9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" fillId="0" borderId="98" xfId="0" applyNumberFormat="1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100" xfId="0" applyNumberFormat="1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view="pageLayout" zoomScale="90" zoomScaleSheetLayoutView="100" zoomScalePageLayoutView="90" workbookViewId="0" topLeftCell="A1">
      <selection activeCell="B44" sqref="B44:R44"/>
    </sheetView>
  </sheetViews>
  <sheetFormatPr defaultColWidth="6.57421875" defaultRowHeight="12.75" customHeight="1"/>
  <cols>
    <col min="1" max="1" width="9.140625" style="20" customWidth="1"/>
    <col min="2" max="2" width="10.28125" style="20" customWidth="1"/>
    <col min="3" max="18" width="9.57421875" style="20" customWidth="1"/>
    <col min="19" max="19" width="1.1484375" style="20" customWidth="1"/>
    <col min="20" max="20" width="5.7109375" style="20" customWidth="1"/>
    <col min="21" max="27" width="3.421875" style="20" customWidth="1"/>
    <col min="28" max="29" width="2.8515625" style="20" customWidth="1"/>
    <col min="30" max="35" width="3.421875" style="20" customWidth="1"/>
    <col min="36" max="36" width="4.7109375" style="20" customWidth="1"/>
    <col min="37" max="38" width="4.140625" style="20" customWidth="1"/>
    <col min="39" max="39" width="6.57421875" style="20" customWidth="1"/>
    <col min="40" max="40" width="3.421875" style="20" customWidth="1"/>
    <col min="41" max="41" width="2.8515625" style="20" customWidth="1"/>
    <col min="42" max="42" width="3.421875" style="20" customWidth="1"/>
    <col min="43" max="43" width="2.8515625" style="20" customWidth="1"/>
    <col min="44" max="44" width="3.421875" style="20" customWidth="1"/>
    <col min="45" max="46" width="2.8515625" style="20" customWidth="1"/>
    <col min="47" max="47" width="3.421875" style="20" customWidth="1"/>
    <col min="48" max="48" width="2.8515625" style="20" customWidth="1"/>
    <col min="49" max="51" width="3.421875" style="20" customWidth="1"/>
    <col min="52" max="53" width="0.9921875" style="20" customWidth="1"/>
    <col min="54" max="54" width="6.57421875" style="20" customWidth="1"/>
    <col min="55" max="55" width="5.421875" style="20" customWidth="1"/>
    <col min="56" max="56" width="6.57421875" style="20" customWidth="1"/>
    <col min="57" max="57" width="6.00390625" style="20" customWidth="1"/>
    <col min="58" max="58" width="4.140625" style="20" customWidth="1"/>
    <col min="59" max="60" width="3.421875" style="20" customWidth="1"/>
    <col min="61" max="63" width="4.140625" style="20" customWidth="1"/>
    <col min="64" max="64" width="3.421875" style="20" customWidth="1"/>
    <col min="65" max="66" width="4.140625" style="20" customWidth="1"/>
    <col min="67" max="67" width="3.421875" style="20" customWidth="1"/>
    <col min="68" max="85" width="2.8515625" style="20" customWidth="1"/>
    <col min="86" max="86" width="3.421875" style="20" customWidth="1"/>
    <col min="87" max="88" width="4.140625" style="20" customWidth="1"/>
    <col min="89" max="16384" width="6.57421875" style="20" customWidth="1"/>
  </cols>
  <sheetData>
    <row r="1" spans="1:2" s="1" customFormat="1" ht="26.25" customHeight="1">
      <c r="A1" s="114"/>
      <c r="B1" s="2" t="s">
        <v>45</v>
      </c>
    </row>
    <row r="2" spans="1:2" s="1" customFormat="1" ht="8.25" customHeight="1">
      <c r="A2" s="115"/>
      <c r="B2" s="2"/>
    </row>
    <row r="3" spans="1:36" s="3" customFormat="1" ht="15" customHeight="1" thickBot="1">
      <c r="A3" s="115"/>
      <c r="B3" s="4" t="s">
        <v>0</v>
      </c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33" t="s">
        <v>62</v>
      </c>
      <c r="Q3" s="133"/>
      <c r="R3" s="133"/>
      <c r="AJ3" s="7" t="s">
        <v>2</v>
      </c>
    </row>
    <row r="4" spans="1:19" s="3" customFormat="1" ht="21.75" customHeight="1">
      <c r="A4" s="115"/>
      <c r="B4" s="119"/>
      <c r="C4" s="131" t="s">
        <v>3</v>
      </c>
      <c r="D4" s="148" t="s">
        <v>23</v>
      </c>
      <c r="E4" s="149"/>
      <c r="F4" s="149"/>
      <c r="G4" s="150"/>
      <c r="H4" s="131" t="s">
        <v>4</v>
      </c>
      <c r="I4" s="144" t="s">
        <v>5</v>
      </c>
      <c r="J4" s="131" t="s">
        <v>6</v>
      </c>
      <c r="K4" s="129" t="s">
        <v>17</v>
      </c>
      <c r="L4" s="129" t="s">
        <v>64</v>
      </c>
      <c r="M4" s="178" t="s">
        <v>61</v>
      </c>
      <c r="N4" s="179"/>
      <c r="O4" s="179"/>
      <c r="P4" s="179"/>
      <c r="Q4" s="180" t="s">
        <v>11</v>
      </c>
      <c r="R4" s="183" t="s">
        <v>18</v>
      </c>
      <c r="S4" s="6"/>
    </row>
    <row r="5" spans="1:19" s="3" customFormat="1" ht="21.75" customHeight="1">
      <c r="A5" s="115"/>
      <c r="B5" s="120"/>
      <c r="C5" s="123"/>
      <c r="D5" s="121" t="s">
        <v>24</v>
      </c>
      <c r="E5" s="123" t="s">
        <v>20</v>
      </c>
      <c r="F5" s="121" t="s">
        <v>22</v>
      </c>
      <c r="G5" s="121" t="s">
        <v>21</v>
      </c>
      <c r="H5" s="123"/>
      <c r="I5" s="145"/>
      <c r="J5" s="123"/>
      <c r="K5" s="130"/>
      <c r="L5" s="130"/>
      <c r="M5" s="138" t="s">
        <v>7</v>
      </c>
      <c r="N5" s="190" t="s">
        <v>8</v>
      </c>
      <c r="O5" s="190" t="s">
        <v>9</v>
      </c>
      <c r="P5" s="134" t="s">
        <v>10</v>
      </c>
      <c r="Q5" s="181"/>
      <c r="R5" s="184"/>
      <c r="S5" s="6"/>
    </row>
    <row r="6" spans="1:19" s="3" customFormat="1" ht="21.75" customHeight="1" thickBot="1">
      <c r="A6" s="115"/>
      <c r="B6" s="120"/>
      <c r="C6" s="8"/>
      <c r="D6" s="122"/>
      <c r="E6" s="124"/>
      <c r="F6" s="151"/>
      <c r="G6" s="151"/>
      <c r="H6" s="9" t="s">
        <v>12</v>
      </c>
      <c r="I6" s="10"/>
      <c r="J6" s="9" t="s">
        <v>12</v>
      </c>
      <c r="K6" s="8"/>
      <c r="L6" s="9" t="s">
        <v>12</v>
      </c>
      <c r="M6" s="139"/>
      <c r="N6" s="191"/>
      <c r="O6" s="191"/>
      <c r="P6" s="135"/>
      <c r="Q6" s="182"/>
      <c r="R6" s="185"/>
      <c r="S6" s="6"/>
    </row>
    <row r="7" spans="1:19" s="3" customFormat="1" ht="21.75" customHeight="1" thickBot="1">
      <c r="A7" s="115"/>
      <c r="B7" s="11" t="s">
        <v>13</v>
      </c>
      <c r="C7" s="12">
        <f>SUM(C8+C9)</f>
        <v>30371</v>
      </c>
      <c r="D7" s="12">
        <f>SUM(D8+D9)</f>
        <v>4507</v>
      </c>
      <c r="E7" s="12">
        <f>SUM(E8+E9)</f>
        <v>1475</v>
      </c>
      <c r="F7" s="12">
        <f>SUM(F8+F9)</f>
        <v>4593</v>
      </c>
      <c r="G7" s="12">
        <f>SUM(G8+G9)</f>
        <v>1521</v>
      </c>
      <c r="H7" s="13">
        <f>(D7+F7-G7)/C7*100</f>
        <v>24.954726548352046</v>
      </c>
      <c r="I7" s="12">
        <f>I8+I9</f>
        <v>68</v>
      </c>
      <c r="J7" s="13">
        <f>SUM(I7/D7*100)</f>
        <v>1.5087641446638562</v>
      </c>
      <c r="K7" s="12">
        <f>K8+K9</f>
        <v>48</v>
      </c>
      <c r="L7" s="13">
        <f>SUM(K7/I7*100)</f>
        <v>70.58823529411765</v>
      </c>
      <c r="M7" s="12">
        <f aca="true" t="shared" si="0" ref="M7:R7">M8+M9</f>
        <v>17</v>
      </c>
      <c r="N7" s="12">
        <f t="shared" si="0"/>
        <v>3</v>
      </c>
      <c r="O7" s="12">
        <f t="shared" si="0"/>
        <v>0</v>
      </c>
      <c r="P7" s="12">
        <f t="shared" si="0"/>
        <v>28</v>
      </c>
      <c r="Q7" s="14">
        <f t="shared" si="0"/>
        <v>19</v>
      </c>
      <c r="R7" s="15">
        <f t="shared" si="0"/>
        <v>1</v>
      </c>
      <c r="S7" s="6"/>
    </row>
    <row r="8" spans="1:19" s="3" customFormat="1" ht="21.75" customHeight="1">
      <c r="A8" s="115"/>
      <c r="B8" s="54" t="s">
        <v>14</v>
      </c>
      <c r="C8" s="61">
        <v>18324</v>
      </c>
      <c r="D8" s="62">
        <v>3039</v>
      </c>
      <c r="E8" s="62">
        <v>955</v>
      </c>
      <c r="F8" s="63">
        <v>3134</v>
      </c>
      <c r="G8" s="63">
        <v>1449</v>
      </c>
      <c r="H8" s="64">
        <f>(D8+F8-G8)/C8*100</f>
        <v>25.78039729316743</v>
      </c>
      <c r="I8" s="62">
        <v>39</v>
      </c>
      <c r="J8" s="64">
        <f>SUM(I8/D8*100)</f>
        <v>1.2833168805528135</v>
      </c>
      <c r="K8" s="63">
        <v>26</v>
      </c>
      <c r="L8" s="65">
        <f>SUM(K8/I8*100)</f>
        <v>66.66666666666666</v>
      </c>
      <c r="M8" s="66">
        <v>11</v>
      </c>
      <c r="N8" s="67">
        <v>2</v>
      </c>
      <c r="O8" s="67">
        <v>0</v>
      </c>
      <c r="P8" s="67">
        <v>13</v>
      </c>
      <c r="Q8" s="67">
        <v>12</v>
      </c>
      <c r="R8" s="68">
        <v>1</v>
      </c>
      <c r="S8" s="6"/>
    </row>
    <row r="9" spans="1:19" s="3" customFormat="1" ht="21.75" customHeight="1" thickBot="1">
      <c r="A9" s="115"/>
      <c r="B9" s="55" t="s">
        <v>15</v>
      </c>
      <c r="C9" s="69">
        <v>12047</v>
      </c>
      <c r="D9" s="70">
        <v>1468</v>
      </c>
      <c r="E9" s="71">
        <v>520</v>
      </c>
      <c r="F9" s="72">
        <v>1459</v>
      </c>
      <c r="G9" s="72">
        <v>72</v>
      </c>
      <c r="H9" s="73">
        <f>(D9+F9-G9)/C9*100</f>
        <v>23.69884618577239</v>
      </c>
      <c r="I9" s="74">
        <v>29</v>
      </c>
      <c r="J9" s="75">
        <f>SUM(I9/D9*100)</f>
        <v>1.9754768392370572</v>
      </c>
      <c r="K9" s="76">
        <v>22</v>
      </c>
      <c r="L9" s="77">
        <f>SUM(K9/I9*100)</f>
        <v>75.86206896551724</v>
      </c>
      <c r="M9" s="78">
        <v>6</v>
      </c>
      <c r="N9" s="79">
        <v>1</v>
      </c>
      <c r="O9" s="80">
        <v>0</v>
      </c>
      <c r="P9" s="80">
        <v>15</v>
      </c>
      <c r="Q9" s="79">
        <v>7</v>
      </c>
      <c r="R9" s="81">
        <v>0</v>
      </c>
      <c r="S9" s="6"/>
    </row>
    <row r="10" spans="1:19" s="3" customFormat="1" ht="11.25" customHeight="1">
      <c r="A10" s="115"/>
      <c r="B10" s="16"/>
      <c r="C10" s="5"/>
      <c r="D10" s="17"/>
      <c r="E10" s="17"/>
      <c r="F10" s="17"/>
      <c r="G10" s="17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6"/>
    </row>
    <row r="11" spans="1:18" ht="43.5" customHeight="1">
      <c r="A11" s="115"/>
      <c r="B11" s="2" t="s">
        <v>46</v>
      </c>
      <c r="C11" s="1"/>
      <c r="D11" s="1"/>
      <c r="E11" s="1"/>
      <c r="F11" s="1"/>
      <c r="G11" s="1"/>
      <c r="H11" s="18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7.5" customHeight="1">
      <c r="A12" s="115"/>
      <c r="B12" s="2"/>
      <c r="C12" s="1"/>
      <c r="D12" s="1"/>
      <c r="E12" s="1"/>
      <c r="F12" s="1"/>
      <c r="G12" s="1"/>
      <c r="H12" s="18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9" s="3" customFormat="1" ht="15" customHeight="1" thickBot="1">
      <c r="A13" s="115"/>
      <c r="B13" s="4" t="s">
        <v>0</v>
      </c>
      <c r="C13" s="5" t="s">
        <v>16</v>
      </c>
      <c r="D13" s="22"/>
      <c r="E13" s="22"/>
      <c r="F13" s="22"/>
      <c r="G13" s="22"/>
      <c r="H13" s="19"/>
      <c r="I13" s="22"/>
      <c r="J13" s="23"/>
      <c r="K13" s="22"/>
      <c r="L13" s="24"/>
      <c r="M13" s="22"/>
      <c r="N13" s="22"/>
      <c r="O13" s="22"/>
      <c r="P13" s="133" t="s">
        <v>62</v>
      </c>
      <c r="Q13" s="133"/>
      <c r="R13" s="133"/>
      <c r="S13" s="6"/>
    </row>
    <row r="14" spans="1:19" s="3" customFormat="1" ht="15" customHeight="1" thickBot="1">
      <c r="A14" s="115"/>
      <c r="B14" s="119"/>
      <c r="C14" s="131" t="s">
        <v>3</v>
      </c>
      <c r="D14" s="163" t="s">
        <v>23</v>
      </c>
      <c r="E14" s="164"/>
      <c r="F14" s="164"/>
      <c r="G14" s="165"/>
      <c r="H14" s="126" t="s">
        <v>4</v>
      </c>
      <c r="I14" s="146" t="s">
        <v>5</v>
      </c>
      <c r="J14" s="131" t="s">
        <v>6</v>
      </c>
      <c r="K14" s="129" t="s">
        <v>17</v>
      </c>
      <c r="L14" s="129" t="s">
        <v>64</v>
      </c>
      <c r="M14" s="178" t="s">
        <v>61</v>
      </c>
      <c r="N14" s="179"/>
      <c r="O14" s="179"/>
      <c r="P14" s="179"/>
      <c r="Q14" s="186" t="s">
        <v>11</v>
      </c>
      <c r="R14" s="187" t="s">
        <v>19</v>
      </c>
      <c r="S14" s="6"/>
    </row>
    <row r="15" spans="1:19" s="3" customFormat="1" ht="24" customHeight="1">
      <c r="A15" s="115"/>
      <c r="B15" s="120"/>
      <c r="C15" s="123"/>
      <c r="D15" s="125" t="s">
        <v>24</v>
      </c>
      <c r="E15" s="123" t="s">
        <v>20</v>
      </c>
      <c r="F15" s="142" t="s">
        <v>25</v>
      </c>
      <c r="G15" s="142" t="s">
        <v>26</v>
      </c>
      <c r="H15" s="127"/>
      <c r="I15" s="147"/>
      <c r="J15" s="123"/>
      <c r="K15" s="130"/>
      <c r="L15" s="130"/>
      <c r="M15" s="140" t="s">
        <v>7</v>
      </c>
      <c r="N15" s="132" t="s">
        <v>8</v>
      </c>
      <c r="O15" s="132" t="s">
        <v>9</v>
      </c>
      <c r="P15" s="136" t="s">
        <v>10</v>
      </c>
      <c r="Q15" s="181"/>
      <c r="R15" s="188"/>
      <c r="S15" s="6"/>
    </row>
    <row r="16" spans="1:19" s="3" customFormat="1" ht="16.5" customHeight="1" thickBot="1">
      <c r="A16" s="115"/>
      <c r="B16" s="120"/>
      <c r="C16" s="8"/>
      <c r="D16" s="122"/>
      <c r="E16" s="124"/>
      <c r="F16" s="143"/>
      <c r="G16" s="143"/>
      <c r="H16" s="29" t="s">
        <v>47</v>
      </c>
      <c r="I16" s="21"/>
      <c r="J16" s="9" t="s">
        <v>12</v>
      </c>
      <c r="K16" s="9"/>
      <c r="L16" s="9" t="s">
        <v>12</v>
      </c>
      <c r="M16" s="141"/>
      <c r="N16" s="130"/>
      <c r="O16" s="130"/>
      <c r="P16" s="137"/>
      <c r="Q16" s="182"/>
      <c r="R16" s="189"/>
      <c r="S16" s="6"/>
    </row>
    <row r="17" spans="1:19" s="3" customFormat="1" ht="22.5" customHeight="1" thickBot="1">
      <c r="A17" s="115"/>
      <c r="B17" s="11" t="s">
        <v>13</v>
      </c>
      <c r="C17" s="12">
        <f>SUM(C18:C19)</f>
        <v>25708</v>
      </c>
      <c r="D17" s="12">
        <f>SUM(D18:D19)</f>
        <v>4084</v>
      </c>
      <c r="E17" s="12">
        <f>SUM(E18:E19)</f>
        <v>1045</v>
      </c>
      <c r="F17" s="12">
        <f>SUM(F18:F19)</f>
        <v>4214</v>
      </c>
      <c r="G17" s="12">
        <f>SUM(G18:G19)</f>
        <v>2152</v>
      </c>
      <c r="H17" s="13">
        <f>(D17+F17-G17)/C17*100</f>
        <v>23.906955033452622</v>
      </c>
      <c r="I17" s="12">
        <f>SUM(I18:I19)</f>
        <v>192</v>
      </c>
      <c r="J17" s="25">
        <f>SUM(I17/D17*100)</f>
        <v>4.701273261508325</v>
      </c>
      <c r="K17" s="12">
        <f>SUM(K18:K19)</f>
        <v>174</v>
      </c>
      <c r="L17" s="26">
        <f>SUM(K17/I17*100)</f>
        <v>90.625</v>
      </c>
      <c r="M17" s="12">
        <f aca="true" t="shared" si="1" ref="M17:R17">SUM(M18:M19)</f>
        <v>76</v>
      </c>
      <c r="N17" s="12">
        <f t="shared" si="1"/>
        <v>11</v>
      </c>
      <c r="O17" s="12">
        <f t="shared" si="1"/>
        <v>1</v>
      </c>
      <c r="P17" s="12">
        <f t="shared" si="1"/>
        <v>86</v>
      </c>
      <c r="Q17" s="12">
        <f t="shared" si="1"/>
        <v>14</v>
      </c>
      <c r="R17" s="15">
        <f t="shared" si="1"/>
        <v>4</v>
      </c>
      <c r="S17" s="6"/>
    </row>
    <row r="18" spans="1:19" s="3" customFormat="1" ht="22.5" customHeight="1">
      <c r="A18" s="115"/>
      <c r="B18" s="54" t="s">
        <v>14</v>
      </c>
      <c r="C18" s="61">
        <v>15772</v>
      </c>
      <c r="D18" s="83">
        <v>2699</v>
      </c>
      <c r="E18" s="84">
        <v>637</v>
      </c>
      <c r="F18" s="84">
        <v>2801</v>
      </c>
      <c r="G18" s="67">
        <v>1453</v>
      </c>
      <c r="H18" s="64">
        <f>(D18+F18-G18)/C18*100</f>
        <v>25.659396398681206</v>
      </c>
      <c r="I18" s="62">
        <v>130</v>
      </c>
      <c r="J18" s="85">
        <f>SUM(I18/D18*100)</f>
        <v>4.816598740274176</v>
      </c>
      <c r="K18" s="63">
        <v>114</v>
      </c>
      <c r="L18" s="86">
        <f>SUM(K18/I18*100)</f>
        <v>87.6923076923077</v>
      </c>
      <c r="M18" s="87">
        <v>50</v>
      </c>
      <c r="N18" s="67">
        <v>9</v>
      </c>
      <c r="O18" s="67">
        <v>0</v>
      </c>
      <c r="P18" s="67">
        <v>55</v>
      </c>
      <c r="Q18" s="67">
        <v>13</v>
      </c>
      <c r="R18" s="68">
        <v>3</v>
      </c>
      <c r="S18" s="6"/>
    </row>
    <row r="19" spans="1:19" s="3" customFormat="1" ht="22.5" customHeight="1" thickBot="1">
      <c r="A19" s="115"/>
      <c r="B19" s="56" t="s">
        <v>15</v>
      </c>
      <c r="C19" s="69">
        <v>9936</v>
      </c>
      <c r="D19" s="88">
        <v>1385</v>
      </c>
      <c r="E19" s="74">
        <v>408</v>
      </c>
      <c r="F19" s="74">
        <v>1413</v>
      </c>
      <c r="G19" s="89">
        <v>699</v>
      </c>
      <c r="H19" s="90">
        <f>(D19+F19-G19)/C19*100</f>
        <v>21.125201288244767</v>
      </c>
      <c r="I19" s="91">
        <v>62</v>
      </c>
      <c r="J19" s="92">
        <f>SUM(I19/D19*100)</f>
        <v>4.4765342960288805</v>
      </c>
      <c r="K19" s="72">
        <v>60</v>
      </c>
      <c r="L19" s="93">
        <f>SUM(K19/I19*100)</f>
        <v>96.7741935483871</v>
      </c>
      <c r="M19" s="94">
        <v>26</v>
      </c>
      <c r="N19" s="79">
        <v>2</v>
      </c>
      <c r="O19" s="80">
        <v>1</v>
      </c>
      <c r="P19" s="79">
        <v>31</v>
      </c>
      <c r="Q19" s="79">
        <v>1</v>
      </c>
      <c r="R19" s="81">
        <v>1</v>
      </c>
      <c r="S19" s="6"/>
    </row>
    <row r="20" spans="1:18" ht="12.75" customHeight="1">
      <c r="A20" s="115"/>
      <c r="B20" s="95"/>
      <c r="C20" s="96"/>
      <c r="D20" s="96"/>
      <c r="E20" s="96"/>
      <c r="F20" s="96"/>
      <c r="G20" s="96"/>
      <c r="H20" s="97"/>
      <c r="I20" s="96"/>
      <c r="J20" s="97"/>
      <c r="K20" s="96"/>
      <c r="L20" s="98"/>
      <c r="M20" s="99"/>
      <c r="N20" s="99"/>
      <c r="O20" s="99"/>
      <c r="P20" s="99"/>
      <c r="Q20" s="99"/>
      <c r="R20" s="99"/>
    </row>
    <row r="21" spans="1:18" ht="12.75" customHeight="1">
      <c r="A21" s="115"/>
      <c r="B21" s="95"/>
      <c r="C21" s="96"/>
      <c r="D21" s="96"/>
      <c r="E21" s="96"/>
      <c r="F21" s="96"/>
      <c r="G21" s="96"/>
      <c r="H21" s="97"/>
      <c r="I21" s="96"/>
      <c r="J21" s="97"/>
      <c r="K21" s="96"/>
      <c r="L21" s="98"/>
      <c r="M21" s="99"/>
      <c r="N21" s="99"/>
      <c r="O21" s="99"/>
      <c r="P21" s="99"/>
      <c r="Q21" s="99"/>
      <c r="R21" s="99"/>
    </row>
    <row r="22" spans="1:18" ht="28.5" customHeight="1">
      <c r="A22" s="115"/>
      <c r="B22" s="177" t="s">
        <v>44</v>
      </c>
      <c r="C22" s="177"/>
      <c r="D22" s="177"/>
      <c r="E22" s="177"/>
      <c r="F22" s="177"/>
      <c r="G22" s="177"/>
      <c r="H22" s="177"/>
      <c r="I22" s="177"/>
      <c r="J22" s="177"/>
      <c r="K22" s="177"/>
      <c r="L22" s="98"/>
      <c r="M22" s="99"/>
      <c r="N22" s="99"/>
      <c r="O22" s="99"/>
      <c r="P22" s="99"/>
      <c r="Q22" s="99"/>
      <c r="R22" s="99"/>
    </row>
    <row r="23" spans="1:18" ht="9.75" customHeight="1">
      <c r="A23" s="115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98"/>
      <c r="M23" s="99"/>
      <c r="N23" s="99"/>
      <c r="O23" s="99"/>
      <c r="P23" s="99"/>
      <c r="Q23" s="99"/>
      <c r="R23" s="99"/>
    </row>
    <row r="24" spans="1:18" ht="22.5" customHeight="1">
      <c r="A24" s="115"/>
      <c r="B24" s="39" t="s">
        <v>48</v>
      </c>
      <c r="C24" s="30"/>
      <c r="D24" s="30"/>
      <c r="E24" s="30"/>
      <c r="F24" s="30"/>
      <c r="G24" s="30"/>
      <c r="H24" s="31"/>
      <c r="I24" s="31"/>
      <c r="J24" s="31"/>
      <c r="K24" s="31"/>
      <c r="L24" s="31"/>
      <c r="M24" s="31"/>
      <c r="N24" s="31"/>
      <c r="O24" s="31"/>
      <c r="P24" s="101"/>
      <c r="Q24" s="101"/>
      <c r="R24" s="101"/>
    </row>
    <row r="25" spans="1:18" ht="8.25" customHeight="1">
      <c r="A25" s="11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01"/>
      <c r="Q25" s="101"/>
      <c r="R25" s="101"/>
    </row>
    <row r="26" spans="1:15" s="32" customFormat="1" ht="14.25" thickBot="1">
      <c r="A26" s="115"/>
      <c r="B26" s="152" t="s">
        <v>27</v>
      </c>
      <c r="C26" s="152"/>
      <c r="D26" s="33"/>
      <c r="E26" s="33"/>
      <c r="F26" s="33"/>
      <c r="G26" s="33"/>
      <c r="H26" s="33"/>
      <c r="I26" s="33"/>
      <c r="J26" s="33"/>
      <c r="K26" s="33"/>
      <c r="L26" s="133" t="s">
        <v>63</v>
      </c>
      <c r="M26" s="133"/>
      <c r="N26" s="133"/>
      <c r="O26" s="33"/>
    </row>
    <row r="27" spans="1:15" s="32" customFormat="1" ht="21.75" customHeight="1">
      <c r="A27" s="115"/>
      <c r="B27" s="153"/>
      <c r="C27" s="156" t="s">
        <v>49</v>
      </c>
      <c r="D27" s="156" t="s">
        <v>28</v>
      </c>
      <c r="E27" s="156"/>
      <c r="F27" s="156"/>
      <c r="G27" s="156" t="s">
        <v>29</v>
      </c>
      <c r="H27" s="156"/>
      <c r="I27" s="156"/>
      <c r="J27" s="156"/>
      <c r="K27" s="156"/>
      <c r="L27" s="156"/>
      <c r="M27" s="156"/>
      <c r="N27" s="157"/>
      <c r="O27" s="33"/>
    </row>
    <row r="28" spans="1:15" s="32" customFormat="1" ht="21.75" customHeight="1">
      <c r="A28" s="115"/>
      <c r="B28" s="154"/>
      <c r="C28" s="158" t="s">
        <v>50</v>
      </c>
      <c r="D28" s="158" t="s">
        <v>30</v>
      </c>
      <c r="E28" s="158"/>
      <c r="F28" s="158"/>
      <c r="G28" s="158"/>
      <c r="H28" s="158"/>
      <c r="I28" s="158"/>
      <c r="J28" s="158"/>
      <c r="K28" s="158"/>
      <c r="L28" s="40" t="s">
        <v>31</v>
      </c>
      <c r="M28" s="41" t="s">
        <v>31</v>
      </c>
      <c r="N28" s="42" t="s">
        <v>32</v>
      </c>
      <c r="O28" s="33"/>
    </row>
    <row r="29" spans="1:15" s="32" customFormat="1" ht="21.75" customHeight="1">
      <c r="A29" s="115"/>
      <c r="B29" s="154"/>
      <c r="C29" s="159" t="s">
        <v>33</v>
      </c>
      <c r="D29" s="161" t="s">
        <v>34</v>
      </c>
      <c r="E29" s="158"/>
      <c r="F29" s="158"/>
      <c r="G29" s="158"/>
      <c r="H29" s="161" t="s">
        <v>35</v>
      </c>
      <c r="I29" s="158"/>
      <c r="J29" s="158"/>
      <c r="K29" s="162"/>
      <c r="L29" s="43" t="s">
        <v>36</v>
      </c>
      <c r="M29" s="43" t="s">
        <v>37</v>
      </c>
      <c r="N29" s="44" t="s">
        <v>38</v>
      </c>
      <c r="O29" s="33"/>
    </row>
    <row r="30" spans="1:15" s="32" customFormat="1" ht="21.75" customHeight="1" thickBot="1">
      <c r="A30" s="115"/>
      <c r="B30" s="155"/>
      <c r="C30" s="160"/>
      <c r="D30" s="45" t="s">
        <v>51</v>
      </c>
      <c r="E30" s="45" t="s">
        <v>52</v>
      </c>
      <c r="F30" s="45" t="s">
        <v>53</v>
      </c>
      <c r="G30" s="45" t="s">
        <v>54</v>
      </c>
      <c r="H30" s="45" t="s">
        <v>51</v>
      </c>
      <c r="I30" s="45" t="s">
        <v>52</v>
      </c>
      <c r="J30" s="45" t="s">
        <v>53</v>
      </c>
      <c r="K30" s="46" t="s">
        <v>54</v>
      </c>
      <c r="L30" s="47" t="s">
        <v>39</v>
      </c>
      <c r="M30" s="47" t="s">
        <v>39</v>
      </c>
      <c r="N30" s="48" t="s">
        <v>39</v>
      </c>
      <c r="O30" s="33"/>
    </row>
    <row r="31" spans="1:15" s="32" customFormat="1" ht="21.75" customHeight="1" thickBot="1">
      <c r="A31" s="115"/>
      <c r="B31" s="49" t="s">
        <v>40</v>
      </c>
      <c r="C31" s="50">
        <f>SUM(C32+C33)</f>
        <v>543</v>
      </c>
      <c r="D31" s="50">
        <f>SUM(D32+D33)</f>
        <v>42</v>
      </c>
      <c r="E31" s="50">
        <f aca="true" t="shared" si="2" ref="E31:N31">SUM(E32+E33)</f>
        <v>43</v>
      </c>
      <c r="F31" s="50">
        <f t="shared" si="2"/>
        <v>35</v>
      </c>
      <c r="G31" s="50">
        <f t="shared" si="2"/>
        <v>60</v>
      </c>
      <c r="H31" s="50">
        <f t="shared" si="2"/>
        <v>94</v>
      </c>
      <c r="I31" s="50">
        <f t="shared" si="2"/>
        <v>76</v>
      </c>
      <c r="J31" s="50">
        <f t="shared" si="2"/>
        <v>85</v>
      </c>
      <c r="K31" s="50">
        <f t="shared" si="2"/>
        <v>108</v>
      </c>
      <c r="L31" s="50">
        <f t="shared" si="2"/>
        <v>433</v>
      </c>
      <c r="M31" s="50">
        <f t="shared" si="2"/>
        <v>42</v>
      </c>
      <c r="N31" s="51">
        <f t="shared" si="2"/>
        <v>68</v>
      </c>
      <c r="O31" s="33"/>
    </row>
    <row r="32" spans="1:15" s="32" customFormat="1" ht="21.75" customHeight="1">
      <c r="A32" s="115"/>
      <c r="B32" s="57" t="s">
        <v>41</v>
      </c>
      <c r="C32" s="102">
        <f>SUM(D32:K32)</f>
        <v>480</v>
      </c>
      <c r="D32" s="103">
        <v>36</v>
      </c>
      <c r="E32" s="103">
        <v>39</v>
      </c>
      <c r="F32" s="104">
        <v>31</v>
      </c>
      <c r="G32" s="105">
        <v>48</v>
      </c>
      <c r="H32" s="103">
        <v>79</v>
      </c>
      <c r="I32" s="103">
        <v>73</v>
      </c>
      <c r="J32" s="103">
        <v>82</v>
      </c>
      <c r="K32" s="103">
        <v>92</v>
      </c>
      <c r="L32" s="103">
        <v>388</v>
      </c>
      <c r="M32" s="103">
        <v>35</v>
      </c>
      <c r="N32" s="106">
        <v>57</v>
      </c>
      <c r="O32" s="33"/>
    </row>
    <row r="33" spans="1:15" s="32" customFormat="1" ht="21.75" customHeight="1" thickBot="1">
      <c r="A33" s="115"/>
      <c r="B33" s="58" t="s">
        <v>42</v>
      </c>
      <c r="C33" s="107">
        <f>SUM(D33:K33)</f>
        <v>63</v>
      </c>
      <c r="D33" s="108">
        <v>6</v>
      </c>
      <c r="E33" s="108">
        <v>4</v>
      </c>
      <c r="F33" s="108">
        <v>4</v>
      </c>
      <c r="G33" s="109">
        <v>12</v>
      </c>
      <c r="H33" s="109">
        <v>15</v>
      </c>
      <c r="I33" s="109">
        <v>3</v>
      </c>
      <c r="J33" s="109">
        <v>3</v>
      </c>
      <c r="K33" s="109">
        <v>16</v>
      </c>
      <c r="L33" s="108">
        <v>45</v>
      </c>
      <c r="M33" s="109">
        <v>7</v>
      </c>
      <c r="N33" s="110">
        <v>11</v>
      </c>
      <c r="O33" s="33"/>
    </row>
    <row r="34" spans="1:29" s="32" customFormat="1" ht="21.75" customHeight="1">
      <c r="A34" s="115"/>
      <c r="B34" s="34"/>
      <c r="C34" s="35"/>
      <c r="D34" s="36"/>
      <c r="E34" s="36"/>
      <c r="F34" s="36"/>
      <c r="G34" s="35"/>
      <c r="H34" s="35"/>
      <c r="I34" s="35"/>
      <c r="J34" s="35"/>
      <c r="K34" s="35"/>
      <c r="L34" s="36"/>
      <c r="M34" s="35"/>
      <c r="N34" s="36"/>
      <c r="O34" s="33"/>
      <c r="P34" s="37"/>
      <c r="Q34" s="37"/>
      <c r="R34" s="35"/>
      <c r="S34" s="36"/>
      <c r="T34" s="36"/>
      <c r="U34" s="36"/>
      <c r="V34" s="36"/>
      <c r="W34" s="35"/>
      <c r="X34" s="35"/>
      <c r="Y34" s="35"/>
      <c r="Z34" s="35"/>
      <c r="AA34" s="36"/>
      <c r="AB34" s="35"/>
      <c r="AC34" s="36"/>
    </row>
    <row r="35" spans="1:29" s="32" customFormat="1" ht="21.75" customHeight="1" thickBot="1">
      <c r="A35" s="115"/>
      <c r="B35" s="38" t="s">
        <v>55</v>
      </c>
      <c r="C35" s="38"/>
      <c r="D35" s="33"/>
      <c r="E35" s="33"/>
      <c r="F35" s="33"/>
      <c r="G35" s="33"/>
      <c r="H35" s="33"/>
      <c r="I35" s="33"/>
      <c r="J35" s="33"/>
      <c r="K35" s="133" t="s">
        <v>63</v>
      </c>
      <c r="L35" s="133"/>
      <c r="M35" s="133"/>
      <c r="O35" s="33"/>
      <c r="P35" s="37"/>
      <c r="Q35" s="37"/>
      <c r="R35" s="35"/>
      <c r="S35" s="36"/>
      <c r="T35" s="36"/>
      <c r="U35" s="36"/>
      <c r="V35" s="36"/>
      <c r="W35" s="35"/>
      <c r="X35" s="35"/>
      <c r="Y35" s="35"/>
      <c r="Z35" s="35"/>
      <c r="AA35" s="36"/>
      <c r="AB35" s="35"/>
      <c r="AC35" s="36"/>
    </row>
    <row r="36" spans="1:28" s="32" customFormat="1" ht="21.75" customHeight="1">
      <c r="A36" s="115"/>
      <c r="B36" s="166"/>
      <c r="C36" s="169" t="s">
        <v>56</v>
      </c>
      <c r="D36" s="170"/>
      <c r="E36" s="170"/>
      <c r="F36" s="170"/>
      <c r="G36" s="170"/>
      <c r="H36" s="170"/>
      <c r="I36" s="170"/>
      <c r="J36" s="170"/>
      <c r="K36" s="171"/>
      <c r="L36" s="171"/>
      <c r="M36" s="172"/>
      <c r="N36" s="33"/>
      <c r="O36" s="37"/>
      <c r="P36" s="37"/>
      <c r="Q36" s="35"/>
      <c r="R36" s="36"/>
      <c r="S36" s="36"/>
      <c r="T36" s="36"/>
      <c r="U36" s="35"/>
      <c r="V36" s="35"/>
      <c r="W36" s="35"/>
      <c r="X36" s="35"/>
      <c r="Y36" s="35"/>
      <c r="Z36" s="36"/>
      <c r="AA36" s="35"/>
      <c r="AB36" s="36"/>
    </row>
    <row r="37" spans="1:28" s="32" customFormat="1" ht="21.75" customHeight="1">
      <c r="A37" s="115"/>
      <c r="B37" s="167"/>
      <c r="C37" s="173" t="s">
        <v>57</v>
      </c>
      <c r="D37" s="174"/>
      <c r="E37" s="174"/>
      <c r="F37" s="174"/>
      <c r="G37" s="174"/>
      <c r="H37" s="174"/>
      <c r="I37" s="174"/>
      <c r="J37" s="175"/>
      <c r="K37" s="41" t="s">
        <v>31</v>
      </c>
      <c r="L37" s="41" t="s">
        <v>31</v>
      </c>
      <c r="M37" s="42" t="s">
        <v>32</v>
      </c>
      <c r="N37" s="33"/>
      <c r="O37" s="37"/>
      <c r="P37" s="37"/>
      <c r="Q37" s="35"/>
      <c r="R37" s="36"/>
      <c r="S37" s="36"/>
      <c r="T37" s="36"/>
      <c r="U37" s="35"/>
      <c r="V37" s="35"/>
      <c r="W37" s="35"/>
      <c r="X37" s="35"/>
      <c r="Y37" s="35"/>
      <c r="Z37" s="36"/>
      <c r="AA37" s="35"/>
      <c r="AB37" s="36"/>
    </row>
    <row r="38" spans="1:28" s="32" customFormat="1" ht="21.75" customHeight="1">
      <c r="A38" s="115"/>
      <c r="B38" s="167"/>
      <c r="C38" s="159" t="s">
        <v>33</v>
      </c>
      <c r="D38" s="176" t="s">
        <v>43</v>
      </c>
      <c r="E38" s="174"/>
      <c r="F38" s="174"/>
      <c r="G38" s="174"/>
      <c r="H38" s="174"/>
      <c r="I38" s="174"/>
      <c r="J38" s="175"/>
      <c r="K38" s="43" t="s">
        <v>36</v>
      </c>
      <c r="L38" s="43" t="s">
        <v>37</v>
      </c>
      <c r="M38" s="44" t="s">
        <v>38</v>
      </c>
      <c r="N38" s="33"/>
      <c r="O38" s="37"/>
      <c r="P38" s="37"/>
      <c r="Q38" s="35"/>
      <c r="R38" s="36"/>
      <c r="S38" s="36"/>
      <c r="T38" s="36"/>
      <c r="U38" s="35"/>
      <c r="V38" s="35"/>
      <c r="W38" s="35"/>
      <c r="X38" s="35"/>
      <c r="Y38" s="35"/>
      <c r="Z38" s="36"/>
      <c r="AA38" s="35"/>
      <c r="AB38" s="36"/>
    </row>
    <row r="39" spans="1:28" s="32" customFormat="1" ht="21.75" customHeight="1" thickBot="1">
      <c r="A39" s="115"/>
      <c r="B39" s="168"/>
      <c r="C39" s="160"/>
      <c r="D39" s="45" t="s">
        <v>51</v>
      </c>
      <c r="E39" s="45" t="s">
        <v>58</v>
      </c>
      <c r="F39" s="45" t="s">
        <v>52</v>
      </c>
      <c r="G39" s="45" t="s">
        <v>59</v>
      </c>
      <c r="H39" s="45" t="s">
        <v>53</v>
      </c>
      <c r="I39" s="45" t="s">
        <v>60</v>
      </c>
      <c r="J39" s="52" t="s">
        <v>54</v>
      </c>
      <c r="K39" s="47" t="s">
        <v>39</v>
      </c>
      <c r="L39" s="47" t="s">
        <v>39</v>
      </c>
      <c r="M39" s="48" t="s">
        <v>39</v>
      </c>
      <c r="N39" s="33"/>
      <c r="O39" s="37"/>
      <c r="P39" s="37"/>
      <c r="Q39" s="35"/>
      <c r="R39" s="36"/>
      <c r="S39" s="36"/>
      <c r="T39" s="36"/>
      <c r="U39" s="35"/>
      <c r="V39" s="35"/>
      <c r="W39" s="35"/>
      <c r="X39" s="35"/>
      <c r="Y39" s="35"/>
      <c r="Z39" s="36"/>
      <c r="AA39" s="35"/>
      <c r="AB39" s="36"/>
    </row>
    <row r="40" spans="1:28" s="32" customFormat="1" ht="21.75" customHeight="1" thickBot="1">
      <c r="A40" s="115"/>
      <c r="B40" s="53" t="s">
        <v>40</v>
      </c>
      <c r="C40" s="50">
        <f>SUM(C41+C42)</f>
        <v>29</v>
      </c>
      <c r="D40" s="50">
        <f aca="true" t="shared" si="3" ref="D40:M40">SUM(D41+D42)</f>
        <v>3</v>
      </c>
      <c r="E40" s="50">
        <f t="shared" si="3"/>
        <v>2</v>
      </c>
      <c r="F40" s="50">
        <f t="shared" si="3"/>
        <v>3</v>
      </c>
      <c r="G40" s="50">
        <f t="shared" si="3"/>
        <v>2</v>
      </c>
      <c r="H40" s="50">
        <f t="shared" si="3"/>
        <v>6</v>
      </c>
      <c r="I40" s="50">
        <f t="shared" si="3"/>
        <v>5</v>
      </c>
      <c r="J40" s="50">
        <f t="shared" si="3"/>
        <v>8</v>
      </c>
      <c r="K40" s="50">
        <f t="shared" si="3"/>
        <v>15</v>
      </c>
      <c r="L40" s="50">
        <f t="shared" si="3"/>
        <v>5</v>
      </c>
      <c r="M40" s="51">
        <f t="shared" si="3"/>
        <v>9</v>
      </c>
      <c r="N40" s="33"/>
      <c r="O40" s="37"/>
      <c r="P40" s="37"/>
      <c r="Q40" s="35"/>
      <c r="R40" s="36"/>
      <c r="S40" s="36"/>
      <c r="T40" s="36"/>
      <c r="U40" s="35"/>
      <c r="V40" s="35"/>
      <c r="W40" s="35"/>
      <c r="X40" s="35"/>
      <c r="Y40" s="35"/>
      <c r="Z40" s="36"/>
      <c r="AA40" s="35"/>
      <c r="AB40" s="36"/>
    </row>
    <row r="41" spans="1:28" s="32" customFormat="1" ht="21.75" customHeight="1">
      <c r="A41" s="115"/>
      <c r="B41" s="59" t="s">
        <v>41</v>
      </c>
      <c r="C41" s="102">
        <f>SUM(D41:J41)</f>
        <v>0</v>
      </c>
      <c r="D41" s="103">
        <v>0</v>
      </c>
      <c r="E41" s="103">
        <v>0</v>
      </c>
      <c r="F41" s="104">
        <v>0</v>
      </c>
      <c r="G41" s="105">
        <v>0</v>
      </c>
      <c r="H41" s="103">
        <v>0</v>
      </c>
      <c r="I41" s="103">
        <v>0</v>
      </c>
      <c r="J41" s="104">
        <v>0</v>
      </c>
      <c r="K41" s="102">
        <v>0</v>
      </c>
      <c r="L41" s="103">
        <v>0</v>
      </c>
      <c r="M41" s="106">
        <v>0</v>
      </c>
      <c r="N41" s="33"/>
      <c r="O41" s="37"/>
      <c r="P41" s="37"/>
      <c r="Q41" s="35"/>
      <c r="R41" s="36"/>
      <c r="S41" s="36"/>
      <c r="T41" s="36"/>
      <c r="U41" s="35"/>
      <c r="V41" s="35"/>
      <c r="W41" s="35"/>
      <c r="X41" s="35"/>
      <c r="Y41" s="35"/>
      <c r="Z41" s="36"/>
      <c r="AA41" s="35"/>
      <c r="AB41" s="36"/>
    </row>
    <row r="42" spans="1:28" s="32" customFormat="1" ht="21.75" customHeight="1" thickBot="1">
      <c r="A42" s="115"/>
      <c r="B42" s="60" t="s">
        <v>42</v>
      </c>
      <c r="C42" s="107">
        <f>SUM(D42:J42)</f>
        <v>29</v>
      </c>
      <c r="D42" s="108">
        <v>3</v>
      </c>
      <c r="E42" s="108">
        <v>2</v>
      </c>
      <c r="F42" s="108">
        <v>3</v>
      </c>
      <c r="G42" s="109">
        <v>2</v>
      </c>
      <c r="H42" s="109">
        <v>6</v>
      </c>
      <c r="I42" s="109">
        <v>5</v>
      </c>
      <c r="J42" s="111">
        <v>8</v>
      </c>
      <c r="K42" s="112">
        <v>15</v>
      </c>
      <c r="L42" s="109">
        <v>5</v>
      </c>
      <c r="M42" s="110">
        <v>9</v>
      </c>
      <c r="N42" s="33"/>
      <c r="O42" s="37"/>
      <c r="P42" s="37"/>
      <c r="Q42" s="35"/>
      <c r="R42" s="36"/>
      <c r="S42" s="36"/>
      <c r="T42" s="36"/>
      <c r="U42" s="35"/>
      <c r="V42" s="35"/>
      <c r="W42" s="35"/>
      <c r="X42" s="35"/>
      <c r="Y42" s="35"/>
      <c r="Z42" s="36"/>
      <c r="AA42" s="35"/>
      <c r="AB42" s="36"/>
    </row>
    <row r="43" spans="1:18" ht="12.75" customHeight="1">
      <c r="A43" s="115"/>
      <c r="B43" s="113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ht="44.25" customHeight="1">
      <c r="A44" s="115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</row>
    <row r="45" spans="1:18" ht="12.75" customHeight="1">
      <c r="A45" s="115"/>
      <c r="B45" s="28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2.75" customHeight="1">
      <c r="A46" s="115"/>
      <c r="B46" s="2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2.75" customHeight="1">
      <c r="A47" s="115"/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</row>
    <row r="48" spans="1:18" ht="12.75" customHeight="1">
      <c r="A48" s="115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2:18" ht="12.75" customHeight="1">
      <c r="B49" s="28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ht="12.75" customHeight="1">
      <c r="B50" s="2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 ht="12.75" customHeight="1">
      <c r="B51" s="2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 ht="12.75" customHeight="1"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 ht="12.75" customHeight="1"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 ht="12.75" customHeight="1">
      <c r="B54" s="2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 ht="12.75" customHeight="1">
      <c r="B55" s="2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 ht="12.75" customHeight="1">
      <c r="B56" s="28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 ht="12.75" customHeight="1">
      <c r="B57" s="2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 ht="12.75" customHeight="1">
      <c r="B58" s="28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ht="12" customHeight="1"/>
    <row r="61" spans="2:18" ht="27" customHeight="1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</sheetData>
  <sheetProtection/>
  <mergeCells count="59">
    <mergeCell ref="P13:R13"/>
    <mergeCell ref="B22:K22"/>
    <mergeCell ref="M4:P4"/>
    <mergeCell ref="Q4:Q6"/>
    <mergeCell ref="R4:R6"/>
    <mergeCell ref="M14:P14"/>
    <mergeCell ref="Q14:Q16"/>
    <mergeCell ref="R14:R16"/>
    <mergeCell ref="N5:N6"/>
    <mergeCell ref="O5:O6"/>
    <mergeCell ref="N15:N16"/>
    <mergeCell ref="B14:B16"/>
    <mergeCell ref="C14:C15"/>
    <mergeCell ref="D14:G14"/>
    <mergeCell ref="B36:B39"/>
    <mergeCell ref="C36:M36"/>
    <mergeCell ref="C37:J37"/>
    <mergeCell ref="C38:C39"/>
    <mergeCell ref="D38:J38"/>
    <mergeCell ref="L26:N26"/>
    <mergeCell ref="J14:J15"/>
    <mergeCell ref="K35:M35"/>
    <mergeCell ref="B26:C26"/>
    <mergeCell ref="B27:B30"/>
    <mergeCell ref="C27:N27"/>
    <mergeCell ref="C28:K28"/>
    <mergeCell ref="C29:C30"/>
    <mergeCell ref="D29:G29"/>
    <mergeCell ref="H29:K29"/>
    <mergeCell ref="C4:C5"/>
    <mergeCell ref="F15:F16"/>
    <mergeCell ref="G15:G16"/>
    <mergeCell ref="I4:I5"/>
    <mergeCell ref="I14:I15"/>
    <mergeCell ref="D4:G4"/>
    <mergeCell ref="E15:E16"/>
    <mergeCell ref="G5:G6"/>
    <mergeCell ref="H4:H5"/>
    <mergeCell ref="F5:F6"/>
    <mergeCell ref="J4:J5"/>
    <mergeCell ref="L4:L5"/>
    <mergeCell ref="O15:O16"/>
    <mergeCell ref="K4:K5"/>
    <mergeCell ref="L14:L15"/>
    <mergeCell ref="P3:R3"/>
    <mergeCell ref="P5:P6"/>
    <mergeCell ref="P15:P16"/>
    <mergeCell ref="M5:M6"/>
    <mergeCell ref="M15:M16"/>
    <mergeCell ref="A1:A48"/>
    <mergeCell ref="B47:R48"/>
    <mergeCell ref="B61:R61"/>
    <mergeCell ref="B4:B6"/>
    <mergeCell ref="D5:D6"/>
    <mergeCell ref="E5:E6"/>
    <mergeCell ref="D15:D16"/>
    <mergeCell ref="H14:H15"/>
    <mergeCell ref="B44:R44"/>
    <mergeCell ref="K14:K15"/>
  </mergeCells>
  <printOptions/>
  <pageMargins left="0.2" right="0.5511811023622047" top="0.4330708661417323" bottom="0.4330708661417323" header="0.31496062992125984" footer="0.31496062992125984"/>
  <pageSetup horizontalDpi="600" verticalDpi="600" orientation="landscape" paperSize="9" scale="62" r:id="rId1"/>
  <headerFooter>
    <oddFooter>&amp;C&amp;"ＭＳ 明朝,標準"&amp;12‐48‐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2014-03-03T01:30:46Z</cp:lastPrinted>
  <dcterms:created xsi:type="dcterms:W3CDTF">2008-02-29T04:36:00Z</dcterms:created>
  <dcterms:modified xsi:type="dcterms:W3CDTF">2014-04-01T08:23:36Z</dcterms:modified>
  <cp:category/>
  <cp:version/>
  <cp:contentType/>
  <cp:contentStatus/>
</cp:coreProperties>
</file>