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040" windowWidth="15330" windowHeight="4215" tabRatio="60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'Sheet1'!$A$1:$BP$45</definedName>
    <definedName name="印刷範囲">'Sheet1'!$AR$2:$BJ$24</definedName>
  </definedNames>
  <calcPr fullCalcOnLoad="1"/>
</workbook>
</file>

<file path=xl/sharedStrings.xml><?xml version="1.0" encoding="utf-8"?>
<sst xmlns="http://schemas.openxmlformats.org/spreadsheetml/2006/main" count="296" uniqueCount="58">
  <si>
    <t>＜総数＞</t>
  </si>
  <si>
    <t>＜男＞</t>
  </si>
  <si>
    <t>＜女＞</t>
  </si>
  <si>
    <t xml:space="preserve"> くも膜下出血(再掲)</t>
  </si>
  <si>
    <t>　人　口</t>
  </si>
  <si>
    <t>実    数</t>
  </si>
  <si>
    <t>率 *</t>
  </si>
  <si>
    <t>実   数</t>
  </si>
  <si>
    <t>実　数</t>
  </si>
  <si>
    <t>（総数）</t>
  </si>
  <si>
    <t>（男）</t>
  </si>
  <si>
    <t>（女）</t>
  </si>
  <si>
    <t>全    国</t>
  </si>
  <si>
    <t>岐 阜 県</t>
  </si>
  <si>
    <t>管内総数</t>
  </si>
  <si>
    <t>中津川市</t>
  </si>
  <si>
    <t>恵 那 市</t>
  </si>
  <si>
    <t>→　各表右側(07～O11､AE7～AE11､AU7～AU11)に人口を入力すること</t>
  </si>
  <si>
    <t>総      数</t>
  </si>
  <si>
    <t>悪 性 新 生 物</t>
  </si>
  <si>
    <t>脳 　　　血　　　 管　　　 疾　　　 患　</t>
  </si>
  <si>
    <t>管内総数</t>
  </si>
  <si>
    <t>管内総数</t>
  </si>
  <si>
    <t>脳出血(再掲)</t>
  </si>
  <si>
    <t>脳梗塞(再掲)</t>
  </si>
  <si>
    <t>（２）主要死因別死亡数・率（Ｔ２－８）</t>
  </si>
  <si>
    <t>率 *</t>
  </si>
  <si>
    <t>実　　数</t>
  </si>
  <si>
    <t>率 *</t>
  </si>
  <si>
    <t>死因割合 *２</t>
  </si>
  <si>
    <t>*2 死因割合：総数に対する死因別の割合</t>
  </si>
  <si>
    <t>H23年10月末現在</t>
  </si>
  <si>
    <t>実   数</t>
  </si>
  <si>
    <t>実  数</t>
  </si>
  <si>
    <t>死因割合＊２</t>
  </si>
  <si>
    <t>心　　　　疾　　　　患</t>
  </si>
  <si>
    <t>急性心筋梗塞（再掲）</t>
  </si>
  <si>
    <t>その他の虚血性心疾患</t>
  </si>
  <si>
    <t>肺　　炎</t>
  </si>
  <si>
    <t>不慮の事故</t>
  </si>
  <si>
    <t>老　　衰</t>
  </si>
  <si>
    <t>自　　殺</t>
  </si>
  <si>
    <t>肝　疾　患</t>
  </si>
  <si>
    <t>腎　不　全</t>
  </si>
  <si>
    <t>糖　尿　病</t>
  </si>
  <si>
    <t>結　　核</t>
  </si>
  <si>
    <t>実  数</t>
  </si>
  <si>
    <t>実  数</t>
  </si>
  <si>
    <t>*  率は人口10万対  全国及び岐阜県（総数のみ）は、厚生労働省公表値。</t>
  </si>
  <si>
    <t>*  率は人口10万対  全国は厚生労働省公表値</t>
  </si>
  <si>
    <t>実  数</t>
  </si>
  <si>
    <t>率 *</t>
  </si>
  <si>
    <t>-</t>
  </si>
  <si>
    <t>　 岐阜県は平成24年10月1日現在推計日本人人口（総務省統計局）、市は平成24年10月1日現在推計総人口（岐阜県統計課）を用いて算出した値</t>
  </si>
  <si>
    <t>　 岐阜県（男女別）は平成24年10月1日現在推計日本人人口（総務省統計局）、市は平成24年10月1日現在推計総人口（岐阜県統計課）を用いて算出した値</t>
  </si>
  <si>
    <t>‐16‐</t>
  </si>
  <si>
    <t>‐14‐</t>
  </si>
  <si>
    <t>‐15‐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</si>
</sst>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0_ "/>
    <numFmt numFmtId="182" formatCode="_ * #,##0.0_ ;_ * \-#,##0.0_ ;_ * &quot;-&quot;?_ ;_ @_ "/>
    <numFmt numFmtId="183" formatCode="0.0_ "/>
    <numFmt numFmtId="184" formatCode="#,##0_ ;[Red]\-#,##0\ "/>
    <numFmt numFmtId="185" formatCode="#,##0_ "/>
    <numFmt numFmtId="186" formatCode="0.0_);[Red]\(0.0\)"/>
    <numFmt numFmtId="187" formatCode="#,##0.0_);[Red]\(#,##0.0\)"/>
    <numFmt numFmtId="188" formatCode="0_);[Red]\(0\)"/>
    <numFmt numFmtId="189" formatCode="#,##0_);[Red]\(#,##0\)"/>
    <numFmt numFmtId="190" formatCode="0.0"/>
    <numFmt numFmtId="191" formatCode="&quot;¥&quot;#,##0_);[Red]\(&quot;¥&quot;#,##0\)"/>
    <numFmt numFmtId="192" formatCode="&quot;¥&quot;#,##0.0_);[Red]\(&quot;¥&quot;#,##0.0\)"/>
    <numFmt numFmtId="193" formatCode="#,##0.0;[Red]\-#,##0.0"/>
    <numFmt numFmtId="194" formatCode="_ * #,##0.00_ ;_ * \-#,##0.00_ ;_ * &quot;-&quot;?_ ;_ @_ "/>
    <numFmt numFmtId="195" formatCode="_ * #,##0.000_ ;_ * \-#,##0.000_ ;_ * &quot;-&quot;?_ ;_ @_ "/>
    <numFmt numFmtId="196" formatCode="_ * #,##0.0000_ ;_ * \-#,##0.0000_ ;_ * &quot;-&quot;?_ ;_ @_ "/>
    <numFmt numFmtId="197" formatCode="_ * #,##0.00000_ ;_ * \-#,##0.00000_ ;_ * &quot;-&quot;?_ ;_ @_ "/>
    <numFmt numFmtId="198" formatCode="_ * #,##0.000000_ ;_ * \-#,##0.000000_ ;_ * &quot;-&quot;?_ ;_ @_ "/>
    <numFmt numFmtId="199" formatCode="_ * #,##0.0000000_ ;_ * \-#,##0.0000000_ ;_ * &quot;-&quot;?_ ;_ @_ "/>
    <numFmt numFmtId="200" formatCode="_ * #,##0.00000000_ ;_ * \-#,##0.00000000_ ;_ * &quot;-&quot;?_ ;_ @_ "/>
    <numFmt numFmtId="201" formatCode="_ * #,##0.000000000_ ;_ * \-#,##0.000000000_ ;_ * &quot;-&quot;?_ ;_ @_ "/>
    <numFmt numFmtId="202" formatCode="_ * #,##0.0000000000_ ;_ * \-#,##0.0000000000_ ;_ * &quot;-&quot;?_ ;_ @_ "/>
    <numFmt numFmtId="203" formatCode="_ * #,##0.00000000000_ ;_ * \-#,##0.00000000000_ ;_ * &quot;-&quot;?_ ;_ @_ "/>
  </numFmts>
  <fonts count="46">
    <font>
      <sz val="7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4">
    <xf numFmtId="3" fontId="0" fillId="0" borderId="0" xfId="0" applyNumberFormat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distributed" vertical="center"/>
      <protection locked="0"/>
    </xf>
    <xf numFmtId="38" fontId="2" fillId="0" borderId="22" xfId="49" applyFont="1" applyFill="1" applyBorder="1" applyAlignment="1" applyProtection="1">
      <alignment vertical="center"/>
      <protection locked="0"/>
    </xf>
    <xf numFmtId="0" fontId="2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 applyProtection="1">
      <alignment horizontal="distributed" vertical="center"/>
      <protection locked="0"/>
    </xf>
    <xf numFmtId="0" fontId="2" fillId="0" borderId="27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29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 applyProtection="1">
      <alignment horizontal="distributed" vertical="center"/>
      <protection locked="0"/>
    </xf>
    <xf numFmtId="0" fontId="2" fillId="0" borderId="30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 applyProtection="1">
      <alignment vertical="center"/>
      <protection locked="0"/>
    </xf>
    <xf numFmtId="182" fontId="2" fillId="0" borderId="30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32" xfId="0" applyNumberFormat="1" applyFont="1" applyFill="1" applyBorder="1" applyAlignment="1">
      <alignment horizontal="distributed" vertical="center"/>
    </xf>
    <xf numFmtId="38" fontId="2" fillId="0" borderId="25" xfId="49" applyFont="1" applyFill="1" applyBorder="1" applyAlignment="1" applyProtection="1">
      <alignment vertical="center"/>
      <protection locked="0"/>
    </xf>
    <xf numFmtId="0" fontId="2" fillId="0" borderId="33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vertical="center"/>
    </xf>
    <xf numFmtId="183" fontId="2" fillId="0" borderId="35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182" fontId="2" fillId="0" borderId="3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distributed" vertical="center"/>
    </xf>
    <xf numFmtId="41" fontId="2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>
      <alignment horizontal="distributed" vertical="center" wrapText="1"/>
    </xf>
    <xf numFmtId="3" fontId="5" fillId="0" borderId="37" xfId="0" applyNumberFormat="1" applyFont="1" applyFill="1" applyBorder="1" applyAlignment="1">
      <alignment horizontal="distributed" vertical="center"/>
    </xf>
    <xf numFmtId="38" fontId="2" fillId="0" borderId="17" xfId="49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>
      <alignment vertical="center"/>
    </xf>
    <xf numFmtId="182" fontId="2" fillId="0" borderId="17" xfId="0" applyNumberFormat="1" applyFont="1" applyFill="1" applyBorder="1" applyAlignment="1">
      <alignment vertical="center"/>
    </xf>
    <xf numFmtId="182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horizontal="distributed" vertical="center"/>
    </xf>
    <xf numFmtId="41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horizontal="distributed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>
      <alignment horizontal="left" vertical="center"/>
    </xf>
    <xf numFmtId="3" fontId="5" fillId="0" borderId="11" xfId="0" applyNumberFormat="1" applyFont="1" applyFill="1" applyBorder="1" applyAlignment="1" applyProtection="1">
      <alignment horizontal="left" vertical="center"/>
      <protection locked="0"/>
    </xf>
    <xf numFmtId="3" fontId="5" fillId="0" borderId="11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horizontal="distributed" vertical="center"/>
      <protection locked="0"/>
    </xf>
    <xf numFmtId="182" fontId="2" fillId="0" borderId="25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 applyProtection="1">
      <alignment horizontal="distributed" vertical="center"/>
      <protection locked="0"/>
    </xf>
    <xf numFmtId="41" fontId="2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8" xfId="0" applyNumberFormat="1" applyFont="1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>
      <alignment horizontal="distributed" vertical="center"/>
    </xf>
    <xf numFmtId="41" fontId="2" fillId="0" borderId="27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distributed" vertical="center" wrapText="1"/>
    </xf>
    <xf numFmtId="182" fontId="2" fillId="0" borderId="35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distributed" vertical="center"/>
    </xf>
    <xf numFmtId="182" fontId="2" fillId="0" borderId="17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178" fontId="6" fillId="0" borderId="0" xfId="0" applyNumberFormat="1" applyFont="1" applyFill="1" applyAlignment="1">
      <alignment horizontal="left"/>
    </xf>
    <xf numFmtId="178" fontId="2" fillId="0" borderId="33" xfId="0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 applyProtection="1">
      <alignment vertical="center"/>
      <protection locked="0"/>
    </xf>
    <xf numFmtId="178" fontId="2" fillId="0" borderId="44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41" fontId="2" fillId="0" borderId="44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80" fontId="2" fillId="0" borderId="45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41" fontId="2" fillId="0" borderId="27" xfId="49" applyNumberFormat="1" applyFont="1" applyFill="1" applyBorder="1" applyAlignment="1" applyProtection="1">
      <alignment horizontal="right" vertical="center"/>
      <protection locked="0"/>
    </xf>
    <xf numFmtId="41" fontId="2" fillId="0" borderId="30" xfId="49" applyNumberFormat="1" applyFont="1" applyFill="1" applyBorder="1" applyAlignment="1" applyProtection="1">
      <alignment horizontal="right" vertical="center"/>
      <protection locked="0"/>
    </xf>
    <xf numFmtId="41" fontId="2" fillId="0" borderId="33" xfId="49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center" vertical="center"/>
      <protection locked="0"/>
    </xf>
    <xf numFmtId="184" fontId="2" fillId="0" borderId="44" xfId="49" applyNumberFormat="1" applyFont="1" applyFill="1" applyBorder="1" applyAlignment="1" applyProtection="1">
      <alignment vertical="center"/>
      <protection locked="0"/>
    </xf>
    <xf numFmtId="184" fontId="2" fillId="0" borderId="49" xfId="49" applyNumberFormat="1" applyFont="1" applyFill="1" applyBorder="1" applyAlignment="1" applyProtection="1">
      <alignment vertical="center"/>
      <protection locked="0"/>
    </xf>
    <xf numFmtId="184" fontId="2" fillId="0" borderId="50" xfId="49" applyNumberFormat="1" applyFont="1" applyFill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183" fontId="2" fillId="0" borderId="17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 applyProtection="1">
      <alignment horizontal="left"/>
      <protection locked="0"/>
    </xf>
    <xf numFmtId="3" fontId="5" fillId="0" borderId="52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 applyProtection="1">
      <alignment horizontal="center"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distributed" vertical="center"/>
    </xf>
    <xf numFmtId="49" fontId="9" fillId="0" borderId="0" xfId="0" applyNumberFormat="1" applyFont="1" applyAlignment="1">
      <alignment vertical="center" textRotation="180"/>
    </xf>
    <xf numFmtId="182" fontId="2" fillId="0" borderId="24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horizontal="right" vertical="center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82" fontId="2" fillId="0" borderId="29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 applyProtection="1">
      <alignment vertical="center"/>
      <protection locked="0"/>
    </xf>
    <xf numFmtId="182" fontId="2" fillId="0" borderId="22" xfId="0" applyNumberFormat="1" applyFont="1" applyFill="1" applyBorder="1" applyAlignment="1">
      <alignment vertical="center"/>
    </xf>
    <xf numFmtId="180" fontId="2" fillId="0" borderId="55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56" xfId="0" applyNumberFormat="1" applyFont="1" applyFill="1" applyBorder="1" applyAlignment="1">
      <alignment vertical="center"/>
    </xf>
    <xf numFmtId="180" fontId="2" fillId="0" borderId="57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3" fontId="2" fillId="0" borderId="58" xfId="0" applyNumberFormat="1" applyFont="1" applyFill="1" applyBorder="1" applyAlignment="1" applyProtection="1">
      <alignment vertical="center" wrapText="1"/>
      <protection locked="0"/>
    </xf>
    <xf numFmtId="3" fontId="2" fillId="0" borderId="59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6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vertical="center" wrapText="1"/>
      <protection locked="0"/>
    </xf>
    <xf numFmtId="182" fontId="2" fillId="0" borderId="61" xfId="0" applyNumberFormat="1" applyFont="1" applyFill="1" applyBorder="1" applyAlignment="1">
      <alignment vertical="center"/>
    </xf>
    <xf numFmtId="182" fontId="2" fillId="0" borderId="62" xfId="0" applyNumberFormat="1" applyFont="1" applyFill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182" fontId="2" fillId="0" borderId="63" xfId="0" applyNumberFormat="1" applyFont="1" applyFill="1" applyBorder="1" applyAlignment="1">
      <alignment vertical="center"/>
    </xf>
    <xf numFmtId="182" fontId="2" fillId="0" borderId="64" xfId="0" applyNumberFormat="1" applyFont="1" applyFill="1" applyBorder="1" applyAlignment="1">
      <alignment vertical="center"/>
    </xf>
    <xf numFmtId="182" fontId="2" fillId="0" borderId="53" xfId="0" applyNumberFormat="1" applyFont="1" applyFill="1" applyBorder="1" applyAlignment="1">
      <alignment vertical="center"/>
    </xf>
    <xf numFmtId="182" fontId="2" fillId="0" borderId="6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186" fontId="2" fillId="0" borderId="35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183" fontId="2" fillId="0" borderId="29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186" fontId="2" fillId="0" borderId="33" xfId="0" applyNumberFormat="1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86" fontId="2" fillId="0" borderId="61" xfId="0" applyNumberFormat="1" applyFont="1" applyFill="1" applyBorder="1" applyAlignment="1">
      <alignment vertical="center"/>
    </xf>
    <xf numFmtId="186" fontId="2" fillId="0" borderId="5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horizontal="center" vertical="center"/>
    </xf>
    <xf numFmtId="182" fontId="2" fillId="0" borderId="66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Border="1" applyAlignment="1">
      <alignment horizontal="center" vertical="center"/>
    </xf>
    <xf numFmtId="3" fontId="5" fillId="0" borderId="60" xfId="0" applyNumberFormat="1" applyFont="1" applyFill="1" applyBorder="1" applyAlignment="1" applyProtection="1">
      <alignment horizontal="center" vertical="center"/>
      <protection locked="0"/>
    </xf>
    <xf numFmtId="38" fontId="2" fillId="0" borderId="67" xfId="49" applyFont="1" applyFill="1" applyBorder="1" applyAlignment="1" applyProtection="1">
      <alignment vertical="center"/>
      <protection locked="0"/>
    </xf>
    <xf numFmtId="38" fontId="2" fillId="0" borderId="68" xfId="49" applyFont="1" applyFill="1" applyBorder="1" applyAlignment="1" applyProtection="1">
      <alignment vertical="center"/>
      <protection locked="0"/>
    </xf>
    <xf numFmtId="38" fontId="2" fillId="0" borderId="69" xfId="49" applyFont="1" applyFill="1" applyBorder="1" applyAlignment="1" applyProtection="1">
      <alignment vertical="center"/>
      <protection locked="0"/>
    </xf>
    <xf numFmtId="38" fontId="2" fillId="0" borderId="35" xfId="49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41" fontId="2" fillId="0" borderId="70" xfId="0" applyNumberFormat="1" applyFont="1" applyFill="1" applyBorder="1" applyAlignment="1" applyProtection="1">
      <alignment vertical="center"/>
      <protection locked="0"/>
    </xf>
    <xf numFmtId="41" fontId="2" fillId="0" borderId="70" xfId="0" applyNumberFormat="1" applyFont="1" applyFill="1" applyBorder="1" applyAlignment="1">
      <alignment vertical="center"/>
    </xf>
    <xf numFmtId="41" fontId="2" fillId="0" borderId="70" xfId="0" applyNumberFormat="1" applyFont="1" applyFill="1" applyBorder="1" applyAlignment="1" applyProtection="1">
      <alignment horizontal="right" vertical="center"/>
      <protection locked="0"/>
    </xf>
    <xf numFmtId="180" fontId="2" fillId="0" borderId="71" xfId="0" applyNumberFormat="1" applyFont="1" applyFill="1" applyBorder="1" applyAlignment="1">
      <alignment vertical="center"/>
    </xf>
    <xf numFmtId="180" fontId="2" fillId="0" borderId="72" xfId="0" applyNumberFormat="1" applyFont="1" applyFill="1" applyBorder="1" applyAlignment="1">
      <alignment vertical="center"/>
    </xf>
    <xf numFmtId="180" fontId="2" fillId="0" borderId="7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 applyProtection="1">
      <alignment vertical="center" wrapText="1"/>
      <protection locked="0"/>
    </xf>
    <xf numFmtId="182" fontId="2" fillId="0" borderId="75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0" borderId="76" xfId="0" applyNumberFormat="1" applyFont="1" applyFill="1" applyBorder="1" applyAlignment="1">
      <alignment vertical="center"/>
    </xf>
    <xf numFmtId="182" fontId="2" fillId="0" borderId="72" xfId="0" applyNumberFormat="1" applyFont="1" applyFill="1" applyBorder="1" applyAlignment="1">
      <alignment vertical="center"/>
    </xf>
    <xf numFmtId="182" fontId="2" fillId="0" borderId="77" xfId="0" applyNumberFormat="1" applyFont="1" applyFill="1" applyBorder="1" applyAlignment="1">
      <alignment vertical="center"/>
    </xf>
    <xf numFmtId="182" fontId="2" fillId="0" borderId="71" xfId="0" applyNumberFormat="1" applyFont="1" applyFill="1" applyBorder="1" applyAlignment="1">
      <alignment vertical="center"/>
    </xf>
    <xf numFmtId="182" fontId="2" fillId="0" borderId="73" xfId="0" applyNumberFormat="1" applyFont="1" applyFill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188" fontId="2" fillId="0" borderId="35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179" fontId="2" fillId="0" borderId="25" xfId="49" applyNumberFormat="1" applyFont="1" applyFill="1" applyBorder="1" applyAlignment="1" applyProtection="1">
      <alignment vertical="center"/>
      <protection locked="0"/>
    </xf>
    <xf numFmtId="179" fontId="2" fillId="0" borderId="35" xfId="49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70" xfId="49" applyFont="1" applyFill="1" applyBorder="1" applyAlignment="1" applyProtection="1">
      <alignment vertical="center"/>
      <protection locked="0"/>
    </xf>
    <xf numFmtId="189" fontId="2" fillId="0" borderId="25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0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190" fontId="2" fillId="0" borderId="17" xfId="0" applyNumberFormat="1" applyFont="1" applyFill="1" applyBorder="1" applyAlignment="1">
      <alignment vertical="center"/>
    </xf>
    <xf numFmtId="1" fontId="2" fillId="0" borderId="17" xfId="49" applyNumberFormat="1" applyFont="1" applyFill="1" applyBorder="1" applyAlignment="1" applyProtection="1">
      <alignment vertical="center"/>
      <protection locked="0"/>
    </xf>
    <xf numFmtId="190" fontId="2" fillId="0" borderId="35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vertical="center"/>
    </xf>
    <xf numFmtId="193" fontId="2" fillId="0" borderId="24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 applyProtection="1">
      <alignment horizontal="right" vertical="center"/>
      <protection locked="0"/>
    </xf>
    <xf numFmtId="188" fontId="2" fillId="0" borderId="17" xfId="0" applyNumberFormat="1" applyFont="1" applyFill="1" applyBorder="1" applyAlignment="1">
      <alignment vertical="center"/>
    </xf>
    <xf numFmtId="179" fontId="2" fillId="0" borderId="17" xfId="49" applyNumberFormat="1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Alignment="1">
      <alignment/>
    </xf>
    <xf numFmtId="38" fontId="5" fillId="0" borderId="25" xfId="49" applyFont="1" applyFill="1" applyBorder="1" applyAlignment="1">
      <alignment/>
    </xf>
    <xf numFmtId="38" fontId="5" fillId="0" borderId="24" xfId="49" applyFont="1" applyBorder="1" applyAlignment="1">
      <alignment horizontal="right"/>
    </xf>
    <xf numFmtId="38" fontId="5" fillId="0" borderId="25" xfId="49" applyFont="1" applyBorder="1" applyAlignment="1">
      <alignment/>
    </xf>
    <xf numFmtId="38" fontId="5" fillId="0" borderId="35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0" xfId="51" applyNumberFormat="1" applyFont="1" applyFill="1" applyAlignment="1">
      <alignment/>
    </xf>
    <xf numFmtId="0" fontId="2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182" fontId="2" fillId="0" borderId="56" xfId="0" applyNumberFormat="1" applyFont="1" applyFill="1" applyBorder="1" applyAlignment="1">
      <alignment vertical="center"/>
    </xf>
    <xf numFmtId="3" fontId="2" fillId="0" borderId="79" xfId="0" applyNumberFormat="1" applyFont="1" applyFill="1" applyBorder="1" applyAlignment="1" applyProtection="1">
      <alignment horizontal="left" shrinkToFit="1"/>
      <protection locked="0"/>
    </xf>
    <xf numFmtId="3" fontId="0" fillId="0" borderId="7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0" fillId="0" borderId="53" xfId="0" applyNumberFormat="1" applyBorder="1" applyAlignment="1">
      <alignment vertical="center"/>
    </xf>
    <xf numFmtId="3" fontId="0" fillId="0" borderId="80" xfId="0" applyNumberFormat="1" applyBorder="1" applyAlignment="1">
      <alignment vertical="center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0" fillId="0" borderId="79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5" fillId="0" borderId="79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0" fillId="0" borderId="80" xfId="0" applyNumberFormat="1" applyBorder="1" applyAlignment="1">
      <alignment horizontal="center" vertical="center"/>
    </xf>
    <xf numFmtId="3" fontId="5" fillId="0" borderId="84" xfId="0" applyNumberFormat="1" applyFont="1" applyFill="1" applyBorder="1" applyAlignment="1">
      <alignment horizontal="center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5" fillId="0" borderId="82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88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3" fontId="5" fillId="0" borderId="91" xfId="0" applyNumberFormat="1" applyFont="1" applyFill="1" applyBorder="1" applyAlignment="1" applyProtection="1">
      <alignment horizontal="center" vertical="center"/>
      <protection locked="0"/>
    </xf>
    <xf numFmtId="3" fontId="5" fillId="0" borderId="92" xfId="0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3" fontId="5" fillId="0" borderId="94" xfId="0" applyNumberFormat="1" applyFont="1" applyFill="1" applyBorder="1" applyAlignment="1">
      <alignment horizontal="center" vertical="center"/>
    </xf>
    <xf numFmtId="3" fontId="5" fillId="0" borderId="95" xfId="0" applyNumberFormat="1" applyFont="1" applyFill="1" applyBorder="1" applyAlignment="1">
      <alignment horizontal="center" vertical="center"/>
    </xf>
    <xf numFmtId="3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3" fontId="5" fillId="0" borderId="81" xfId="0" applyNumberFormat="1" applyFont="1" applyFill="1" applyBorder="1" applyAlignment="1" applyProtection="1">
      <alignment horizontal="center" vertical="center"/>
      <protection locked="0"/>
    </xf>
    <xf numFmtId="3" fontId="5" fillId="0" borderId="83" xfId="0" applyNumberFormat="1" applyFont="1" applyFill="1" applyBorder="1" applyAlignment="1" applyProtection="1">
      <alignment horizontal="center" vertical="center"/>
      <protection locked="0"/>
    </xf>
    <xf numFmtId="3" fontId="5" fillId="0" borderId="54" xfId="0" applyNumberFormat="1" applyFont="1" applyFill="1" applyBorder="1" applyAlignment="1" applyProtection="1">
      <alignment horizontal="center" vertical="center"/>
      <protection locked="0"/>
    </xf>
    <xf numFmtId="3" fontId="5" fillId="0" borderId="8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/>
    </xf>
    <xf numFmtId="3" fontId="5" fillId="0" borderId="84" xfId="0" applyNumberFormat="1" applyFont="1" applyFill="1" applyBorder="1" applyAlignment="1">
      <alignment horizontal="center" vertical="center" shrinkToFit="1"/>
    </xf>
    <xf numFmtId="3" fontId="5" fillId="0" borderId="85" xfId="0" applyNumberFormat="1" applyFont="1" applyFill="1" applyBorder="1" applyAlignment="1">
      <alignment horizontal="center" vertical="center" shrinkToFit="1"/>
    </xf>
    <xf numFmtId="3" fontId="0" fillId="0" borderId="86" xfId="0" applyNumberFormat="1" applyBorder="1" applyAlignment="1">
      <alignment horizontal="center" vertical="center" shrinkToFit="1"/>
    </xf>
    <xf numFmtId="3" fontId="5" fillId="0" borderId="93" xfId="0" applyNumberFormat="1" applyFont="1" applyFill="1" applyBorder="1" applyAlignment="1">
      <alignment horizontal="center" vertical="center" shrinkToFit="1"/>
    </xf>
    <xf numFmtId="3" fontId="5" fillId="0" borderId="94" xfId="0" applyNumberFormat="1" applyFont="1" applyFill="1" applyBorder="1" applyAlignment="1">
      <alignment horizontal="center" vertical="center" shrinkToFit="1"/>
    </xf>
    <xf numFmtId="3" fontId="0" fillId="0" borderId="96" xfId="0" applyNumberFormat="1" applyBorder="1" applyAlignment="1">
      <alignment horizontal="center" vertical="center" shrinkToFit="1"/>
    </xf>
    <xf numFmtId="3" fontId="5" fillId="0" borderId="89" xfId="0" applyNumberFormat="1" applyFont="1" applyFill="1" applyBorder="1" applyAlignment="1" applyProtection="1">
      <alignment horizontal="center" vertical="center"/>
      <protection locked="0"/>
    </xf>
    <xf numFmtId="3" fontId="5" fillId="0" borderId="9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>
      <alignment horizontal="left" wrapText="1" shrinkToFit="1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97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98" xfId="0" applyNumberFormat="1" applyFont="1" applyFill="1" applyBorder="1" applyAlignment="1" applyProtection="1">
      <alignment horizontal="center" vertical="center"/>
      <protection locked="0"/>
    </xf>
    <xf numFmtId="3" fontId="5" fillId="0" borderId="48" xfId="0" applyNumberFormat="1" applyFont="1" applyFill="1" applyBorder="1" applyAlignment="1" applyProtection="1">
      <alignment horizontal="center" vertical="center"/>
      <protection locked="0"/>
    </xf>
    <xf numFmtId="3" fontId="5" fillId="0" borderId="96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3" fontId="5" fillId="0" borderId="96" xfId="0" applyNumberFormat="1" applyFont="1" applyFill="1" applyBorder="1" applyAlignment="1">
      <alignment horizontal="center" vertical="center" shrinkToFit="1"/>
    </xf>
    <xf numFmtId="3" fontId="5" fillId="0" borderId="66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5" fillId="0" borderId="84" xfId="0" applyNumberFormat="1" applyFont="1" applyFill="1" applyBorder="1" applyAlignment="1" applyProtection="1">
      <alignment vertical="center"/>
      <protection locked="0"/>
    </xf>
    <xf numFmtId="3" fontId="0" fillId="0" borderId="85" xfId="0" applyNumberFormat="1" applyBorder="1" applyAlignment="1">
      <alignment vertical="center"/>
    </xf>
    <xf numFmtId="3" fontId="0" fillId="0" borderId="86" xfId="0" applyNumberFormat="1" applyBorder="1" applyAlignment="1">
      <alignment vertical="center"/>
    </xf>
    <xf numFmtId="3" fontId="5" fillId="0" borderId="7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9" xfId="0" applyNumberFormat="1" applyFont="1" applyBorder="1" applyAlignment="1">
      <alignment horizontal="center" vertical="center"/>
    </xf>
    <xf numFmtId="3" fontId="5" fillId="0" borderId="88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89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90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vertical="center" textRotation="180"/>
    </xf>
    <xf numFmtId="49" fontId="9" fillId="0" borderId="0" xfId="0" applyNumberFormat="1" applyFont="1" applyAlignment="1">
      <alignment vertical="center" textRotation="180"/>
    </xf>
    <xf numFmtId="49" fontId="9" fillId="0" borderId="0" xfId="0" applyNumberFormat="1" applyFont="1" applyFill="1" applyAlignment="1" applyProtection="1">
      <alignment vertical="center" textRotation="180"/>
      <protection locked="0"/>
    </xf>
    <xf numFmtId="49" fontId="9" fillId="0" borderId="0" xfId="0" applyNumberFormat="1" applyFont="1" applyAlignment="1">
      <alignment horizontal="center" vertical="center" textRotation="180"/>
    </xf>
    <xf numFmtId="3" fontId="5" fillId="0" borderId="84" xfId="0" applyNumberFormat="1" applyFont="1" applyFill="1" applyBorder="1" applyAlignment="1" applyProtection="1">
      <alignment horizontal="center" vertical="center"/>
      <protection locked="0"/>
    </xf>
    <xf numFmtId="3" fontId="0" fillId="0" borderId="85" xfId="0" applyNumberFormat="1" applyBorder="1" applyAlignment="1">
      <alignment horizontal="center" vertical="center"/>
    </xf>
    <xf numFmtId="3" fontId="5" fillId="0" borderId="85" xfId="0" applyNumberFormat="1" applyFont="1" applyFill="1" applyBorder="1" applyAlignment="1" applyProtection="1">
      <alignment horizontal="center" vertical="center"/>
      <protection locked="0"/>
    </xf>
    <xf numFmtId="3" fontId="5" fillId="0" borderId="86" xfId="0" applyNumberFormat="1" applyFont="1" applyFill="1" applyBorder="1" applyAlignment="1" applyProtection="1">
      <alignment horizontal="center" vertical="center"/>
      <protection locked="0"/>
    </xf>
    <xf numFmtId="3" fontId="5" fillId="0" borderId="85" xfId="0" applyNumberFormat="1" applyFont="1" applyFill="1" applyBorder="1" applyAlignment="1" applyProtection="1">
      <alignment vertical="center"/>
      <protection locked="0"/>
    </xf>
    <xf numFmtId="3" fontId="5" fillId="0" borderId="86" xfId="0" applyNumberFormat="1" applyFont="1" applyFill="1" applyBorder="1" applyAlignment="1" applyProtection="1">
      <alignment vertical="center"/>
      <protection locked="0"/>
    </xf>
    <xf numFmtId="0" fontId="2" fillId="0" borderId="64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90"/>
  <sheetViews>
    <sheetView tabSelected="1" view="pageLayout" zoomScale="90" zoomScaleSheetLayoutView="75" zoomScalePageLayoutView="90" workbookViewId="0" topLeftCell="AQ1">
      <selection activeCell="AE13" sqref="AE13"/>
    </sheetView>
  </sheetViews>
  <sheetFormatPr defaultColWidth="10.66015625" defaultRowHeight="9" customHeight="1"/>
  <cols>
    <col min="1" max="1" width="12.66015625" style="3" customWidth="1"/>
    <col min="2" max="3" width="15.66015625" style="3" customWidth="1"/>
    <col min="4" max="4" width="11.33203125" style="3" customWidth="1"/>
    <col min="5" max="5" width="11.16015625" style="3" customWidth="1"/>
    <col min="6" max="6" width="12.33203125" style="3" customWidth="1"/>
    <col min="7" max="8" width="10.66015625" style="3" customWidth="1"/>
    <col min="9" max="9" width="12.66015625" style="3" customWidth="1"/>
    <col min="10" max="10" width="11.83203125" style="3" customWidth="1"/>
    <col min="11" max="11" width="11" style="3" customWidth="1"/>
    <col min="12" max="12" width="13.33203125" style="3" customWidth="1"/>
    <col min="13" max="14" width="11.16015625" style="3" customWidth="1"/>
    <col min="15" max="15" width="11.33203125" style="3" customWidth="1"/>
    <col min="16" max="17" width="11.83203125" style="3" customWidth="1"/>
    <col min="18" max="18" width="11.66015625" style="3" customWidth="1"/>
    <col min="19" max="19" width="11.16015625" style="3" customWidth="1"/>
    <col min="20" max="20" width="10.66015625" style="3" customWidth="1"/>
    <col min="21" max="21" width="24.16015625" style="3" hidden="1" customWidth="1"/>
    <col min="22" max="22" width="12.66015625" style="3" customWidth="1"/>
    <col min="23" max="23" width="15.66015625" style="3" customWidth="1"/>
    <col min="24" max="24" width="15" style="3" customWidth="1"/>
    <col min="25" max="26" width="11.66015625" style="3" customWidth="1"/>
    <col min="27" max="27" width="13.16015625" style="3" customWidth="1"/>
    <col min="28" max="29" width="11.66015625" style="3" customWidth="1"/>
    <col min="30" max="30" width="13.16015625" style="3" customWidth="1"/>
    <col min="31" max="32" width="11.83203125" style="3" customWidth="1"/>
    <col min="33" max="33" width="12" style="3" customWidth="1"/>
    <col min="34" max="35" width="11.33203125" style="3" customWidth="1"/>
    <col min="36" max="36" width="13.66015625" style="3" customWidth="1"/>
    <col min="37" max="38" width="11.83203125" style="3" customWidth="1"/>
    <col min="39" max="39" width="13.33203125" style="3" customWidth="1"/>
    <col min="40" max="40" width="11.66015625" style="3" customWidth="1"/>
    <col min="41" max="41" width="11.16015625" style="3" customWidth="1"/>
    <col min="42" max="42" width="30.33203125" style="3" hidden="1" customWidth="1"/>
    <col min="43" max="43" width="12.66015625" style="3" customWidth="1"/>
    <col min="44" max="44" width="15.66015625" style="3" customWidth="1"/>
    <col min="45" max="45" width="16.66015625" style="3" bestFit="1" customWidth="1"/>
    <col min="46" max="46" width="12" style="3" customWidth="1"/>
    <col min="47" max="47" width="11.33203125" style="3" customWidth="1"/>
    <col min="48" max="48" width="16.66015625" style="3" bestFit="1" customWidth="1"/>
    <col min="49" max="50" width="11.66015625" style="3" customWidth="1"/>
    <col min="51" max="51" width="13.16015625" style="3" customWidth="1"/>
    <col min="52" max="52" width="10.83203125" style="3" customWidth="1"/>
    <col min="53" max="53" width="11.66015625" style="3" customWidth="1"/>
    <col min="54" max="54" width="12" style="3" customWidth="1"/>
    <col min="55" max="55" width="11.16015625" style="3" customWidth="1"/>
    <col min="56" max="56" width="10.83203125" style="3" customWidth="1"/>
    <col min="57" max="57" width="13.33203125" style="3" customWidth="1"/>
    <col min="58" max="58" width="11.16015625" style="3" customWidth="1"/>
    <col min="59" max="59" width="10.16015625" style="3" customWidth="1"/>
    <col min="60" max="60" width="13.16015625" style="3" customWidth="1"/>
    <col min="61" max="61" width="11.66015625" style="3" customWidth="1"/>
    <col min="62" max="62" width="10.16015625" style="3" customWidth="1"/>
    <col min="63" max="63" width="35.16015625" style="3" hidden="1" customWidth="1"/>
    <col min="64" max="64" width="23.16015625" style="3" customWidth="1"/>
    <col min="65" max="16384" width="10.66015625" style="3" customWidth="1"/>
  </cols>
  <sheetData>
    <row r="1" spans="1:63" ht="10.5" customHeight="1">
      <c r="A1" s="333"/>
      <c r="B1" s="1"/>
      <c r="C1" s="1"/>
      <c r="D1" s="1"/>
      <c r="E1" s="1"/>
      <c r="F1" s="1"/>
      <c r="G1" s="1"/>
      <c r="H1" s="1"/>
      <c r="I1" s="1"/>
      <c r="P1" s="2"/>
      <c r="R1" s="2"/>
      <c r="U1" s="1"/>
      <c r="V1" s="335"/>
      <c r="W1" s="1"/>
      <c r="X1" s="1"/>
      <c r="Y1" s="1"/>
      <c r="AA1" s="1"/>
      <c r="AB1" s="1"/>
      <c r="AC1" s="1"/>
      <c r="AD1" s="1"/>
      <c r="AL1" s="1"/>
      <c r="AM1" s="1"/>
      <c r="AN1" s="1"/>
      <c r="AO1" s="1"/>
      <c r="AP1" s="1"/>
      <c r="AQ1" s="335"/>
      <c r="AR1" s="1"/>
      <c r="AS1" s="1"/>
      <c r="AU1" s="1"/>
      <c r="AV1" s="1"/>
      <c r="AW1" s="1"/>
      <c r="AX1" s="1"/>
      <c r="AY1" s="1"/>
      <c r="AZ1" s="1"/>
      <c r="BA1" s="1"/>
      <c r="BH1" s="1"/>
      <c r="BI1" s="1"/>
      <c r="BJ1" s="1"/>
      <c r="BK1" s="1"/>
    </row>
    <row r="2" spans="1:63" ht="31.5" customHeight="1">
      <c r="A2" s="334"/>
      <c r="B2" s="305" t="s">
        <v>25</v>
      </c>
      <c r="C2" s="305"/>
      <c r="D2" s="305"/>
      <c r="E2" s="305"/>
      <c r="F2" s="305"/>
      <c r="G2" s="305"/>
      <c r="H2" s="305"/>
      <c r="I2" s="305"/>
      <c r="P2" s="2"/>
      <c r="R2" s="2"/>
      <c r="U2" s="1"/>
      <c r="V2" s="335"/>
      <c r="W2" s="1"/>
      <c r="X2" s="1"/>
      <c r="Y2" s="1"/>
      <c r="AA2" s="1"/>
      <c r="AB2" s="1"/>
      <c r="AC2" s="1"/>
      <c r="AD2" s="1"/>
      <c r="AL2" s="1"/>
      <c r="AM2" s="1"/>
      <c r="AN2" s="1"/>
      <c r="AO2" s="1"/>
      <c r="AP2" s="1"/>
      <c r="AQ2" s="336"/>
      <c r="AR2" s="1"/>
      <c r="AS2" s="1"/>
      <c r="AU2" s="1"/>
      <c r="AV2" s="1"/>
      <c r="AW2" s="1"/>
      <c r="AX2" s="1"/>
      <c r="AY2" s="1"/>
      <c r="AZ2" s="1"/>
      <c r="BA2" s="1"/>
      <c r="BH2" s="1"/>
      <c r="BI2" s="1"/>
      <c r="BJ2" s="1"/>
      <c r="BK2" s="1"/>
    </row>
    <row r="3" spans="1:63" ht="18.75" customHeight="1" thickBot="1">
      <c r="A3" s="334"/>
      <c r="B3" s="4" t="s">
        <v>0</v>
      </c>
      <c r="C3" s="5"/>
      <c r="D3" s="5"/>
      <c r="E3" s="5"/>
      <c r="F3" s="5"/>
      <c r="G3" s="5"/>
      <c r="H3" s="5"/>
      <c r="I3" s="1"/>
      <c r="J3" s="1"/>
      <c r="K3" s="1"/>
      <c r="L3" s="2"/>
      <c r="O3" s="2"/>
      <c r="R3" s="2"/>
      <c r="U3" s="1"/>
      <c r="V3" s="335"/>
      <c r="W3" s="6" t="s">
        <v>1</v>
      </c>
      <c r="X3" s="1"/>
      <c r="Y3" s="1"/>
      <c r="Z3" s="1"/>
      <c r="AA3" s="1"/>
      <c r="AB3" s="1"/>
      <c r="AC3" s="1"/>
      <c r="AD3" s="1"/>
      <c r="AL3" s="1"/>
      <c r="AM3" s="1"/>
      <c r="AN3" s="1"/>
      <c r="AO3" s="1"/>
      <c r="AP3" s="1"/>
      <c r="AQ3" s="336"/>
      <c r="AR3" s="6" t="s">
        <v>2</v>
      </c>
      <c r="AS3" s="1"/>
      <c r="AT3" s="1"/>
      <c r="AU3" s="1"/>
      <c r="AV3" s="1"/>
      <c r="AW3" s="1"/>
      <c r="AX3" s="1"/>
      <c r="AY3" s="1"/>
      <c r="AZ3" s="1"/>
      <c r="BA3" s="1"/>
      <c r="BH3" s="1"/>
      <c r="BI3" s="1"/>
      <c r="BJ3" s="1"/>
      <c r="BK3" s="1"/>
    </row>
    <row r="4" spans="1:230" s="10" customFormat="1" ht="13.5">
      <c r="A4" s="334"/>
      <c r="B4" s="7"/>
      <c r="C4" s="265" t="s">
        <v>18</v>
      </c>
      <c r="D4" s="271"/>
      <c r="E4" s="267"/>
      <c r="F4" s="265" t="s">
        <v>19</v>
      </c>
      <c r="G4" s="271"/>
      <c r="H4" s="267"/>
      <c r="I4" s="306" t="s">
        <v>20</v>
      </c>
      <c r="J4" s="306"/>
      <c r="K4" s="306"/>
      <c r="L4" s="306"/>
      <c r="M4" s="306"/>
      <c r="N4" s="306"/>
      <c r="O4" s="306"/>
      <c r="P4" s="306"/>
      <c r="Q4" s="306"/>
      <c r="R4" s="306"/>
      <c r="S4" s="307"/>
      <c r="T4" s="290"/>
      <c r="U4" s="129" t="s">
        <v>31</v>
      </c>
      <c r="V4" s="335"/>
      <c r="W4" s="8"/>
      <c r="X4" s="265" t="s">
        <v>18</v>
      </c>
      <c r="Y4" s="271"/>
      <c r="Z4" s="292"/>
      <c r="AA4" s="265" t="s">
        <v>19</v>
      </c>
      <c r="AB4" s="271"/>
      <c r="AC4" s="292"/>
      <c r="AD4" s="265" t="s">
        <v>20</v>
      </c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90"/>
      <c r="AP4" s="129" t="s">
        <v>31</v>
      </c>
      <c r="AQ4" s="336"/>
      <c r="AR4" s="8"/>
      <c r="AS4" s="265" t="s">
        <v>18</v>
      </c>
      <c r="AT4" s="271"/>
      <c r="AU4" s="267"/>
      <c r="AV4" s="265" t="s">
        <v>19</v>
      </c>
      <c r="AW4" s="271"/>
      <c r="AX4" s="267"/>
      <c r="AY4" s="265" t="s">
        <v>20</v>
      </c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81"/>
      <c r="BK4" s="140" t="s">
        <v>31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</row>
    <row r="5" spans="1:63" s="10" customFormat="1" ht="13.5">
      <c r="A5" s="334"/>
      <c r="B5" s="11"/>
      <c r="C5" s="279"/>
      <c r="D5" s="272"/>
      <c r="E5" s="270"/>
      <c r="F5" s="279"/>
      <c r="G5" s="272"/>
      <c r="H5" s="270"/>
      <c r="I5" s="308"/>
      <c r="J5" s="308"/>
      <c r="K5" s="308"/>
      <c r="L5" s="309"/>
      <c r="M5" s="309"/>
      <c r="N5" s="309"/>
      <c r="O5" s="309"/>
      <c r="P5" s="309"/>
      <c r="Q5" s="309"/>
      <c r="R5" s="308"/>
      <c r="S5" s="310"/>
      <c r="T5" s="283"/>
      <c r="U5" s="130"/>
      <c r="V5" s="335"/>
      <c r="W5" s="13"/>
      <c r="X5" s="279"/>
      <c r="Y5" s="272"/>
      <c r="Z5" s="293"/>
      <c r="AA5" s="279"/>
      <c r="AB5" s="272"/>
      <c r="AC5" s="293"/>
      <c r="AD5" s="279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303"/>
      <c r="AP5" s="130"/>
      <c r="AQ5" s="336"/>
      <c r="AR5" s="13"/>
      <c r="AS5" s="279"/>
      <c r="AT5" s="272"/>
      <c r="AU5" s="270"/>
      <c r="AV5" s="279"/>
      <c r="AW5" s="272"/>
      <c r="AX5" s="270"/>
      <c r="AY5" s="279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82"/>
      <c r="BK5" s="141"/>
    </row>
    <row r="6" spans="1:63" s="18" customFormat="1" ht="19.5" customHeight="1">
      <c r="A6" s="334"/>
      <c r="B6" s="14"/>
      <c r="C6" s="280"/>
      <c r="D6" s="273"/>
      <c r="E6" s="274"/>
      <c r="F6" s="280"/>
      <c r="G6" s="273"/>
      <c r="H6" s="274"/>
      <c r="I6" s="262"/>
      <c r="J6" s="263"/>
      <c r="K6" s="264"/>
      <c r="L6" s="297" t="s">
        <v>3</v>
      </c>
      <c r="M6" s="298"/>
      <c r="N6" s="299"/>
      <c r="O6" s="275" t="s">
        <v>23</v>
      </c>
      <c r="P6" s="276"/>
      <c r="Q6" s="277"/>
      <c r="R6" s="275" t="s">
        <v>24</v>
      </c>
      <c r="S6" s="276"/>
      <c r="T6" s="278"/>
      <c r="U6" s="128" t="s">
        <v>4</v>
      </c>
      <c r="V6" s="335"/>
      <c r="W6" s="17"/>
      <c r="X6" s="284"/>
      <c r="Y6" s="285"/>
      <c r="Z6" s="294"/>
      <c r="AA6" s="284"/>
      <c r="AB6" s="285"/>
      <c r="AC6" s="294"/>
      <c r="AD6" s="15"/>
      <c r="AE6" s="150"/>
      <c r="AF6" s="152"/>
      <c r="AG6" s="300" t="s">
        <v>3</v>
      </c>
      <c r="AH6" s="301"/>
      <c r="AI6" s="316"/>
      <c r="AJ6" s="287" t="s">
        <v>23</v>
      </c>
      <c r="AK6" s="288"/>
      <c r="AL6" s="311"/>
      <c r="AM6" s="287" t="s">
        <v>24</v>
      </c>
      <c r="AN6" s="288"/>
      <c r="AO6" s="289"/>
      <c r="AP6" s="128" t="s">
        <v>4</v>
      </c>
      <c r="AQ6" s="336"/>
      <c r="AR6" s="17"/>
      <c r="AS6" s="284"/>
      <c r="AT6" s="285"/>
      <c r="AU6" s="286"/>
      <c r="AV6" s="284"/>
      <c r="AW6" s="285"/>
      <c r="AX6" s="286"/>
      <c r="AY6" s="15"/>
      <c r="AZ6" s="150"/>
      <c r="BA6" s="152"/>
      <c r="BB6" s="300" t="s">
        <v>3</v>
      </c>
      <c r="BC6" s="301"/>
      <c r="BD6" s="302"/>
      <c r="BE6" s="287" t="s">
        <v>23</v>
      </c>
      <c r="BF6" s="288"/>
      <c r="BG6" s="315"/>
      <c r="BH6" s="287" t="s">
        <v>24</v>
      </c>
      <c r="BI6" s="288"/>
      <c r="BJ6" s="314"/>
      <c r="BK6" s="142" t="s">
        <v>4</v>
      </c>
    </row>
    <row r="7" spans="1:63" s="18" customFormat="1" ht="33" customHeight="1" thickBot="1">
      <c r="A7" s="334"/>
      <c r="B7" s="19"/>
      <c r="C7" s="20" t="s">
        <v>32</v>
      </c>
      <c r="D7" s="20" t="s">
        <v>26</v>
      </c>
      <c r="E7" s="163" t="s">
        <v>29</v>
      </c>
      <c r="F7" s="20" t="s">
        <v>32</v>
      </c>
      <c r="G7" s="20" t="s">
        <v>26</v>
      </c>
      <c r="H7" s="163" t="s">
        <v>29</v>
      </c>
      <c r="I7" s="12" t="s">
        <v>7</v>
      </c>
      <c r="J7" s="20" t="s">
        <v>26</v>
      </c>
      <c r="K7" s="163" t="s">
        <v>29</v>
      </c>
      <c r="L7" s="12" t="s">
        <v>46</v>
      </c>
      <c r="M7" s="20" t="s">
        <v>26</v>
      </c>
      <c r="N7" s="163" t="s">
        <v>29</v>
      </c>
      <c r="O7" s="12" t="s">
        <v>46</v>
      </c>
      <c r="P7" s="20" t="s">
        <v>26</v>
      </c>
      <c r="Q7" s="163" t="s">
        <v>29</v>
      </c>
      <c r="R7" s="12" t="s">
        <v>47</v>
      </c>
      <c r="S7" s="20" t="s">
        <v>26</v>
      </c>
      <c r="T7" s="212" t="s">
        <v>29</v>
      </c>
      <c r="U7" s="128" t="s">
        <v>9</v>
      </c>
      <c r="V7" s="335"/>
      <c r="W7" s="22"/>
      <c r="X7" s="23" t="s">
        <v>5</v>
      </c>
      <c r="Y7" s="23" t="s">
        <v>6</v>
      </c>
      <c r="Z7" s="164" t="s">
        <v>29</v>
      </c>
      <c r="AA7" s="23" t="s">
        <v>5</v>
      </c>
      <c r="AB7" s="24" t="s">
        <v>6</v>
      </c>
      <c r="AC7" s="164" t="s">
        <v>29</v>
      </c>
      <c r="AD7" s="23" t="s">
        <v>7</v>
      </c>
      <c r="AE7" s="23" t="s">
        <v>6</v>
      </c>
      <c r="AF7" s="164" t="s">
        <v>29</v>
      </c>
      <c r="AG7" s="23" t="s">
        <v>7</v>
      </c>
      <c r="AH7" s="23" t="s">
        <v>6</v>
      </c>
      <c r="AI7" s="164" t="s">
        <v>29</v>
      </c>
      <c r="AJ7" s="23" t="s">
        <v>7</v>
      </c>
      <c r="AK7" s="23" t="s">
        <v>6</v>
      </c>
      <c r="AL7" s="164" t="s">
        <v>29</v>
      </c>
      <c r="AM7" s="23" t="s">
        <v>7</v>
      </c>
      <c r="AN7" s="23" t="s">
        <v>6</v>
      </c>
      <c r="AO7" s="165" t="s">
        <v>29</v>
      </c>
      <c r="AP7" s="128" t="s">
        <v>10</v>
      </c>
      <c r="AQ7" s="336"/>
      <c r="AR7" s="17"/>
      <c r="AS7" s="25" t="s">
        <v>5</v>
      </c>
      <c r="AT7" s="25" t="s">
        <v>28</v>
      </c>
      <c r="AU7" s="164" t="s">
        <v>29</v>
      </c>
      <c r="AV7" s="25" t="s">
        <v>27</v>
      </c>
      <c r="AW7" s="25" t="s">
        <v>6</v>
      </c>
      <c r="AX7" s="164" t="s">
        <v>29</v>
      </c>
      <c r="AY7" s="25" t="s">
        <v>7</v>
      </c>
      <c r="AZ7" s="25" t="s">
        <v>6</v>
      </c>
      <c r="BA7" s="164" t="s">
        <v>29</v>
      </c>
      <c r="BB7" s="25" t="s">
        <v>7</v>
      </c>
      <c r="BC7" s="25" t="s">
        <v>6</v>
      </c>
      <c r="BD7" s="164" t="s">
        <v>29</v>
      </c>
      <c r="BE7" s="25" t="s">
        <v>7</v>
      </c>
      <c r="BF7" s="25" t="s">
        <v>6</v>
      </c>
      <c r="BG7" s="164" t="s">
        <v>29</v>
      </c>
      <c r="BH7" s="25" t="s">
        <v>7</v>
      </c>
      <c r="BI7" s="25" t="s">
        <v>6</v>
      </c>
      <c r="BJ7" s="165" t="s">
        <v>29</v>
      </c>
      <c r="BK7" s="142" t="s">
        <v>11</v>
      </c>
    </row>
    <row r="8" spans="1:63" s="18" customFormat="1" ht="21" customHeight="1" thickBot="1">
      <c r="A8" s="334"/>
      <c r="B8" s="26" t="s">
        <v>12</v>
      </c>
      <c r="C8" s="27">
        <v>1256359</v>
      </c>
      <c r="D8" s="28">
        <v>997.5</v>
      </c>
      <c r="E8" s="177">
        <v>100</v>
      </c>
      <c r="F8" s="27">
        <v>360963</v>
      </c>
      <c r="G8" s="241">
        <v>286.6</v>
      </c>
      <c r="H8" s="138">
        <f>F8/C8*100</f>
        <v>28.730880265911257</v>
      </c>
      <c r="I8" s="27">
        <v>121602</v>
      </c>
      <c r="J8" s="29">
        <v>96.5</v>
      </c>
      <c r="K8" s="178">
        <f>I8/C8*100</f>
        <v>9.6789213910992</v>
      </c>
      <c r="L8" s="27">
        <v>13004</v>
      </c>
      <c r="M8" s="30">
        <v>10.3</v>
      </c>
      <c r="N8" s="148">
        <f>L8/C8*100</f>
        <v>1.0350544708956597</v>
      </c>
      <c r="O8" s="27">
        <v>33605</v>
      </c>
      <c r="P8" s="30">
        <v>26.7</v>
      </c>
      <c r="Q8" s="30">
        <f>O8/C8*100</f>
        <v>2.6747927940978653</v>
      </c>
      <c r="R8" s="27">
        <v>71962</v>
      </c>
      <c r="S8" s="30">
        <v>57.1</v>
      </c>
      <c r="T8" s="32">
        <f>R8/C8*100</f>
        <v>5.727821426837393</v>
      </c>
      <c r="U8" s="252">
        <v>125957000</v>
      </c>
      <c r="V8" s="335"/>
      <c r="W8" s="33" t="s">
        <v>12</v>
      </c>
      <c r="X8" s="112">
        <v>655526</v>
      </c>
      <c r="Y8" s="253">
        <v>1068.9</v>
      </c>
      <c r="Z8" s="185">
        <v>100</v>
      </c>
      <c r="AA8" s="135">
        <v>215110</v>
      </c>
      <c r="AB8" s="34">
        <v>350.8</v>
      </c>
      <c r="AC8" s="185">
        <f>AA8/X8*100</f>
        <v>32.81486928054723</v>
      </c>
      <c r="AD8" s="35">
        <v>58625</v>
      </c>
      <c r="AE8" s="36">
        <v>95.6</v>
      </c>
      <c r="AF8" s="36">
        <f>AD8/X8*100</f>
        <v>8.943199812059323</v>
      </c>
      <c r="AG8" s="35">
        <v>4913</v>
      </c>
      <c r="AH8" s="36">
        <v>8</v>
      </c>
      <c r="AI8" s="36">
        <f>AG8/X8*100</f>
        <v>0.7494744678319396</v>
      </c>
      <c r="AJ8" s="37">
        <v>18497</v>
      </c>
      <c r="AK8" s="255">
        <f>IF(AP8=0,0,ROUND(AJ8/AP8*100000,1))</f>
        <v>30.2</v>
      </c>
      <c r="AL8" s="36">
        <f>AJ8/X8*100</f>
        <v>2.8217034869707684</v>
      </c>
      <c r="AM8" s="35">
        <v>33822</v>
      </c>
      <c r="AN8" s="36">
        <v>55.1</v>
      </c>
      <c r="AO8" s="218">
        <f>AM8/X8*100</f>
        <v>5.159520751274549</v>
      </c>
      <c r="AP8" s="246">
        <v>61328000</v>
      </c>
      <c r="AQ8" s="336"/>
      <c r="AR8" s="38" t="s">
        <v>12</v>
      </c>
      <c r="AS8" s="86">
        <v>600833</v>
      </c>
      <c r="AT8" s="99">
        <v>929.7</v>
      </c>
      <c r="AU8" s="99">
        <v>100</v>
      </c>
      <c r="AV8" s="52">
        <v>145853</v>
      </c>
      <c r="AW8" s="99">
        <v>225.7</v>
      </c>
      <c r="AX8" s="99">
        <f>AV8/AS8*100</f>
        <v>24.275131359296175</v>
      </c>
      <c r="AY8" s="52">
        <v>62977</v>
      </c>
      <c r="AZ8" s="100">
        <v>97.4</v>
      </c>
      <c r="BA8" s="100">
        <f>AY8/AS8*100</f>
        <v>10.48161469160316</v>
      </c>
      <c r="BB8" s="50">
        <v>8091</v>
      </c>
      <c r="BC8" s="100">
        <v>12.5</v>
      </c>
      <c r="BD8" s="100">
        <f>BB8/AS8*100</f>
        <v>1.3466304280890031</v>
      </c>
      <c r="BE8" s="50">
        <v>15108</v>
      </c>
      <c r="BF8" s="100">
        <v>23.4</v>
      </c>
      <c r="BG8" s="100">
        <f>BE8/AS8*100</f>
        <v>2.5145090233059766</v>
      </c>
      <c r="BH8" s="52">
        <v>38140</v>
      </c>
      <c r="BI8" s="100">
        <v>59</v>
      </c>
      <c r="BJ8" s="209">
        <f>BH8/AS8*100</f>
        <v>6.347853729738547</v>
      </c>
      <c r="BK8" s="246">
        <v>64630000</v>
      </c>
    </row>
    <row r="9" spans="1:63" s="18" customFormat="1" ht="21" customHeight="1" thickBot="1">
      <c r="A9" s="334"/>
      <c r="B9" s="26" t="s">
        <v>13</v>
      </c>
      <c r="C9" s="27">
        <v>21531</v>
      </c>
      <c r="D9" s="39">
        <f>IF(U9=0,0,ROUND(C9/U9*100000,1))</f>
        <v>1061.2</v>
      </c>
      <c r="E9" s="183">
        <v>100</v>
      </c>
      <c r="F9" s="27">
        <v>5802</v>
      </c>
      <c r="G9" s="240">
        <f>IF(U9=0,0,ROUND(F9/U9*100000,1))</f>
        <v>286</v>
      </c>
      <c r="H9" s="138">
        <f>F9/C9*100</f>
        <v>26.947192420231293</v>
      </c>
      <c r="I9" s="27">
        <v>2022</v>
      </c>
      <c r="J9" s="176">
        <f>IF(U9=0,0,ROUND(I9/U9*100000,1))</f>
        <v>99.7</v>
      </c>
      <c r="K9" s="178">
        <f>I9/C9*100</f>
        <v>9.391110491848961</v>
      </c>
      <c r="L9" s="27">
        <v>231</v>
      </c>
      <c r="M9" s="30">
        <f>IF(U9=0,0,ROUND(L9/U9*100000,1))</f>
        <v>11.4</v>
      </c>
      <c r="N9" s="148">
        <f>L9/C9*100</f>
        <v>1.0728716734011425</v>
      </c>
      <c r="O9" s="27">
        <v>541</v>
      </c>
      <c r="P9" s="40">
        <f>IF(U9=0,0,ROUND(O9/U9*100000,1))</f>
        <v>26.7</v>
      </c>
      <c r="Q9" s="151">
        <f>O9/C9*100</f>
        <v>2.512656170173239</v>
      </c>
      <c r="R9" s="27">
        <v>1209</v>
      </c>
      <c r="S9" s="40">
        <f>IF(U9=0,0,ROUND(R9/U9*100000,1))</f>
        <v>59.6</v>
      </c>
      <c r="T9" s="217">
        <f>R9/C9*100</f>
        <v>5.6151595374111745</v>
      </c>
      <c r="U9" s="131">
        <v>2029000</v>
      </c>
      <c r="V9" s="335"/>
      <c r="W9" s="41" t="s">
        <v>13</v>
      </c>
      <c r="X9" s="113">
        <v>11126</v>
      </c>
      <c r="Y9" s="49">
        <f>IF(AP9=0,0,ROUND(X9/AP9*100000,1))</f>
        <v>1130.7</v>
      </c>
      <c r="Z9" s="186">
        <v>100</v>
      </c>
      <c r="AA9" s="136">
        <v>3442</v>
      </c>
      <c r="AB9" s="42">
        <f>IF(AP9=0,0,ROUND(AA9/AP9*100000,1))</f>
        <v>349.8</v>
      </c>
      <c r="AC9" s="186">
        <f>AA9/X9*100</f>
        <v>30.936545029660255</v>
      </c>
      <c r="AD9" s="43">
        <v>963</v>
      </c>
      <c r="AE9" s="44">
        <f>IF(AP9=0,0,ROUND(AD9/AP9*100000,1))</f>
        <v>97.9</v>
      </c>
      <c r="AF9" s="44">
        <f>AD9/X9*100</f>
        <v>8.655401761639403</v>
      </c>
      <c r="AG9" s="43">
        <v>75</v>
      </c>
      <c r="AH9" s="44">
        <f>IF(AP9=0,0,ROUND(AG9/AP9*100000,1))</f>
        <v>7.6</v>
      </c>
      <c r="AI9" s="44">
        <f>AG9/X9*100</f>
        <v>0.6740967104080532</v>
      </c>
      <c r="AJ9" s="45">
        <v>296</v>
      </c>
      <c r="AK9" s="44">
        <f>IF(AP9=0,0,ROUND(AJ9/AP9*100000,1))</f>
        <v>30.1</v>
      </c>
      <c r="AL9" s="44">
        <f>AJ9/X9*100</f>
        <v>2.6604350170771167</v>
      </c>
      <c r="AM9" s="43">
        <v>575</v>
      </c>
      <c r="AN9" s="44">
        <f>IF(AP9=0,0,ROUND(AM9/AP9*100000,1))</f>
        <v>58.4</v>
      </c>
      <c r="AO9" s="219">
        <f>AM9/X9*100</f>
        <v>5.168074779795075</v>
      </c>
      <c r="AP9" s="127">
        <v>984000</v>
      </c>
      <c r="AQ9" s="336"/>
      <c r="AR9" s="46" t="s">
        <v>13</v>
      </c>
      <c r="AS9" s="86">
        <v>10405</v>
      </c>
      <c r="AT9" s="99">
        <f>IF(BK9=0,0,ROUND(AS9/BK9*100000,1))</f>
        <v>995.7</v>
      </c>
      <c r="AU9" s="99">
        <v>100</v>
      </c>
      <c r="AV9" s="52">
        <v>2360</v>
      </c>
      <c r="AW9" s="99">
        <f>IF(BK9=0,0,ROUND(AV9/BK9*100000,1))</f>
        <v>225.8</v>
      </c>
      <c r="AX9" s="99">
        <f>AV9/AS9*100</f>
        <v>22.68140317155214</v>
      </c>
      <c r="AY9" s="101">
        <v>1059</v>
      </c>
      <c r="AZ9" s="100">
        <f>IF(BK9=0,0,ROUND(AY9/BK9*100000,1))</f>
        <v>101.3</v>
      </c>
      <c r="BA9" s="100">
        <f>AY9/AS9*100</f>
        <v>10.177799135031234</v>
      </c>
      <c r="BB9" s="50">
        <v>156</v>
      </c>
      <c r="BC9" s="100">
        <f>IF(BK9=0,0,ROUND(BB9/BK9*100000,1))</f>
        <v>14.9</v>
      </c>
      <c r="BD9" s="100">
        <f>BB9/AS9*100</f>
        <v>1.4992791926958193</v>
      </c>
      <c r="BE9" s="50">
        <v>245</v>
      </c>
      <c r="BF9" s="100">
        <f>IF(BK9=0,0,ROUND(BE9/BK9*100000,1))</f>
        <v>23.4</v>
      </c>
      <c r="BG9" s="100">
        <f>BE9/AS9*100</f>
        <v>2.3546371936568957</v>
      </c>
      <c r="BH9" s="101">
        <v>634</v>
      </c>
      <c r="BI9" s="100">
        <f>IF(BK9=0,0,ROUND(BH9/BK9*100000,1))</f>
        <v>60.7</v>
      </c>
      <c r="BJ9" s="209">
        <f>BH9/AS9*100</f>
        <v>6.093224411340701</v>
      </c>
      <c r="BK9" s="144">
        <v>1045000</v>
      </c>
    </row>
    <row r="10" spans="1:63" s="18" customFormat="1" ht="21" customHeight="1" thickBot="1">
      <c r="A10" s="334"/>
      <c r="B10" s="47" t="s">
        <v>21</v>
      </c>
      <c r="C10" s="48">
        <f>SUM(C11:C12)</f>
        <v>1669</v>
      </c>
      <c r="D10" s="176">
        <f>IF(U10=0,0,ROUND(C10/U10*100000,1))</f>
        <v>1256.3</v>
      </c>
      <c r="E10" s="184">
        <v>100</v>
      </c>
      <c r="F10" s="48">
        <f>SUM(F11:F12)</f>
        <v>420</v>
      </c>
      <c r="G10" s="240">
        <f>IF(U10=0,0,ROUND(F10/U10*100000,1))</f>
        <v>316.1</v>
      </c>
      <c r="H10" s="177">
        <f>F10/C10*100</f>
        <v>25.164769322947873</v>
      </c>
      <c r="I10" s="48">
        <f>SUM(I11:I12)</f>
        <v>180</v>
      </c>
      <c r="J10" s="31">
        <f>IF(U10=0,0,ROUND(I10/U10*100000,1))</f>
        <v>135.5</v>
      </c>
      <c r="K10" s="179">
        <f>I10/C10*100</f>
        <v>10.784901138406232</v>
      </c>
      <c r="L10" s="48">
        <f>SUM(L11:L12)</f>
        <v>19</v>
      </c>
      <c r="M10" s="30">
        <f>IF(U10=0,0,ROUND(L10/U10*100000,1))</f>
        <v>14.3</v>
      </c>
      <c r="N10" s="30">
        <f>L10/C10*100</f>
        <v>1.1384062312762133</v>
      </c>
      <c r="O10" s="48">
        <f>SUM(O11:O12)</f>
        <v>45</v>
      </c>
      <c r="P10" s="30">
        <f>IF(U10=0,0,ROUND(O10/U10*100000,1))</f>
        <v>33.9</v>
      </c>
      <c r="Q10" s="30">
        <f>O10/C10*100</f>
        <v>2.696225284601558</v>
      </c>
      <c r="R10" s="48">
        <f>SUM(R11:R12)</f>
        <v>113</v>
      </c>
      <c r="S10" s="30">
        <f>IF(U10=0,0,ROUND(R10/U10*100000,1))</f>
        <v>85.1</v>
      </c>
      <c r="T10" s="32">
        <f>R10/C10*100</f>
        <v>6.77052127022169</v>
      </c>
      <c r="U10" s="132">
        <f>SUM(U11:U12)</f>
        <v>132852</v>
      </c>
      <c r="V10" s="335"/>
      <c r="W10" s="146" t="s">
        <v>14</v>
      </c>
      <c r="X10" s="114">
        <f>SUM(X11:X12)</f>
        <v>872</v>
      </c>
      <c r="Y10" s="49">
        <f>IF(AP10=0,0,ROUND(X10/AP10*100000,1))</f>
        <v>1357.6</v>
      </c>
      <c r="Z10" s="187">
        <v>100</v>
      </c>
      <c r="AA10" s="137">
        <f>SUM(AA11:AA12)</f>
        <v>247</v>
      </c>
      <c r="AB10" s="343">
        <f>IF(AP10=0,0,ROUND(AA10/AP10*100000,1))</f>
        <v>384.5</v>
      </c>
      <c r="AC10" s="189">
        <f>AA10/X10*100</f>
        <v>28.325688073394495</v>
      </c>
      <c r="AD10" s="50">
        <f>SUM(AD11:AD12)</f>
        <v>95</v>
      </c>
      <c r="AE10" s="51">
        <f>IF(AP10=0,0,ROUND(AD10/AP10*100000,1))</f>
        <v>147.9</v>
      </c>
      <c r="AF10" s="51">
        <f>AD10/X10*100</f>
        <v>10.894495412844037</v>
      </c>
      <c r="AG10" s="52">
        <f>SUM(AG11:AG12)</f>
        <v>5</v>
      </c>
      <c r="AH10" s="51">
        <f>IF(AP10=0,0,ROUND(AG10/AP10*100000,1))</f>
        <v>7.8</v>
      </c>
      <c r="AI10" s="51">
        <f>AG10/X10*100</f>
        <v>0.573394495412844</v>
      </c>
      <c r="AJ10" s="50">
        <f>SUM(AJ11:AJ12)</f>
        <v>24</v>
      </c>
      <c r="AK10" s="51">
        <f>IF(AP10=0,0,ROUND(AJ10/AP10*100000,1))</f>
        <v>37.4</v>
      </c>
      <c r="AL10" s="51">
        <f>AJ10/X10*100</f>
        <v>2.7522935779816518</v>
      </c>
      <c r="AM10" s="50">
        <f>SUM(AM11:AM12)</f>
        <v>64</v>
      </c>
      <c r="AN10" s="51">
        <f>IF(AP10=0,0,ROUND(AM10/AP10*100000,1))</f>
        <v>99.6</v>
      </c>
      <c r="AO10" s="220">
        <f>AM10/X10*100</f>
        <v>7.339449541284404</v>
      </c>
      <c r="AP10" s="126">
        <f>AP11+AP12</f>
        <v>64232</v>
      </c>
      <c r="AQ10" s="336"/>
      <c r="AR10" s="53" t="s">
        <v>22</v>
      </c>
      <c r="AS10" s="90">
        <f>SUM(AS11:AS12)</f>
        <v>797</v>
      </c>
      <c r="AT10" s="102">
        <f>IF(BK10=0,0,ROUND(AS10/BK10*100000,1))</f>
        <v>1161.5</v>
      </c>
      <c r="AU10" s="106">
        <v>100</v>
      </c>
      <c r="AV10" s="37">
        <f>SUM(AV11:AV12)</f>
        <v>173</v>
      </c>
      <c r="AW10" s="102">
        <f>IF(BK10=0,0,ROUND(AV10/BK10*100000,1))</f>
        <v>252.1</v>
      </c>
      <c r="AX10" s="106">
        <f>AV10/AS10*100</f>
        <v>21.706398996235883</v>
      </c>
      <c r="AY10" s="37">
        <f>SUM(AY11:AY12)</f>
        <v>85</v>
      </c>
      <c r="AZ10" s="103">
        <f>IF(BK10=0,0,ROUND(AY10/BK10*100000,1))</f>
        <v>123.9</v>
      </c>
      <c r="BA10" s="103">
        <f>AY10/AS10*100</f>
        <v>10.664993726474279</v>
      </c>
      <c r="BB10" s="104">
        <f>SUM(BB11:BB12)</f>
        <v>14</v>
      </c>
      <c r="BC10" s="105">
        <f>IF(BK10=0,0,ROUND(BB10/BK10*100000,1))</f>
        <v>20.4</v>
      </c>
      <c r="BD10" s="160">
        <f>BB10/AS10*100</f>
        <v>1.7565872020075282</v>
      </c>
      <c r="BE10" s="37">
        <f>SUM(BE11:BE12)</f>
        <v>21</v>
      </c>
      <c r="BF10" s="103">
        <f>IF(BK10=0,0,ROUND(BE10/BK10*100000,1))</f>
        <v>30.6</v>
      </c>
      <c r="BG10" s="103">
        <f>BE10/AS10*100</f>
        <v>2.6348808030112925</v>
      </c>
      <c r="BH10" s="37">
        <f>SUM(BH11:BH12)</f>
        <v>49</v>
      </c>
      <c r="BI10" s="103">
        <f>IF(BK10=0,0,ROUND(BH10/BK10*100000,1))</f>
        <v>71.4</v>
      </c>
      <c r="BJ10" s="210">
        <f>BH10/AS10*100</f>
        <v>6.148055207026349</v>
      </c>
      <c r="BK10" s="144">
        <f>BK11+BK12</f>
        <v>68620</v>
      </c>
    </row>
    <row r="11" spans="1:63" s="18" customFormat="1" ht="21" customHeight="1">
      <c r="A11" s="334"/>
      <c r="B11" s="55" t="s">
        <v>15</v>
      </c>
      <c r="C11" s="27">
        <v>966</v>
      </c>
      <c r="D11" s="56">
        <f>IF(U11=0,0,ROUND(C11/U11*100000,1))</f>
        <v>1207.6</v>
      </c>
      <c r="E11" s="180">
        <v>100</v>
      </c>
      <c r="F11" s="27">
        <v>239</v>
      </c>
      <c r="G11" s="239">
        <f>IF(U11=0,0,ROUND(F11/U11*100000,1))</f>
        <v>298.8</v>
      </c>
      <c r="H11" s="57">
        <f>F11/C11*100</f>
        <v>24.74120082815735</v>
      </c>
      <c r="I11" s="27">
        <v>121</v>
      </c>
      <c r="J11" s="56">
        <f>IF(U11=0,0,ROUND(I11/U11*100000,1))</f>
        <v>151.3</v>
      </c>
      <c r="K11" s="180">
        <f>I11/C11*100</f>
        <v>12.525879917184266</v>
      </c>
      <c r="L11" s="27">
        <v>14</v>
      </c>
      <c r="M11" s="58">
        <f>IF(U11=0,0,ROUND(L11/U11*100000,1))</f>
        <v>17.5</v>
      </c>
      <c r="N11" s="58">
        <f>L11/C11*100</f>
        <v>1.4492753623188406</v>
      </c>
      <c r="O11" s="27">
        <v>26</v>
      </c>
      <c r="P11" s="58">
        <f>IF(U11=0,0,ROUND(O11/U11*100000,1))</f>
        <v>32.5</v>
      </c>
      <c r="Q11" s="58">
        <f>O11/C11*100</f>
        <v>2.691511387163561</v>
      </c>
      <c r="R11" s="27">
        <v>78</v>
      </c>
      <c r="S11" s="58">
        <f>IF(U11=0,0,ROUND(R11/U11*100000,1))</f>
        <v>97.5</v>
      </c>
      <c r="T11" s="59">
        <f>R11/C11*100</f>
        <v>8.074534161490684</v>
      </c>
      <c r="U11" s="131">
        <v>79995</v>
      </c>
      <c r="V11" s="335"/>
      <c r="W11" s="60" t="s">
        <v>15</v>
      </c>
      <c r="X11" s="61">
        <v>503</v>
      </c>
      <c r="Y11" s="42">
        <f>IF(AP11=0,0,ROUND(X11/AP11*100000,1))</f>
        <v>1299.4</v>
      </c>
      <c r="Z11" s="188">
        <v>100</v>
      </c>
      <c r="AA11" s="61">
        <v>145</v>
      </c>
      <c r="AB11" s="42">
        <f>IF(AP11=0,0,ROUND(AA11/AP11*100000,1))</f>
        <v>374.6</v>
      </c>
      <c r="AC11" s="188">
        <f>AA11/X11*100</f>
        <v>28.82703777335984</v>
      </c>
      <c r="AD11" s="61">
        <v>63</v>
      </c>
      <c r="AE11" s="44">
        <f>IF(AP11=0,0,ROUND(AD11/AP11*100000,1))</f>
        <v>162.7</v>
      </c>
      <c r="AF11" s="153">
        <f>AD11/X11*100</f>
        <v>12.524850894632205</v>
      </c>
      <c r="AG11" s="61">
        <v>4</v>
      </c>
      <c r="AH11" s="44">
        <f>IF(AP11=0,0,ROUND(AG11/AP11*100000,1))</f>
        <v>10.3</v>
      </c>
      <c r="AI11" s="153">
        <f>AG11/X11*100</f>
        <v>0.7952286282306162</v>
      </c>
      <c r="AJ11" s="61">
        <v>16</v>
      </c>
      <c r="AK11" s="44">
        <f>IF(AP11=0,0,ROUND(AJ11/AP11*100000,1))</f>
        <v>41.3</v>
      </c>
      <c r="AL11" s="153">
        <f>AJ11/X11*100</f>
        <v>3.180914512922465</v>
      </c>
      <c r="AM11" s="61">
        <v>41</v>
      </c>
      <c r="AN11" s="44">
        <f>IF(AP11=0,0,ROUND(AM11/AP11*100000,1))</f>
        <v>105.9</v>
      </c>
      <c r="AO11" s="221">
        <f>AM11/X11*100</f>
        <v>8.151093439363818</v>
      </c>
      <c r="AP11" s="126">
        <v>38711</v>
      </c>
      <c r="AQ11" s="336"/>
      <c r="AR11" s="62" t="s">
        <v>15</v>
      </c>
      <c r="AS11" s="61">
        <v>463</v>
      </c>
      <c r="AT11" s="107">
        <f>IF(BK11=0,0,ROUND(AS11/BK11*100000,1))</f>
        <v>1121.5</v>
      </c>
      <c r="AU11" s="156">
        <v>100</v>
      </c>
      <c r="AV11" s="61">
        <v>94</v>
      </c>
      <c r="AW11" s="107">
        <f>IF(BK11=0,0,ROUND(AV11/BK11*100000,1))</f>
        <v>227.7</v>
      </c>
      <c r="AX11" s="156">
        <f>AV11/AS11*100</f>
        <v>20.302375809935207</v>
      </c>
      <c r="AY11" s="61">
        <v>58</v>
      </c>
      <c r="AZ11" s="105">
        <f>IF(BK11=0,0,ROUND(AY11/BK11*100000,1))</f>
        <v>140.5</v>
      </c>
      <c r="BA11" s="158">
        <f>AY11/AS11*100</f>
        <v>12.526997840172784</v>
      </c>
      <c r="BB11" s="61">
        <v>10</v>
      </c>
      <c r="BC11" s="108">
        <f>IF(BK11=0,0,ROUND(BB11/BK11*100000,1))</f>
        <v>24.2</v>
      </c>
      <c r="BD11" s="161">
        <f>BB11/AS11*100</f>
        <v>2.159827213822894</v>
      </c>
      <c r="BE11" s="61">
        <v>10</v>
      </c>
      <c r="BF11" s="105">
        <f>IF(BK11=0,0,ROUND(BE11/BK11*100000,1))</f>
        <v>24.2</v>
      </c>
      <c r="BG11" s="158">
        <f>BE11/AS11*100</f>
        <v>2.159827213822894</v>
      </c>
      <c r="BH11" s="61">
        <v>37</v>
      </c>
      <c r="BI11" s="105">
        <f>IF(BK11=0,0,ROUND(BH11/BK11*100000,1))</f>
        <v>89.6</v>
      </c>
      <c r="BJ11" s="211">
        <f>BH11/AS11*100</f>
        <v>7.991360691144708</v>
      </c>
      <c r="BK11" s="144">
        <v>41284</v>
      </c>
    </row>
    <row r="12" spans="1:63" s="18" customFormat="1" ht="23.25" customHeight="1" thickBot="1">
      <c r="A12" s="334"/>
      <c r="B12" s="63" t="s">
        <v>16</v>
      </c>
      <c r="C12" s="64">
        <v>703</v>
      </c>
      <c r="D12" s="237">
        <f>IF(U12=0,0,ROUND(C12/U12*100000,1))</f>
        <v>1330</v>
      </c>
      <c r="E12" s="181">
        <v>100</v>
      </c>
      <c r="F12" s="238">
        <v>181</v>
      </c>
      <c r="G12" s="242">
        <f>IF(U12=0,0,ROUND(F12/U12*100000,1))</f>
        <v>342.4</v>
      </c>
      <c r="H12" s="139">
        <f>F12/C12*100</f>
        <v>25.746799431009958</v>
      </c>
      <c r="I12" s="64">
        <v>59</v>
      </c>
      <c r="J12" s="65">
        <f>IF(U12=0,0,ROUND(I12/U12*100000,1))</f>
        <v>111.6</v>
      </c>
      <c r="K12" s="181">
        <f>I12/C12*100</f>
        <v>8.392603129445234</v>
      </c>
      <c r="L12" s="64">
        <v>5</v>
      </c>
      <c r="M12" s="66">
        <f>IF(U12=0,0,ROUND(L12/U12*100000,1))</f>
        <v>9.5</v>
      </c>
      <c r="N12" s="66">
        <f>L12/C12*100</f>
        <v>0.7112375533428165</v>
      </c>
      <c r="O12" s="64">
        <v>19</v>
      </c>
      <c r="P12" s="66">
        <f>IF(U12=0,0,ROUND(O12/U12*100000,1))</f>
        <v>35.9</v>
      </c>
      <c r="Q12" s="66">
        <f>O12/C12*100</f>
        <v>2.7027027027027026</v>
      </c>
      <c r="R12" s="64">
        <v>35</v>
      </c>
      <c r="S12" s="66">
        <f>IF(U12=0,0,ROUND(R12/U12*100000,1))</f>
        <v>66.2</v>
      </c>
      <c r="T12" s="67">
        <f>R12/C12*100</f>
        <v>4.978662873399715</v>
      </c>
      <c r="U12" s="133">
        <v>52857</v>
      </c>
      <c r="V12" s="335"/>
      <c r="W12" s="68" t="s">
        <v>16</v>
      </c>
      <c r="X12" s="69">
        <v>369</v>
      </c>
      <c r="Y12" s="70">
        <f>IF(AP12=0,0,ROUND(X12/AP12*100000,1))</f>
        <v>1445.9</v>
      </c>
      <c r="Z12" s="181">
        <v>100</v>
      </c>
      <c r="AA12" s="69">
        <v>102</v>
      </c>
      <c r="AB12" s="71">
        <f>IF(AP12=0,0,ROUND(AA12/AP12*100000,1))</f>
        <v>399.7</v>
      </c>
      <c r="AC12" s="190">
        <f>AA12/X12*100</f>
        <v>27.64227642276423</v>
      </c>
      <c r="AD12" s="69">
        <v>32</v>
      </c>
      <c r="AE12" s="72">
        <f>IF(AP12=0,0,ROUND(AD12/AP12*100000,1))</f>
        <v>125.4</v>
      </c>
      <c r="AF12" s="40">
        <f>AD12/X12*100</f>
        <v>8.672086720867208</v>
      </c>
      <c r="AG12" s="69">
        <v>1</v>
      </c>
      <c r="AH12" s="72">
        <f>IF(AP12=0,0,ROUND(AG12/AP12*100000,1))</f>
        <v>3.9</v>
      </c>
      <c r="AI12" s="66">
        <f>AG12/X12*100</f>
        <v>0.27100271002710025</v>
      </c>
      <c r="AJ12" s="69">
        <v>8</v>
      </c>
      <c r="AK12" s="72">
        <f>IF(AP12=0,0,ROUND(AJ12/AP12*100000,1))</f>
        <v>31.3</v>
      </c>
      <c r="AL12" s="66">
        <f>AJ12/X12*100</f>
        <v>2.168021680216802</v>
      </c>
      <c r="AM12" s="69">
        <v>23</v>
      </c>
      <c r="AN12" s="72">
        <f>IF(AP12=0,0,ROUND(AM12/AP12*100000,1))</f>
        <v>90.1</v>
      </c>
      <c r="AO12" s="67">
        <f>AM12/X12*100</f>
        <v>6.233062330623306</v>
      </c>
      <c r="AP12" s="222">
        <v>25521</v>
      </c>
      <c r="AQ12" s="336"/>
      <c r="AR12" s="73" t="s">
        <v>16</v>
      </c>
      <c r="AS12" s="69">
        <v>334</v>
      </c>
      <c r="AT12" s="109">
        <f>IF(BK12=0,0,ROUND(AS12/BK12*100000,1))</f>
        <v>1221.8</v>
      </c>
      <c r="AU12" s="157">
        <v>100</v>
      </c>
      <c r="AV12" s="69">
        <v>79</v>
      </c>
      <c r="AW12" s="109">
        <f>IF(BK12=0,0,ROUND(AV12/BK12*100000,1))</f>
        <v>289</v>
      </c>
      <c r="AX12" s="157">
        <f>AV12/AS12*100</f>
        <v>23.652694610778443</v>
      </c>
      <c r="AY12" s="69">
        <v>27</v>
      </c>
      <c r="AZ12" s="110">
        <f>IF(BK12=0,0,ROUND(AY12/BK12*100000,1))</f>
        <v>98.8</v>
      </c>
      <c r="BA12" s="159">
        <f>AY12/AS12*100</f>
        <v>8.08383233532934</v>
      </c>
      <c r="BB12" s="69">
        <v>4</v>
      </c>
      <c r="BC12" s="111">
        <f>IF(BK12=0,0,ROUND(BB12/BK12*100000,1))</f>
        <v>14.6</v>
      </c>
      <c r="BD12" s="154">
        <f>BB12/AS12*100</f>
        <v>1.1976047904191618</v>
      </c>
      <c r="BE12" s="69">
        <v>11</v>
      </c>
      <c r="BF12" s="110">
        <f>IF(BK12=0,0,ROUND(BE12/BK12*100000,1))</f>
        <v>40.2</v>
      </c>
      <c r="BG12" s="162">
        <f>BE12/AS12*100</f>
        <v>3.293413173652695</v>
      </c>
      <c r="BH12" s="69">
        <v>12</v>
      </c>
      <c r="BI12" s="110">
        <f>IF(BK12=0,0,ROUND(BH12/BK12*100000,1))</f>
        <v>43.9</v>
      </c>
      <c r="BJ12" s="155">
        <f>BH12/AS12*100</f>
        <v>3.592814371257485</v>
      </c>
      <c r="BK12" s="145">
        <v>27336</v>
      </c>
    </row>
    <row r="13" spans="1:63" s="18" customFormat="1" ht="25.5" customHeight="1">
      <c r="A13" s="334"/>
      <c r="B13" s="115"/>
      <c r="C13" s="116"/>
      <c r="D13" s="117"/>
      <c r="E13" s="117"/>
      <c r="F13" s="116"/>
      <c r="G13" s="117"/>
      <c r="H13" s="117"/>
      <c r="I13" s="116"/>
      <c r="J13" s="117"/>
      <c r="K13" s="117"/>
      <c r="L13" s="116"/>
      <c r="M13" s="118"/>
      <c r="N13" s="118"/>
      <c r="O13" s="116"/>
      <c r="P13" s="118"/>
      <c r="Q13" s="118"/>
      <c r="R13" s="116"/>
      <c r="S13" s="118"/>
      <c r="T13" s="118"/>
      <c r="U13" s="119"/>
      <c r="V13" s="335"/>
      <c r="W13" s="120"/>
      <c r="X13" s="121"/>
      <c r="Y13" s="117"/>
      <c r="Z13" s="117"/>
      <c r="AA13" s="121"/>
      <c r="AB13" s="117"/>
      <c r="AC13" s="117"/>
      <c r="AD13" s="121"/>
      <c r="AE13" s="118"/>
      <c r="AF13" s="118"/>
      <c r="AG13" s="121"/>
      <c r="AH13" s="118"/>
      <c r="AI13" s="118"/>
      <c r="AJ13" s="121"/>
      <c r="AK13" s="118"/>
      <c r="AL13" s="118"/>
      <c r="AM13" s="121"/>
      <c r="AN13" s="118"/>
      <c r="AO13" s="118"/>
      <c r="AP13" s="122"/>
      <c r="AQ13" s="336"/>
      <c r="AR13" s="123"/>
      <c r="AS13" s="121"/>
      <c r="AT13" s="124"/>
      <c r="AU13" s="124"/>
      <c r="AV13" s="121"/>
      <c r="AW13" s="124"/>
      <c r="AX13" s="124"/>
      <c r="AY13" s="121"/>
      <c r="AZ13" s="125"/>
      <c r="BA13" s="125"/>
      <c r="BB13" s="121"/>
      <c r="BC13" s="125"/>
      <c r="BD13" s="125"/>
      <c r="BE13" s="121"/>
      <c r="BF13" s="125"/>
      <c r="BG13" s="125"/>
      <c r="BH13" s="121"/>
      <c r="BI13" s="125"/>
      <c r="BJ13" s="125"/>
      <c r="BK13" s="122"/>
    </row>
    <row r="14" spans="1:63" s="18" customFormat="1" ht="25.5" customHeight="1">
      <c r="A14" s="334"/>
      <c r="B14" s="115"/>
      <c r="C14" s="116"/>
      <c r="D14" s="117"/>
      <c r="E14" s="117"/>
      <c r="F14" s="116"/>
      <c r="G14" s="117"/>
      <c r="H14" s="117"/>
      <c r="I14" s="116"/>
      <c r="J14" s="117"/>
      <c r="K14" s="117"/>
      <c r="L14" s="116"/>
      <c r="M14" s="118"/>
      <c r="N14" s="118"/>
      <c r="O14" s="116"/>
      <c r="P14" s="118"/>
      <c r="Q14" s="118"/>
      <c r="R14" s="116"/>
      <c r="S14" s="118"/>
      <c r="T14" s="118"/>
      <c r="U14" s="119"/>
      <c r="V14" s="335"/>
      <c r="W14" s="120"/>
      <c r="X14" s="121"/>
      <c r="Y14" s="117"/>
      <c r="Z14" s="117"/>
      <c r="AA14" s="121"/>
      <c r="AB14" s="117"/>
      <c r="AC14" s="117"/>
      <c r="AD14" s="121"/>
      <c r="AE14" s="118"/>
      <c r="AF14" s="118"/>
      <c r="AG14" s="121"/>
      <c r="AH14" s="118"/>
      <c r="AI14" s="118"/>
      <c r="AJ14" s="121"/>
      <c r="AK14" s="118"/>
      <c r="AL14" s="118"/>
      <c r="AM14" s="121"/>
      <c r="AN14" s="118"/>
      <c r="AO14" s="118"/>
      <c r="AP14" s="122"/>
      <c r="AQ14" s="336"/>
      <c r="AR14" s="123"/>
      <c r="AS14" s="121"/>
      <c r="AT14" s="124"/>
      <c r="AU14" s="124"/>
      <c r="AV14" s="121"/>
      <c r="AW14" s="124"/>
      <c r="AX14" s="124"/>
      <c r="AY14" s="121"/>
      <c r="AZ14" s="125"/>
      <c r="BA14" s="125"/>
      <c r="BB14" s="121"/>
      <c r="BC14" s="125"/>
      <c r="BD14" s="125"/>
      <c r="BE14" s="121"/>
      <c r="BF14" s="125"/>
      <c r="BG14" s="125"/>
      <c r="BH14" s="121"/>
      <c r="BI14" s="125"/>
      <c r="BJ14" s="125"/>
      <c r="BK14" s="122"/>
    </row>
    <row r="15" spans="1:62" s="18" customFormat="1" ht="25.5" customHeight="1" thickBot="1">
      <c r="A15" s="33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4"/>
      <c r="O15" s="74"/>
      <c r="R15" s="74"/>
      <c r="V15" s="33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74"/>
      <c r="AJ15" s="74"/>
      <c r="AK15" s="16"/>
      <c r="AL15" s="16"/>
      <c r="AM15" s="16"/>
      <c r="AN15" s="16"/>
      <c r="AO15" s="16"/>
      <c r="AQ15" s="336"/>
      <c r="AR15" s="75"/>
      <c r="AS15" s="16"/>
      <c r="AT15" s="16"/>
      <c r="AU15" s="16"/>
      <c r="AV15" s="16"/>
      <c r="AW15" s="16"/>
      <c r="AX15" s="16"/>
      <c r="AY15" s="16"/>
      <c r="AZ15" s="16"/>
      <c r="BA15" s="16"/>
      <c r="BB15" s="74"/>
      <c r="BE15" s="74"/>
      <c r="BF15" s="16"/>
      <c r="BG15" s="16"/>
      <c r="BH15" s="16"/>
      <c r="BI15" s="16"/>
      <c r="BJ15" s="16"/>
    </row>
    <row r="16" spans="1:230" s="18" customFormat="1" ht="14.25" thickBot="1">
      <c r="A16" s="334"/>
      <c r="B16" s="76"/>
      <c r="C16" s="265" t="s">
        <v>35</v>
      </c>
      <c r="D16" s="266"/>
      <c r="E16" s="266"/>
      <c r="F16" s="266"/>
      <c r="G16" s="266"/>
      <c r="H16" s="266"/>
      <c r="I16" s="266"/>
      <c r="J16" s="266"/>
      <c r="K16" s="267"/>
      <c r="L16" s="271" t="s">
        <v>38</v>
      </c>
      <c r="M16" s="271"/>
      <c r="N16" s="267"/>
      <c r="O16" s="265" t="s">
        <v>39</v>
      </c>
      <c r="P16" s="271"/>
      <c r="Q16" s="267"/>
      <c r="R16" s="265" t="s">
        <v>40</v>
      </c>
      <c r="S16" s="271"/>
      <c r="T16" s="281"/>
      <c r="U16" s="247">
        <v>127515000</v>
      </c>
      <c r="V16" s="335"/>
      <c r="W16" s="78"/>
      <c r="X16" s="265" t="s">
        <v>35</v>
      </c>
      <c r="Y16" s="271"/>
      <c r="Z16" s="271"/>
      <c r="AA16" s="271"/>
      <c r="AB16" s="271"/>
      <c r="AC16" s="271"/>
      <c r="AD16" s="271"/>
      <c r="AE16" s="271"/>
      <c r="AF16" s="292"/>
      <c r="AG16" s="265" t="s">
        <v>38</v>
      </c>
      <c r="AH16" s="271"/>
      <c r="AI16" s="292"/>
      <c r="AJ16" s="265" t="s">
        <v>39</v>
      </c>
      <c r="AK16" s="271"/>
      <c r="AL16" s="292"/>
      <c r="AM16" s="265" t="s">
        <v>40</v>
      </c>
      <c r="AN16" s="271"/>
      <c r="AO16" s="290"/>
      <c r="AP16" s="77"/>
      <c r="AQ16" s="336"/>
      <c r="AR16" s="79"/>
      <c r="AS16" s="265" t="s">
        <v>35</v>
      </c>
      <c r="AT16" s="266"/>
      <c r="AU16" s="266"/>
      <c r="AV16" s="266"/>
      <c r="AW16" s="266"/>
      <c r="AX16" s="266"/>
      <c r="AY16" s="266"/>
      <c r="AZ16" s="266"/>
      <c r="BA16" s="267"/>
      <c r="BB16" s="271" t="s">
        <v>38</v>
      </c>
      <c r="BC16" s="271"/>
      <c r="BD16" s="267"/>
      <c r="BE16" s="265" t="s">
        <v>39</v>
      </c>
      <c r="BF16" s="271"/>
      <c r="BG16" s="267"/>
      <c r="BH16" s="265" t="s">
        <v>40</v>
      </c>
      <c r="BI16" s="271"/>
      <c r="BJ16" s="281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</row>
    <row r="17" spans="1:62" s="18" customFormat="1" ht="14.25" thickBot="1">
      <c r="A17" s="334"/>
      <c r="B17" s="80"/>
      <c r="C17" s="268"/>
      <c r="D17" s="269"/>
      <c r="E17" s="269"/>
      <c r="F17" s="269"/>
      <c r="G17" s="269"/>
      <c r="H17" s="269"/>
      <c r="I17" s="269"/>
      <c r="J17" s="269"/>
      <c r="K17" s="270"/>
      <c r="L17" s="272"/>
      <c r="M17" s="272"/>
      <c r="N17" s="270"/>
      <c r="O17" s="279"/>
      <c r="P17" s="272"/>
      <c r="Q17" s="270"/>
      <c r="R17" s="279"/>
      <c r="S17" s="272"/>
      <c r="T17" s="282"/>
      <c r="U17" s="248">
        <v>2064940</v>
      </c>
      <c r="V17" s="335"/>
      <c r="W17" s="54"/>
      <c r="X17" s="279"/>
      <c r="Y17" s="272"/>
      <c r="Z17" s="272"/>
      <c r="AA17" s="272"/>
      <c r="AB17" s="272"/>
      <c r="AC17" s="272"/>
      <c r="AD17" s="272"/>
      <c r="AE17" s="272"/>
      <c r="AF17" s="293"/>
      <c r="AG17" s="279"/>
      <c r="AH17" s="272"/>
      <c r="AI17" s="293"/>
      <c r="AJ17" s="279"/>
      <c r="AK17" s="272"/>
      <c r="AL17" s="293"/>
      <c r="AM17" s="279"/>
      <c r="AN17" s="272"/>
      <c r="AO17" s="303"/>
      <c r="AQ17" s="336"/>
      <c r="AR17" s="62"/>
      <c r="AS17" s="268"/>
      <c r="AT17" s="269"/>
      <c r="AU17" s="269"/>
      <c r="AV17" s="269"/>
      <c r="AW17" s="269"/>
      <c r="AX17" s="269"/>
      <c r="AY17" s="269"/>
      <c r="AZ17" s="269"/>
      <c r="BA17" s="270"/>
      <c r="BB17" s="272"/>
      <c r="BC17" s="272"/>
      <c r="BD17" s="270"/>
      <c r="BE17" s="279"/>
      <c r="BF17" s="272"/>
      <c r="BG17" s="270"/>
      <c r="BH17" s="279"/>
      <c r="BI17" s="272"/>
      <c r="BJ17" s="282"/>
    </row>
    <row r="18" spans="1:62" s="18" customFormat="1" ht="19.5" customHeight="1" thickBot="1">
      <c r="A18" s="334"/>
      <c r="B18" s="14"/>
      <c r="C18" s="193"/>
      <c r="D18" s="194"/>
      <c r="E18" s="198"/>
      <c r="F18" s="337" t="s">
        <v>36</v>
      </c>
      <c r="G18" s="338"/>
      <c r="H18" s="277"/>
      <c r="I18" s="320" t="s">
        <v>37</v>
      </c>
      <c r="J18" s="321"/>
      <c r="K18" s="322"/>
      <c r="L18" s="273"/>
      <c r="M18" s="273"/>
      <c r="N18" s="274"/>
      <c r="O18" s="280"/>
      <c r="P18" s="273"/>
      <c r="Q18" s="274"/>
      <c r="R18" s="280"/>
      <c r="S18" s="273"/>
      <c r="T18" s="283"/>
      <c r="U18" s="249">
        <f>SUM(U19:U20)</f>
        <v>132852</v>
      </c>
      <c r="V18" s="335"/>
      <c r="W18" s="17"/>
      <c r="X18" s="193"/>
      <c r="Y18" s="194"/>
      <c r="Z18" s="198"/>
      <c r="AA18" s="337" t="s">
        <v>36</v>
      </c>
      <c r="AB18" s="339"/>
      <c r="AC18" s="340"/>
      <c r="AD18" s="320" t="s">
        <v>37</v>
      </c>
      <c r="AE18" s="341"/>
      <c r="AF18" s="342"/>
      <c r="AG18" s="280"/>
      <c r="AH18" s="273"/>
      <c r="AI18" s="295"/>
      <c r="AJ18" s="280"/>
      <c r="AK18" s="273"/>
      <c r="AL18" s="295"/>
      <c r="AM18" s="280"/>
      <c r="AN18" s="273"/>
      <c r="AO18" s="304"/>
      <c r="AQ18" s="336"/>
      <c r="AR18" s="81"/>
      <c r="AS18" s="193"/>
      <c r="AT18" s="194"/>
      <c r="AU18" s="198"/>
      <c r="AV18" s="337" t="s">
        <v>36</v>
      </c>
      <c r="AW18" s="338"/>
      <c r="AX18" s="277"/>
      <c r="AY18" s="320" t="s">
        <v>37</v>
      </c>
      <c r="AZ18" s="321"/>
      <c r="BA18" s="322"/>
      <c r="BB18" s="273"/>
      <c r="BC18" s="273"/>
      <c r="BD18" s="274"/>
      <c r="BE18" s="280"/>
      <c r="BF18" s="273"/>
      <c r="BG18" s="274"/>
      <c r="BH18" s="280"/>
      <c r="BI18" s="273"/>
      <c r="BJ18" s="283"/>
    </row>
    <row r="19" spans="1:62" s="18" customFormat="1" ht="32.25" customHeight="1" thickBot="1">
      <c r="A19" s="334"/>
      <c r="B19" s="14"/>
      <c r="C19" s="12" t="s">
        <v>7</v>
      </c>
      <c r="D19" s="20" t="s">
        <v>26</v>
      </c>
      <c r="E19" s="163" t="s">
        <v>29</v>
      </c>
      <c r="F19" s="21" t="s">
        <v>8</v>
      </c>
      <c r="G19" s="20" t="s">
        <v>6</v>
      </c>
      <c r="H19" s="168" t="s">
        <v>29</v>
      </c>
      <c r="I19" s="167" t="s">
        <v>8</v>
      </c>
      <c r="J19" s="134" t="s">
        <v>6</v>
      </c>
      <c r="K19" s="234" t="s">
        <v>34</v>
      </c>
      <c r="L19" s="235" t="s">
        <v>50</v>
      </c>
      <c r="M19" s="236" t="s">
        <v>51</v>
      </c>
      <c r="N19" s="163" t="s">
        <v>29</v>
      </c>
      <c r="O19" s="12" t="s">
        <v>33</v>
      </c>
      <c r="P19" s="20" t="s">
        <v>26</v>
      </c>
      <c r="Q19" s="163" t="s">
        <v>29</v>
      </c>
      <c r="R19" s="12" t="s">
        <v>33</v>
      </c>
      <c r="S19" s="20" t="s">
        <v>26</v>
      </c>
      <c r="T19" s="212" t="s">
        <v>29</v>
      </c>
      <c r="U19" s="250">
        <v>79995</v>
      </c>
      <c r="V19" s="335"/>
      <c r="W19" s="82"/>
      <c r="X19" s="12" t="s">
        <v>7</v>
      </c>
      <c r="Y19" s="20" t="s">
        <v>26</v>
      </c>
      <c r="Z19" s="163" t="s">
        <v>29</v>
      </c>
      <c r="AA19" s="21" t="s">
        <v>8</v>
      </c>
      <c r="AB19" s="20" t="s">
        <v>6</v>
      </c>
      <c r="AC19" s="168" t="s">
        <v>29</v>
      </c>
      <c r="AD19" s="167" t="s">
        <v>8</v>
      </c>
      <c r="AE19" s="134" t="s">
        <v>6</v>
      </c>
      <c r="AF19" s="234" t="s">
        <v>34</v>
      </c>
      <c r="AG19" s="199" t="s">
        <v>7</v>
      </c>
      <c r="AH19" s="20" t="s">
        <v>26</v>
      </c>
      <c r="AI19" s="163" t="s">
        <v>29</v>
      </c>
      <c r="AJ19" s="12" t="s">
        <v>33</v>
      </c>
      <c r="AK19" s="20" t="s">
        <v>26</v>
      </c>
      <c r="AL19" s="163" t="s">
        <v>29</v>
      </c>
      <c r="AM19" s="12" t="s">
        <v>33</v>
      </c>
      <c r="AN19" s="20" t="s">
        <v>26</v>
      </c>
      <c r="AO19" s="212" t="s">
        <v>29</v>
      </c>
      <c r="AQ19" s="336"/>
      <c r="AR19" s="81"/>
      <c r="AS19" s="12" t="s">
        <v>7</v>
      </c>
      <c r="AT19" s="20" t="s">
        <v>26</v>
      </c>
      <c r="AU19" s="163" t="s">
        <v>29</v>
      </c>
      <c r="AV19" s="21" t="s">
        <v>8</v>
      </c>
      <c r="AW19" s="20" t="s">
        <v>6</v>
      </c>
      <c r="AX19" s="168" t="s">
        <v>29</v>
      </c>
      <c r="AY19" s="167" t="s">
        <v>8</v>
      </c>
      <c r="AZ19" s="134" t="s">
        <v>6</v>
      </c>
      <c r="BA19" s="234" t="s">
        <v>34</v>
      </c>
      <c r="BB19" s="199" t="s">
        <v>7</v>
      </c>
      <c r="BC19" s="20" t="s">
        <v>26</v>
      </c>
      <c r="BD19" s="163" t="s">
        <v>29</v>
      </c>
      <c r="BE19" s="12" t="s">
        <v>33</v>
      </c>
      <c r="BF19" s="20" t="s">
        <v>26</v>
      </c>
      <c r="BG19" s="163" t="s">
        <v>29</v>
      </c>
      <c r="BH19" s="12" t="s">
        <v>33</v>
      </c>
      <c r="BI19" s="20" t="s">
        <v>26</v>
      </c>
      <c r="BJ19" s="212" t="s">
        <v>29</v>
      </c>
    </row>
    <row r="20" spans="1:62" s="18" customFormat="1" ht="21" customHeight="1" thickBot="1">
      <c r="A20" s="334"/>
      <c r="B20" s="83" t="s">
        <v>12</v>
      </c>
      <c r="C20" s="27">
        <v>198836</v>
      </c>
      <c r="D20" s="30">
        <v>157.9</v>
      </c>
      <c r="E20" s="179">
        <f>C20/C8*100</f>
        <v>15.826368100200657</v>
      </c>
      <c r="F20" s="27">
        <v>42107</v>
      </c>
      <c r="G20" s="118">
        <v>33.4</v>
      </c>
      <c r="H20" s="30">
        <f>F20/C8*100</f>
        <v>3.3515101973241723</v>
      </c>
      <c r="I20" s="27">
        <v>35472</v>
      </c>
      <c r="J20" s="169">
        <v>28.2</v>
      </c>
      <c r="K20" s="148">
        <f>I20/C8*100</f>
        <v>2.823396815719074</v>
      </c>
      <c r="L20" s="200">
        <v>123925</v>
      </c>
      <c r="M20" s="84">
        <v>98.4</v>
      </c>
      <c r="N20" s="149">
        <f>L20/C8*100</f>
        <v>9.8638207709739</v>
      </c>
      <c r="O20" s="27">
        <v>41031</v>
      </c>
      <c r="P20" s="84">
        <f>O20/U8*100000</f>
        <v>32.57540271680018</v>
      </c>
      <c r="Q20" s="149">
        <f>O20/C8*100</f>
        <v>3.2658658870593515</v>
      </c>
      <c r="R20" s="27">
        <v>60719</v>
      </c>
      <c r="S20" s="84">
        <v>48.2</v>
      </c>
      <c r="T20" s="213">
        <f>R20/C8*100</f>
        <v>4.8329338986706825</v>
      </c>
      <c r="U20" s="251">
        <v>52857</v>
      </c>
      <c r="V20" s="335"/>
      <c r="W20" s="85" t="s">
        <v>12</v>
      </c>
      <c r="X20" s="27">
        <v>92976</v>
      </c>
      <c r="Y20" s="30">
        <v>151.6</v>
      </c>
      <c r="Z20" s="179">
        <f>X20/X8*100</f>
        <v>14.183419116861879</v>
      </c>
      <c r="AA20" s="27">
        <v>23406</v>
      </c>
      <c r="AB20" s="118">
        <v>38.2</v>
      </c>
      <c r="AC20" s="30">
        <f>AA20/X8*100</f>
        <v>3.570567757800606</v>
      </c>
      <c r="AD20" s="27">
        <v>20095</v>
      </c>
      <c r="AE20" s="169">
        <v>32.8</v>
      </c>
      <c r="AF20" s="148">
        <f>AD20/X8*100</f>
        <v>3.065477189310569</v>
      </c>
      <c r="AG20" s="200">
        <v>66386</v>
      </c>
      <c r="AH20" s="84">
        <v>108.2</v>
      </c>
      <c r="AI20" s="149">
        <f>AG20/X8*100</f>
        <v>10.127134545387978</v>
      </c>
      <c r="AJ20" s="27">
        <v>23714</v>
      </c>
      <c r="AK20" s="84">
        <v>38.7</v>
      </c>
      <c r="AL20" s="149">
        <f>AJ20/X8*100</f>
        <v>3.6175529269624693</v>
      </c>
      <c r="AM20" s="27">
        <v>14737</v>
      </c>
      <c r="AN20" s="84">
        <v>24</v>
      </c>
      <c r="AO20" s="213">
        <f>AM20/X8*100</f>
        <v>2.2481183049947675</v>
      </c>
      <c r="AQ20" s="336"/>
      <c r="AR20" s="87" t="s">
        <v>12</v>
      </c>
      <c r="AS20" s="27">
        <v>105860</v>
      </c>
      <c r="AT20" s="30">
        <v>163.8</v>
      </c>
      <c r="AU20" s="179">
        <f>AS20/AS8*100</f>
        <v>17.618872465393878</v>
      </c>
      <c r="AV20" s="27">
        <v>18701</v>
      </c>
      <c r="AW20" s="118">
        <v>28.9</v>
      </c>
      <c r="AX20" s="30">
        <f>AV20/AS8*100</f>
        <v>3.1125121289942466</v>
      </c>
      <c r="AY20" s="27">
        <v>15377</v>
      </c>
      <c r="AZ20" s="169">
        <v>23.8</v>
      </c>
      <c r="BA20" s="148">
        <f>AY20/AS8*100</f>
        <v>2.5592801993232728</v>
      </c>
      <c r="BB20" s="200">
        <v>57539</v>
      </c>
      <c r="BC20" s="84">
        <v>89</v>
      </c>
      <c r="BD20" s="149">
        <f>BB20/AS8*100</f>
        <v>9.576537906539755</v>
      </c>
      <c r="BE20" s="27">
        <v>17317</v>
      </c>
      <c r="BF20" s="84">
        <v>26.8</v>
      </c>
      <c r="BG20" s="149">
        <f>BE20/AS8*100</f>
        <v>2.882165260563251</v>
      </c>
      <c r="BH20" s="27">
        <v>45982</v>
      </c>
      <c r="BI20" s="84">
        <v>71.1</v>
      </c>
      <c r="BJ20" s="213">
        <f>BH20/AS8*100</f>
        <v>7.653041693781799</v>
      </c>
    </row>
    <row r="21" spans="1:62" s="18" customFormat="1" ht="21" customHeight="1" thickBot="1">
      <c r="A21" s="334"/>
      <c r="B21" s="83" t="s">
        <v>13</v>
      </c>
      <c r="C21" s="27">
        <v>3656</v>
      </c>
      <c r="D21" s="40">
        <f>C21/U9*100000</f>
        <v>180.18728437654016</v>
      </c>
      <c r="E21" s="182">
        <f>C21/C9*100</f>
        <v>16.980168129673494</v>
      </c>
      <c r="F21" s="27">
        <v>823</v>
      </c>
      <c r="G21" s="173">
        <f>F21/U9*100000</f>
        <v>40.5618531296205</v>
      </c>
      <c r="H21" s="30">
        <f>F21/C9*100</f>
        <v>3.8223956156239836</v>
      </c>
      <c r="I21" s="27">
        <v>359</v>
      </c>
      <c r="J21" s="170">
        <f>I21/U9*100000</f>
        <v>17.693445046821093</v>
      </c>
      <c r="K21" s="30">
        <f>I21/C9*100</f>
        <v>1.6673633365844598</v>
      </c>
      <c r="L21" s="200">
        <v>1938</v>
      </c>
      <c r="M21" s="84">
        <f>L21/U9*100000</f>
        <v>95.51503203548546</v>
      </c>
      <c r="N21" s="149">
        <f>L21/C9*100</f>
        <v>9.00097533788491</v>
      </c>
      <c r="O21" s="27">
        <v>881</v>
      </c>
      <c r="P21" s="84">
        <f>O21/U9*100000</f>
        <v>43.42040413997043</v>
      </c>
      <c r="Q21" s="149">
        <f>O21/C9*100</f>
        <v>4.0917746505039245</v>
      </c>
      <c r="R21" s="27">
        <v>1358</v>
      </c>
      <c r="S21" s="84">
        <f>R21/U9*100000</f>
        <v>66.9295219319862</v>
      </c>
      <c r="T21" s="213">
        <f>R21/C9*100</f>
        <v>6.3071849890855045</v>
      </c>
      <c r="V21" s="335"/>
      <c r="W21" s="88" t="s">
        <v>13</v>
      </c>
      <c r="X21" s="27">
        <v>1710</v>
      </c>
      <c r="Y21" s="40">
        <f>X21/AP9*100000</f>
        <v>173.78048780487805</v>
      </c>
      <c r="Z21" s="182">
        <f>X21/X9*100</f>
        <v>15.369404997303612</v>
      </c>
      <c r="AA21" s="27">
        <v>455</v>
      </c>
      <c r="AB21" s="173">
        <f>AA21/AP9*100000</f>
        <v>46.239837398373986</v>
      </c>
      <c r="AC21" s="30">
        <f>AA21/X9*100</f>
        <v>4.08952004314219</v>
      </c>
      <c r="AD21" s="27">
        <v>193</v>
      </c>
      <c r="AE21" s="170">
        <f>AD21/AP9*100000</f>
        <v>19.61382113821138</v>
      </c>
      <c r="AF21" s="30">
        <f>AD21/X9*100</f>
        <v>1.7346755347833902</v>
      </c>
      <c r="AG21" s="200">
        <v>1035</v>
      </c>
      <c r="AH21" s="84">
        <f>AG21/AP9*100000</f>
        <v>105.1829268292683</v>
      </c>
      <c r="AI21" s="149">
        <f>AG21/X9*100</f>
        <v>9.302534603631134</v>
      </c>
      <c r="AJ21" s="27">
        <v>495</v>
      </c>
      <c r="AK21" s="84">
        <f>AJ21/AP9*100000</f>
        <v>50.30487804878049</v>
      </c>
      <c r="AL21" s="149">
        <f>AJ21/X9*100</f>
        <v>4.449038288693151</v>
      </c>
      <c r="AM21" s="27">
        <v>348</v>
      </c>
      <c r="AN21" s="84">
        <f>AM21/AP9*100000</f>
        <v>35.36585365853659</v>
      </c>
      <c r="AO21" s="213">
        <f>AM21/X9*100</f>
        <v>3.127808736293367</v>
      </c>
      <c r="AQ21" s="336"/>
      <c r="AR21" s="38" t="s">
        <v>13</v>
      </c>
      <c r="AS21" s="27">
        <v>1946</v>
      </c>
      <c r="AT21" s="40">
        <f>AS21/BK9*100000</f>
        <v>186.2200956937799</v>
      </c>
      <c r="AU21" s="182">
        <f>AS21/AS9*100</f>
        <v>18.70254685247477</v>
      </c>
      <c r="AV21" s="27">
        <v>368</v>
      </c>
      <c r="AW21" s="173">
        <f>AV21/BK9*100000</f>
        <v>35.21531100478469</v>
      </c>
      <c r="AX21" s="30">
        <f>AV21/AS9*100</f>
        <v>3.536761172513215</v>
      </c>
      <c r="AY21" s="27">
        <v>166</v>
      </c>
      <c r="AZ21" s="170">
        <f>AY21/BK9*100000</f>
        <v>15.885167464114831</v>
      </c>
      <c r="BA21" s="30">
        <f>AY21/AS9*100</f>
        <v>1.5953868332532435</v>
      </c>
      <c r="BB21" s="200">
        <v>903</v>
      </c>
      <c r="BC21" s="84">
        <f>BB21/BK9*100000</f>
        <v>86.41148325358851</v>
      </c>
      <c r="BD21" s="149">
        <f>BB21/AS9*100</f>
        <v>8.678519942335415</v>
      </c>
      <c r="BE21" s="27">
        <v>386</v>
      </c>
      <c r="BF21" s="84">
        <f>BE21/BK9*100000</f>
        <v>36.9377990430622</v>
      </c>
      <c r="BG21" s="149">
        <f>BE21/AS9*100</f>
        <v>3.7097549255165783</v>
      </c>
      <c r="BH21" s="27">
        <v>1010</v>
      </c>
      <c r="BI21" s="84">
        <f>BH21/BK9*100000</f>
        <v>96.65071770334929</v>
      </c>
      <c r="BJ21" s="213">
        <f>BH21/AS9*100</f>
        <v>9.706871696299855</v>
      </c>
    </row>
    <row r="22" spans="1:62" s="18" customFormat="1" ht="21" customHeight="1" thickBot="1">
      <c r="A22" s="334"/>
      <c r="B22" s="47" t="s">
        <v>21</v>
      </c>
      <c r="C22" s="48">
        <f>SUM(C23:C24)</f>
        <v>271</v>
      </c>
      <c r="D22" s="30">
        <f>C22/U10*100000</f>
        <v>203.98639087104448</v>
      </c>
      <c r="E22" s="179">
        <f>C22/C10*100</f>
        <v>16.23726782504494</v>
      </c>
      <c r="F22" s="48">
        <f>SUM(F23:F24)</f>
        <v>77</v>
      </c>
      <c r="G22" s="173">
        <f>F22/U10*100000</f>
        <v>57.959232830518175</v>
      </c>
      <c r="H22" s="30">
        <f>F22/C10*100</f>
        <v>4.613541042540444</v>
      </c>
      <c r="I22" s="48">
        <f>SUM(I23:I24)</f>
        <v>15</v>
      </c>
      <c r="J22" s="169">
        <f>I22/U10*100000</f>
        <v>11.290759642308734</v>
      </c>
      <c r="K22" s="30">
        <f>I22/C10*100</f>
        <v>0.8987417615338525</v>
      </c>
      <c r="L22" s="201">
        <f>SUM(L23:L24)</f>
        <v>107</v>
      </c>
      <c r="M22" s="84">
        <f>L22/U10*100000</f>
        <v>80.54075211513565</v>
      </c>
      <c r="N22" s="84">
        <f>L22/C10*100</f>
        <v>6.411024565608149</v>
      </c>
      <c r="O22" s="48">
        <v>63</v>
      </c>
      <c r="P22" s="84">
        <f>O22/U10*100000</f>
        <v>47.421190497696685</v>
      </c>
      <c r="Q22" s="84">
        <f>O22/C10*100</f>
        <v>3.7747153984421806</v>
      </c>
      <c r="R22" s="48">
        <f>R23+R24</f>
        <v>179</v>
      </c>
      <c r="S22" s="84">
        <f>R22/U10*100000</f>
        <v>134.73639839821755</v>
      </c>
      <c r="T22" s="214">
        <f>R22/C10*100</f>
        <v>10.72498502097064</v>
      </c>
      <c r="V22" s="335"/>
      <c r="W22" s="89" t="s">
        <v>22</v>
      </c>
      <c r="X22" s="48">
        <f>SUM(X23:X24)</f>
        <v>120</v>
      </c>
      <c r="Y22" s="30">
        <f>X22/AP10*100000</f>
        <v>186.82276746792877</v>
      </c>
      <c r="Z22" s="179">
        <f>X22/X10*100</f>
        <v>13.761467889908257</v>
      </c>
      <c r="AA22" s="48">
        <f>SUM(AA23:AA24)</f>
        <v>34</v>
      </c>
      <c r="AB22" s="173">
        <f>AA22/AP10*100000</f>
        <v>52.93311744924648</v>
      </c>
      <c r="AC22" s="30">
        <f>AA22/X10*100</f>
        <v>3.89908256880734</v>
      </c>
      <c r="AD22" s="48">
        <f>SUM(AD23:AD24)</f>
        <v>9</v>
      </c>
      <c r="AE22" s="169">
        <f>AD22/AP10*100000</f>
        <v>14.011707560094658</v>
      </c>
      <c r="AF22" s="30">
        <f>AD22/X10*100</f>
        <v>1.0321100917431194</v>
      </c>
      <c r="AG22" s="201">
        <f>SUM(AG23:AG24)</f>
        <v>66</v>
      </c>
      <c r="AH22" s="84">
        <f>AG22/AP10*100000</f>
        <v>102.75252210736083</v>
      </c>
      <c r="AI22" s="84">
        <f>AG22/X10*100</f>
        <v>7.568807339449542</v>
      </c>
      <c r="AJ22" s="48">
        <f>SUM(AJ23:AJ24)</f>
        <v>37</v>
      </c>
      <c r="AK22" s="84">
        <f>AJ22/AP10*100000</f>
        <v>57.6036866359447</v>
      </c>
      <c r="AL22" s="84">
        <f>AJ22/X10*100</f>
        <v>4.2431192660550465</v>
      </c>
      <c r="AM22" s="48">
        <f>SUM(AM23:AM24)</f>
        <v>53</v>
      </c>
      <c r="AN22" s="84">
        <f>AM22/AP10*100000</f>
        <v>82.51338896500187</v>
      </c>
      <c r="AO22" s="214">
        <f>AM22/X10*100</f>
        <v>6.077981651376147</v>
      </c>
      <c r="AQ22" s="336"/>
      <c r="AR22" s="91" t="s">
        <v>22</v>
      </c>
      <c r="AS22" s="48">
        <f>SUM(AS23:AS24)</f>
        <v>151</v>
      </c>
      <c r="AT22" s="30">
        <f>AS22/BK10*100000</f>
        <v>220.0524628388225</v>
      </c>
      <c r="AU22" s="179">
        <f>AS22/AS10*100</f>
        <v>18.946047678795484</v>
      </c>
      <c r="AV22" s="48">
        <f>SUM(AV23:AV24)</f>
        <v>43</v>
      </c>
      <c r="AW22" s="173">
        <f>AV22/BK10*100000</f>
        <v>62.663946371320314</v>
      </c>
      <c r="AX22" s="30">
        <f>AV22/AS10*100</f>
        <v>5.395232120451694</v>
      </c>
      <c r="AY22" s="48">
        <f>SUM(AY23:AY24)</f>
        <v>6</v>
      </c>
      <c r="AZ22" s="169">
        <f>AY22/BK10*100000</f>
        <v>8.74380647041679</v>
      </c>
      <c r="BA22" s="30">
        <f>AY22/AS10*100</f>
        <v>0.7528230865746549</v>
      </c>
      <c r="BB22" s="201">
        <f>SUM(BB23:BB24)</f>
        <v>41</v>
      </c>
      <c r="BC22" s="84">
        <f>BB22/BK10*100000</f>
        <v>59.749344214514714</v>
      </c>
      <c r="BD22" s="84">
        <f>BB22/AS10*100</f>
        <v>5.144291091593475</v>
      </c>
      <c r="BE22" s="48">
        <f>SUM(BE23:BE24)</f>
        <v>26</v>
      </c>
      <c r="BF22" s="84">
        <f>BE22/BK10*100000</f>
        <v>37.88982803847275</v>
      </c>
      <c r="BG22" s="84">
        <f>BE22/AS10*100</f>
        <v>3.262233375156838</v>
      </c>
      <c r="BH22" s="48">
        <f>SUM(BH23:BH24)</f>
        <v>126</v>
      </c>
      <c r="BI22" s="84">
        <f>BH22/BK10*100000</f>
        <v>183.61993587875256</v>
      </c>
      <c r="BJ22" s="214">
        <f>BH22/AS10*100</f>
        <v>15.809284818067754</v>
      </c>
    </row>
    <row r="23" spans="1:62" s="18" customFormat="1" ht="21" customHeight="1">
      <c r="A23" s="334"/>
      <c r="B23" s="55" t="s">
        <v>15</v>
      </c>
      <c r="C23" s="27">
        <v>142</v>
      </c>
      <c r="D23" s="58">
        <f>C23/U11*100000</f>
        <v>177.51109444340273</v>
      </c>
      <c r="E23" s="180">
        <f>C23/C11*100</f>
        <v>14.699792960662524</v>
      </c>
      <c r="F23" s="27">
        <v>36</v>
      </c>
      <c r="G23" s="174">
        <f>F23/U11*100000</f>
        <v>45.002812675792235</v>
      </c>
      <c r="H23" s="58">
        <f>F23/C11*100</f>
        <v>3.7267080745341614</v>
      </c>
      <c r="I23" s="27">
        <v>10</v>
      </c>
      <c r="J23" s="171">
        <f>I23/U11*100000</f>
        <v>12.500781298831177</v>
      </c>
      <c r="K23" s="58">
        <f>I23/C11*100</f>
        <v>1.0351966873706004</v>
      </c>
      <c r="L23" s="200">
        <v>52</v>
      </c>
      <c r="M23" s="92">
        <f>L23/U11*100000</f>
        <v>65.00406275392211</v>
      </c>
      <c r="N23" s="92">
        <f>L23/C11*100</f>
        <v>5.383022774327122</v>
      </c>
      <c r="O23" s="27">
        <v>47</v>
      </c>
      <c r="P23" s="92">
        <f>O23/U11*100000</f>
        <v>58.75367210450653</v>
      </c>
      <c r="Q23" s="92">
        <f>O23/C11*100</f>
        <v>4.865424430641822</v>
      </c>
      <c r="R23" s="27">
        <v>102</v>
      </c>
      <c r="S23" s="92">
        <f>R23/U11*100000</f>
        <v>127.50796924807801</v>
      </c>
      <c r="T23" s="215">
        <f>R23/C11*100</f>
        <v>10.559006211180124</v>
      </c>
      <c r="V23" s="335"/>
      <c r="W23" s="93" t="s">
        <v>15</v>
      </c>
      <c r="X23" s="27">
        <v>59</v>
      </c>
      <c r="Y23" s="58">
        <f>X23/AP11*100000</f>
        <v>152.41145927514142</v>
      </c>
      <c r="Z23" s="180">
        <f>X23/X11*100</f>
        <v>11.72962226640159</v>
      </c>
      <c r="AA23" s="27">
        <v>15</v>
      </c>
      <c r="AB23" s="174">
        <f>AA23/AP11*100000</f>
        <v>38.74867608690036</v>
      </c>
      <c r="AC23" s="58">
        <f>AA23/X11*100</f>
        <v>2.982107355864811</v>
      </c>
      <c r="AD23" s="27">
        <v>4</v>
      </c>
      <c r="AE23" s="171">
        <f>AD23/AP11*100000</f>
        <v>10.332980289840098</v>
      </c>
      <c r="AF23" s="58">
        <f>AD23/X11*100</f>
        <v>0.7952286282306162</v>
      </c>
      <c r="AG23" s="200">
        <v>29</v>
      </c>
      <c r="AH23" s="92">
        <f>AG23/AP11*100000</f>
        <v>74.9141071013407</v>
      </c>
      <c r="AI23" s="92">
        <f>AG23/X11*100</f>
        <v>5.7654075546719685</v>
      </c>
      <c r="AJ23" s="27">
        <v>24</v>
      </c>
      <c r="AK23" s="92">
        <f>AJ23/AP11*100000</f>
        <v>61.99788173904059</v>
      </c>
      <c r="AL23" s="92">
        <f>AJ23/X11*100</f>
        <v>4.7713717693836974</v>
      </c>
      <c r="AM23" s="27">
        <v>29</v>
      </c>
      <c r="AN23" s="92">
        <f>AM23/AP11*100000</f>
        <v>74.9141071013407</v>
      </c>
      <c r="AO23" s="215">
        <f>AM23/X11*100</f>
        <v>5.7654075546719685</v>
      </c>
      <c r="AQ23" s="336"/>
      <c r="AR23" s="62" t="s">
        <v>15</v>
      </c>
      <c r="AS23" s="27">
        <v>83</v>
      </c>
      <c r="AT23" s="58">
        <f>AS23/BK11*100000</f>
        <v>201.0464102315667</v>
      </c>
      <c r="AU23" s="180">
        <f>AS23/AS11*100</f>
        <v>17.92656587473002</v>
      </c>
      <c r="AV23" s="27">
        <v>21</v>
      </c>
      <c r="AW23" s="174">
        <f>AV23/BK11*100000</f>
        <v>50.86716403449278</v>
      </c>
      <c r="AX23" s="58">
        <f>AV23/AS11*100</f>
        <v>4.535637149028078</v>
      </c>
      <c r="AY23" s="27">
        <v>6</v>
      </c>
      <c r="AZ23" s="171">
        <f>AY23/BK11*100000</f>
        <v>14.53347543842651</v>
      </c>
      <c r="BA23" s="58">
        <f>AY23/AS11*100</f>
        <v>1.2958963282937366</v>
      </c>
      <c r="BB23" s="200">
        <v>23</v>
      </c>
      <c r="BC23" s="92">
        <f>BB23/BK11*100000</f>
        <v>55.711655847301614</v>
      </c>
      <c r="BD23" s="92">
        <f>BB23/AS11*100</f>
        <v>4.967602591792657</v>
      </c>
      <c r="BE23" s="27">
        <v>23</v>
      </c>
      <c r="BF23" s="92">
        <f>BE23/BK11*100000</f>
        <v>55.711655847301614</v>
      </c>
      <c r="BG23" s="92">
        <f>BE23/AS11*100</f>
        <v>4.967602591792657</v>
      </c>
      <c r="BH23" s="27">
        <v>73</v>
      </c>
      <c r="BI23" s="92">
        <f>BH23/BK11*100000</f>
        <v>176.82395116752252</v>
      </c>
      <c r="BJ23" s="215">
        <f>BH23/AS11*100</f>
        <v>15.766738660907128</v>
      </c>
    </row>
    <row r="24" spans="1:62" s="18" customFormat="1" ht="21" customHeight="1" thickBot="1">
      <c r="A24" s="334"/>
      <c r="B24" s="63" t="s">
        <v>16</v>
      </c>
      <c r="C24" s="64">
        <v>129</v>
      </c>
      <c r="D24" s="66">
        <f>C24/U12*100000</f>
        <v>244.0547136613883</v>
      </c>
      <c r="E24" s="181">
        <f>C24/C12*100</f>
        <v>18.349928876244665</v>
      </c>
      <c r="F24" s="64">
        <v>41</v>
      </c>
      <c r="G24" s="175">
        <f>F24/U12*100000</f>
        <v>77.56777721020867</v>
      </c>
      <c r="H24" s="66">
        <f>F24/C12*100</f>
        <v>5.832147937411095</v>
      </c>
      <c r="I24" s="64">
        <v>5</v>
      </c>
      <c r="J24" s="172">
        <f>I24/U12*100000</f>
        <v>9.459485025635205</v>
      </c>
      <c r="K24" s="66">
        <f>I24/C12*100</f>
        <v>0.7112375533428165</v>
      </c>
      <c r="L24" s="202">
        <v>55</v>
      </c>
      <c r="M24" s="94">
        <f>L24/U12*100000</f>
        <v>104.05433528198724</v>
      </c>
      <c r="N24" s="94">
        <f>L24/C12*100</f>
        <v>7.823613086770982</v>
      </c>
      <c r="O24" s="64">
        <v>16</v>
      </c>
      <c r="P24" s="94">
        <f>O24/U12*100000</f>
        <v>30.27035208203265</v>
      </c>
      <c r="Q24" s="94">
        <f>O24/C12*100</f>
        <v>2.275960170697013</v>
      </c>
      <c r="R24" s="64">
        <v>77</v>
      </c>
      <c r="S24" s="94">
        <f>R24/U12*100000</f>
        <v>145.67606939478213</v>
      </c>
      <c r="T24" s="216">
        <f>R24/C12*100</f>
        <v>10.953058321479373</v>
      </c>
      <c r="V24" s="335"/>
      <c r="W24" s="95" t="s">
        <v>16</v>
      </c>
      <c r="X24" s="64">
        <v>61</v>
      </c>
      <c r="Y24" s="66">
        <f>X24/AP12*100000</f>
        <v>239.01884722385486</v>
      </c>
      <c r="Z24" s="181">
        <f>X24/X12*100</f>
        <v>16.53116531165312</v>
      </c>
      <c r="AA24" s="64">
        <v>19</v>
      </c>
      <c r="AB24" s="175">
        <f>AA24/AP12*100000</f>
        <v>74.44849339759413</v>
      </c>
      <c r="AC24" s="66">
        <f>AA24/X12*100</f>
        <v>5.149051490514905</v>
      </c>
      <c r="AD24" s="64">
        <v>5</v>
      </c>
      <c r="AE24" s="172">
        <f>AD24/AP12*100000</f>
        <v>19.591708788840563</v>
      </c>
      <c r="AF24" s="66">
        <f>AD24/X12*100</f>
        <v>1.3550135501355014</v>
      </c>
      <c r="AG24" s="202">
        <v>37</v>
      </c>
      <c r="AH24" s="94">
        <f>AG24/AP12*100000</f>
        <v>144.97864503742016</v>
      </c>
      <c r="AI24" s="94">
        <f>AG24/X12*100</f>
        <v>10.02710027100271</v>
      </c>
      <c r="AJ24" s="64">
        <v>13</v>
      </c>
      <c r="AK24" s="94">
        <f>AJ24/AP12*100000</f>
        <v>50.93844285098547</v>
      </c>
      <c r="AL24" s="94">
        <f>AJ24/X12*100</f>
        <v>3.523035230352303</v>
      </c>
      <c r="AM24" s="64">
        <v>24</v>
      </c>
      <c r="AN24" s="94">
        <f>AM24/AP12*100000</f>
        <v>94.0402021864347</v>
      </c>
      <c r="AO24" s="216">
        <f>AM24/X12*100</f>
        <v>6.504065040650407</v>
      </c>
      <c r="AQ24" s="336"/>
      <c r="AR24" s="73" t="s">
        <v>16</v>
      </c>
      <c r="AS24" s="64">
        <v>68</v>
      </c>
      <c r="AT24" s="66">
        <f>AS24/BK12*100000</f>
        <v>248.75621890547262</v>
      </c>
      <c r="AU24" s="181">
        <f>AS24/AS12*100</f>
        <v>20.35928143712575</v>
      </c>
      <c r="AV24" s="64">
        <v>22</v>
      </c>
      <c r="AW24" s="175">
        <f>AV24/BK12*100000</f>
        <v>80.47995317529997</v>
      </c>
      <c r="AX24" s="66">
        <f>AV24/AS12*100</f>
        <v>6.58682634730539</v>
      </c>
      <c r="AY24" s="243" t="s">
        <v>52</v>
      </c>
      <c r="AZ24" s="243" t="s">
        <v>52</v>
      </c>
      <c r="BA24" s="243" t="s">
        <v>52</v>
      </c>
      <c r="BB24" s="202">
        <v>18</v>
      </c>
      <c r="BC24" s="94">
        <f>BB24/BK12*100000</f>
        <v>65.84723441615452</v>
      </c>
      <c r="BD24" s="94">
        <f>BB24/AS12*100</f>
        <v>5.389221556886228</v>
      </c>
      <c r="BE24" s="64">
        <v>3</v>
      </c>
      <c r="BF24" s="94">
        <f>BE24/BK12*100000</f>
        <v>10.974539069359087</v>
      </c>
      <c r="BG24" s="94">
        <f>BE24/AS12*100</f>
        <v>0.8982035928143712</v>
      </c>
      <c r="BH24" s="64">
        <v>53</v>
      </c>
      <c r="BI24" s="94">
        <f>BH24/BK12*100000</f>
        <v>193.88352355867718</v>
      </c>
      <c r="BJ24" s="216">
        <f>BH24/AS12*100</f>
        <v>15.868263473053892</v>
      </c>
    </row>
    <row r="25" spans="1:59" ht="2.25" customHeight="1">
      <c r="A25" s="334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V25" s="335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Q25" s="336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</row>
    <row r="26" spans="1:59" ht="24" customHeight="1">
      <c r="A26" s="334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V26" s="335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Q26" s="336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</row>
    <row r="27" spans="1:43" ht="24" customHeight="1">
      <c r="A27" s="334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V27" s="335"/>
      <c r="AQ27" s="336"/>
    </row>
    <row r="28" spans="1:43" ht="24" customHeight="1" thickBot="1">
      <c r="A28" s="334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6"/>
      <c r="M28" s="96"/>
      <c r="N28" s="96"/>
      <c r="O28" s="96"/>
      <c r="P28" s="96"/>
      <c r="Q28" s="96"/>
      <c r="R28" s="96"/>
      <c r="S28" s="96"/>
      <c r="T28" s="96"/>
      <c r="V28" s="335"/>
      <c r="AQ28" s="336"/>
    </row>
    <row r="29" spans="1:230" s="10" customFormat="1" ht="13.5">
      <c r="A29" s="334"/>
      <c r="B29" s="7"/>
      <c r="C29" s="265" t="s">
        <v>41</v>
      </c>
      <c r="D29" s="271"/>
      <c r="E29" s="267"/>
      <c r="F29" s="265" t="s">
        <v>42</v>
      </c>
      <c r="G29" s="266"/>
      <c r="H29" s="267"/>
      <c r="I29" s="265" t="s">
        <v>43</v>
      </c>
      <c r="J29" s="271"/>
      <c r="K29" s="267"/>
      <c r="L29" s="265" t="s">
        <v>44</v>
      </c>
      <c r="M29" s="266"/>
      <c r="N29" s="267"/>
      <c r="O29" s="317" t="s">
        <v>45</v>
      </c>
      <c r="P29" s="266"/>
      <c r="Q29" s="281"/>
      <c r="R29" s="128"/>
      <c r="S29" s="128"/>
      <c r="T29" s="128"/>
      <c r="U29" s="129" t="s">
        <v>31</v>
      </c>
      <c r="V29" s="335"/>
      <c r="W29" s="8"/>
      <c r="X29" s="265" t="s">
        <v>41</v>
      </c>
      <c r="Y29" s="271"/>
      <c r="Z29" s="292"/>
      <c r="AA29" s="265" t="s">
        <v>42</v>
      </c>
      <c r="AB29" s="271"/>
      <c r="AC29" s="292"/>
      <c r="AD29" s="265" t="s">
        <v>43</v>
      </c>
      <c r="AE29" s="271"/>
      <c r="AF29" s="292"/>
      <c r="AG29" s="265" t="s">
        <v>44</v>
      </c>
      <c r="AH29" s="271"/>
      <c r="AI29" s="292"/>
      <c r="AJ29" s="317" t="s">
        <v>45</v>
      </c>
      <c r="AK29" s="325"/>
      <c r="AL29" s="326"/>
      <c r="AM29" s="205"/>
      <c r="AN29" s="128"/>
      <c r="AO29" s="195"/>
      <c r="AP29" s="129" t="s">
        <v>31</v>
      </c>
      <c r="AQ29" s="336"/>
      <c r="AR29" s="8"/>
      <c r="AS29" s="265" t="s">
        <v>41</v>
      </c>
      <c r="AT29" s="271"/>
      <c r="AU29" s="267"/>
      <c r="AV29" s="265" t="s">
        <v>42</v>
      </c>
      <c r="AW29" s="266"/>
      <c r="AX29" s="267"/>
      <c r="AY29" s="265" t="s">
        <v>43</v>
      </c>
      <c r="AZ29" s="271"/>
      <c r="BA29" s="267"/>
      <c r="BB29" s="265" t="s">
        <v>44</v>
      </c>
      <c r="BC29" s="266"/>
      <c r="BD29" s="267"/>
      <c r="BE29" s="317" t="s">
        <v>45</v>
      </c>
      <c r="BF29" s="266"/>
      <c r="BG29" s="281"/>
      <c r="BH29" s="205"/>
      <c r="BI29" s="128"/>
      <c r="BJ29" s="195"/>
      <c r="BK29" s="140" t="s">
        <v>31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</row>
    <row r="30" spans="1:63" s="10" customFormat="1" ht="13.5">
      <c r="A30" s="334"/>
      <c r="B30" s="11"/>
      <c r="C30" s="279"/>
      <c r="D30" s="272"/>
      <c r="E30" s="270"/>
      <c r="F30" s="268"/>
      <c r="G30" s="269"/>
      <c r="H30" s="270"/>
      <c r="I30" s="279"/>
      <c r="J30" s="272"/>
      <c r="K30" s="270"/>
      <c r="L30" s="268"/>
      <c r="M30" s="269"/>
      <c r="N30" s="270"/>
      <c r="O30" s="268"/>
      <c r="P30" s="269"/>
      <c r="Q30" s="282"/>
      <c r="R30" s="128"/>
      <c r="S30" s="128"/>
      <c r="T30" s="195"/>
      <c r="U30" s="130"/>
      <c r="V30" s="335"/>
      <c r="W30" s="13"/>
      <c r="X30" s="279"/>
      <c r="Y30" s="272"/>
      <c r="Z30" s="293"/>
      <c r="AA30" s="279"/>
      <c r="AB30" s="272"/>
      <c r="AC30" s="293"/>
      <c r="AD30" s="279"/>
      <c r="AE30" s="272"/>
      <c r="AF30" s="293"/>
      <c r="AG30" s="279"/>
      <c r="AH30" s="272"/>
      <c r="AI30" s="293"/>
      <c r="AJ30" s="327"/>
      <c r="AK30" s="328"/>
      <c r="AL30" s="329"/>
      <c r="AM30" s="205"/>
      <c r="AN30" s="128"/>
      <c r="AO30" s="195"/>
      <c r="AP30" s="130"/>
      <c r="AQ30" s="336"/>
      <c r="AR30" s="13"/>
      <c r="AS30" s="279"/>
      <c r="AT30" s="272"/>
      <c r="AU30" s="270"/>
      <c r="AV30" s="268"/>
      <c r="AW30" s="269"/>
      <c r="AX30" s="270"/>
      <c r="AY30" s="279"/>
      <c r="AZ30" s="272"/>
      <c r="BA30" s="270"/>
      <c r="BB30" s="268"/>
      <c r="BC30" s="269"/>
      <c r="BD30" s="270"/>
      <c r="BE30" s="268"/>
      <c r="BF30" s="269"/>
      <c r="BG30" s="282"/>
      <c r="BH30" s="205"/>
      <c r="BI30" s="128"/>
      <c r="BJ30" s="195"/>
      <c r="BK30" s="141"/>
    </row>
    <row r="31" spans="1:63" s="18" customFormat="1" ht="19.5" customHeight="1">
      <c r="A31" s="334"/>
      <c r="B31" s="14"/>
      <c r="C31" s="280"/>
      <c r="D31" s="273"/>
      <c r="E31" s="274"/>
      <c r="F31" s="318"/>
      <c r="G31" s="319"/>
      <c r="H31" s="274"/>
      <c r="I31" s="280"/>
      <c r="J31" s="273"/>
      <c r="K31" s="274"/>
      <c r="L31" s="318"/>
      <c r="M31" s="319"/>
      <c r="N31" s="274"/>
      <c r="O31" s="318"/>
      <c r="P31" s="319"/>
      <c r="Q31" s="283"/>
      <c r="R31" s="191"/>
      <c r="S31" s="191"/>
      <c r="T31" s="195"/>
      <c r="U31" s="128" t="s">
        <v>4</v>
      </c>
      <c r="V31" s="335"/>
      <c r="W31" s="17"/>
      <c r="X31" s="280"/>
      <c r="Y31" s="273"/>
      <c r="Z31" s="295"/>
      <c r="AA31" s="280"/>
      <c r="AB31" s="273"/>
      <c r="AC31" s="295"/>
      <c r="AD31" s="280"/>
      <c r="AE31" s="273"/>
      <c r="AF31" s="295"/>
      <c r="AG31" s="280"/>
      <c r="AH31" s="273"/>
      <c r="AI31" s="295"/>
      <c r="AJ31" s="330"/>
      <c r="AK31" s="331"/>
      <c r="AL31" s="332"/>
      <c r="AM31" s="323"/>
      <c r="AN31" s="324"/>
      <c r="AO31" s="324"/>
      <c r="AP31" s="128" t="s">
        <v>4</v>
      </c>
      <c r="AQ31" s="336"/>
      <c r="AR31" s="17"/>
      <c r="AS31" s="280"/>
      <c r="AT31" s="273"/>
      <c r="AU31" s="274"/>
      <c r="AV31" s="318"/>
      <c r="AW31" s="319"/>
      <c r="AX31" s="274"/>
      <c r="AY31" s="280"/>
      <c r="AZ31" s="273"/>
      <c r="BA31" s="274"/>
      <c r="BB31" s="318"/>
      <c r="BC31" s="319"/>
      <c r="BD31" s="274"/>
      <c r="BE31" s="318"/>
      <c r="BF31" s="319"/>
      <c r="BG31" s="283"/>
      <c r="BH31" s="323"/>
      <c r="BI31" s="324"/>
      <c r="BJ31" s="269"/>
      <c r="BK31" s="142" t="s">
        <v>4</v>
      </c>
    </row>
    <row r="32" spans="1:63" s="18" customFormat="1" ht="33" customHeight="1" thickBot="1">
      <c r="A32" s="334"/>
      <c r="B32" s="19"/>
      <c r="C32" s="12" t="s">
        <v>7</v>
      </c>
      <c r="D32" s="20" t="s">
        <v>26</v>
      </c>
      <c r="E32" s="163" t="s">
        <v>29</v>
      </c>
      <c r="F32" s="21" t="s">
        <v>8</v>
      </c>
      <c r="G32" s="20" t="s">
        <v>6</v>
      </c>
      <c r="H32" s="168" t="s">
        <v>29</v>
      </c>
      <c r="I32" s="12" t="s">
        <v>7</v>
      </c>
      <c r="J32" s="20" t="s">
        <v>26</v>
      </c>
      <c r="K32" s="163" t="s">
        <v>29</v>
      </c>
      <c r="L32" s="204" t="s">
        <v>8</v>
      </c>
      <c r="M32" s="20" t="s">
        <v>6</v>
      </c>
      <c r="N32" s="168" t="s">
        <v>29</v>
      </c>
      <c r="O32" s="204" t="s">
        <v>8</v>
      </c>
      <c r="P32" s="20" t="s">
        <v>6</v>
      </c>
      <c r="Q32" s="230" t="s">
        <v>29</v>
      </c>
      <c r="R32" s="128"/>
      <c r="S32" s="128"/>
      <c r="T32" s="166"/>
      <c r="U32" s="128" t="s">
        <v>9</v>
      </c>
      <c r="V32" s="335"/>
      <c r="W32" s="22"/>
      <c r="X32" s="12" t="s">
        <v>7</v>
      </c>
      <c r="Y32" s="20" t="s">
        <v>26</v>
      </c>
      <c r="Z32" s="163" t="s">
        <v>29</v>
      </c>
      <c r="AA32" s="21" t="s">
        <v>8</v>
      </c>
      <c r="AB32" s="20" t="s">
        <v>6</v>
      </c>
      <c r="AC32" s="168" t="s">
        <v>29</v>
      </c>
      <c r="AD32" s="12" t="s">
        <v>7</v>
      </c>
      <c r="AE32" s="20" t="s">
        <v>26</v>
      </c>
      <c r="AF32" s="163" t="s">
        <v>29</v>
      </c>
      <c r="AG32" s="204" t="s">
        <v>8</v>
      </c>
      <c r="AH32" s="20" t="s">
        <v>6</v>
      </c>
      <c r="AI32" s="168" t="s">
        <v>29</v>
      </c>
      <c r="AJ32" s="204" t="s">
        <v>8</v>
      </c>
      <c r="AK32" s="20" t="s">
        <v>6</v>
      </c>
      <c r="AL32" s="197" t="s">
        <v>34</v>
      </c>
      <c r="AM32" s="205"/>
      <c r="AN32" s="128"/>
      <c r="AO32" s="166"/>
      <c r="AP32" s="128" t="s">
        <v>10</v>
      </c>
      <c r="AQ32" s="336"/>
      <c r="AR32" s="17"/>
      <c r="AS32" s="12" t="s">
        <v>7</v>
      </c>
      <c r="AT32" s="20" t="s">
        <v>26</v>
      </c>
      <c r="AU32" s="163" t="s">
        <v>29</v>
      </c>
      <c r="AV32" s="21" t="s">
        <v>8</v>
      </c>
      <c r="AW32" s="20" t="s">
        <v>6</v>
      </c>
      <c r="AX32" s="168" t="s">
        <v>29</v>
      </c>
      <c r="AY32" s="12" t="s">
        <v>7</v>
      </c>
      <c r="AZ32" s="20" t="s">
        <v>26</v>
      </c>
      <c r="BA32" s="163" t="s">
        <v>29</v>
      </c>
      <c r="BB32" s="204" t="s">
        <v>8</v>
      </c>
      <c r="BC32" s="20" t="s">
        <v>6</v>
      </c>
      <c r="BD32" s="168" t="s">
        <v>29</v>
      </c>
      <c r="BE32" s="204" t="s">
        <v>8</v>
      </c>
      <c r="BF32" s="20" t="s">
        <v>6</v>
      </c>
      <c r="BG32" s="230" t="s">
        <v>34</v>
      </c>
      <c r="BH32" s="205"/>
      <c r="BI32" s="128"/>
      <c r="BJ32" s="166"/>
      <c r="BK32" s="142" t="s">
        <v>11</v>
      </c>
    </row>
    <row r="33" spans="1:63" s="18" customFormat="1" ht="21" customHeight="1" thickBot="1">
      <c r="A33" s="334"/>
      <c r="B33" s="26" t="s">
        <v>12</v>
      </c>
      <c r="C33" s="27">
        <v>26433</v>
      </c>
      <c r="D33" s="30">
        <v>21</v>
      </c>
      <c r="E33" s="179">
        <f>C33/C8*100</f>
        <v>2.103936852444246</v>
      </c>
      <c r="F33" s="27">
        <v>15980</v>
      </c>
      <c r="G33" s="118">
        <v>12.7</v>
      </c>
      <c r="H33" s="30">
        <f>F33/C8*100</f>
        <v>1.2719294405500339</v>
      </c>
      <c r="I33" s="27">
        <v>25107</v>
      </c>
      <c r="J33" s="169">
        <v>19.9</v>
      </c>
      <c r="K33" s="196">
        <f>I33/C8*100</f>
        <v>1.9983937712071151</v>
      </c>
      <c r="L33" s="225">
        <v>14486</v>
      </c>
      <c r="M33" s="30">
        <v>11.5</v>
      </c>
      <c r="N33" s="30">
        <f>L33/C8*100</f>
        <v>1.1530143852195112</v>
      </c>
      <c r="O33" s="48">
        <v>2110</v>
      </c>
      <c r="P33" s="30">
        <v>1.7</v>
      </c>
      <c r="Q33" s="32">
        <f>O33/C8*100</f>
        <v>0.16794562700629356</v>
      </c>
      <c r="R33" s="116"/>
      <c r="S33" s="118"/>
      <c r="T33" s="118"/>
      <c r="U33" s="131">
        <v>127799000</v>
      </c>
      <c r="V33" s="335"/>
      <c r="W33" s="33" t="s">
        <v>12</v>
      </c>
      <c r="X33" s="27">
        <v>18485</v>
      </c>
      <c r="Y33" s="30">
        <v>30.1</v>
      </c>
      <c r="Z33" s="179">
        <f>X33/X8*100</f>
        <v>2.819872895964462</v>
      </c>
      <c r="AA33" s="27">
        <v>10441</v>
      </c>
      <c r="AB33" s="118">
        <v>17</v>
      </c>
      <c r="AC33" s="30">
        <f>AA33/X8*100</f>
        <v>1.5927667247370814</v>
      </c>
      <c r="AD33" s="27">
        <v>11835</v>
      </c>
      <c r="AE33" s="169">
        <v>19.3</v>
      </c>
      <c r="AF33" s="196">
        <f>AD33/X8*100</f>
        <v>1.8054203799696733</v>
      </c>
      <c r="AG33" s="232">
        <v>7639</v>
      </c>
      <c r="AH33" s="30">
        <v>12.5</v>
      </c>
      <c r="AI33" s="30">
        <f>AG33/X8*100</f>
        <v>1.1653237247645403</v>
      </c>
      <c r="AJ33" s="48">
        <v>1279</v>
      </c>
      <c r="AK33" s="30">
        <v>2.1</v>
      </c>
      <c r="AL33" s="32">
        <f>AJ33/X8*100</f>
        <v>0.19511049142215564</v>
      </c>
      <c r="AM33" s="206"/>
      <c r="AN33" s="118"/>
      <c r="AO33" s="118"/>
      <c r="AP33" s="127">
        <v>62029000</v>
      </c>
      <c r="AQ33" s="336"/>
      <c r="AR33" s="38" t="s">
        <v>12</v>
      </c>
      <c r="AS33" s="27">
        <v>7948</v>
      </c>
      <c r="AT33" s="30">
        <v>12.3</v>
      </c>
      <c r="AU33" s="179">
        <f>AS33/AS8*100</f>
        <v>1.322830137492448</v>
      </c>
      <c r="AV33" s="27">
        <v>5539</v>
      </c>
      <c r="AW33" s="118">
        <v>8.6</v>
      </c>
      <c r="AX33" s="30">
        <f>AV33/AS8*100</f>
        <v>0.9218867805197117</v>
      </c>
      <c r="AY33" s="27">
        <v>13272</v>
      </c>
      <c r="AZ33" s="169">
        <v>20.5</v>
      </c>
      <c r="BA33" s="196">
        <f>AY33/AS8*100</f>
        <v>2.208933264318038</v>
      </c>
      <c r="BB33" s="225">
        <v>6847</v>
      </c>
      <c r="BC33" s="30">
        <v>10.6</v>
      </c>
      <c r="BD33" s="30">
        <f>BB33/AS8*100</f>
        <v>1.1395845434588314</v>
      </c>
      <c r="BE33" s="48">
        <v>831</v>
      </c>
      <c r="BF33" s="30">
        <v>1.3</v>
      </c>
      <c r="BG33" s="32">
        <f>BE33/AS8*100</f>
        <v>0.13830798241774336</v>
      </c>
      <c r="BH33" s="206"/>
      <c r="BI33" s="125"/>
      <c r="BJ33" s="125"/>
      <c r="BK33" s="143">
        <v>65486000</v>
      </c>
    </row>
    <row r="34" spans="1:63" s="18" customFormat="1" ht="21" customHeight="1" thickBot="1">
      <c r="A34" s="334"/>
      <c r="B34" s="26" t="s">
        <v>13</v>
      </c>
      <c r="C34" s="27">
        <v>425</v>
      </c>
      <c r="D34" s="40">
        <f>C34/U9*100000</f>
        <v>20.94627895515032</v>
      </c>
      <c r="E34" s="182">
        <f>C34/C9*100</f>
        <v>1.9738981004133576</v>
      </c>
      <c r="F34" s="27">
        <v>203</v>
      </c>
      <c r="G34" s="173">
        <f>F34/U9*100000</f>
        <v>10.00492853622474</v>
      </c>
      <c r="H34" s="30">
        <f>F34/C9*100</f>
        <v>0.942826622079792</v>
      </c>
      <c r="I34" s="27">
        <v>446</v>
      </c>
      <c r="J34" s="170">
        <f>I34/U9*100000</f>
        <v>21.98127156234598</v>
      </c>
      <c r="K34" s="169">
        <f>I34/C9*100</f>
        <v>2.0714318889043706</v>
      </c>
      <c r="L34" s="225">
        <v>225</v>
      </c>
      <c r="M34" s="30">
        <f>L34/U9*100000</f>
        <v>11.089206505667816</v>
      </c>
      <c r="N34" s="30">
        <f>L34/C9*100</f>
        <v>1.0450048766894247</v>
      </c>
      <c r="O34" s="48">
        <v>42</v>
      </c>
      <c r="P34" s="30">
        <f>O34/U9*100000</f>
        <v>2.069985214391326</v>
      </c>
      <c r="Q34" s="32">
        <f>O34/C9*100</f>
        <v>0.19506757698202593</v>
      </c>
      <c r="R34" s="116"/>
      <c r="S34" s="118"/>
      <c r="T34" s="118"/>
      <c r="U34" s="246">
        <v>2029000</v>
      </c>
      <c r="V34" s="335"/>
      <c r="W34" s="41" t="s">
        <v>13</v>
      </c>
      <c r="X34" s="27">
        <v>284</v>
      </c>
      <c r="Y34" s="40">
        <f>X34/AP9*100000</f>
        <v>28.86178861788618</v>
      </c>
      <c r="Z34" s="182">
        <f>X34/X9*100</f>
        <v>2.552579543411828</v>
      </c>
      <c r="AA34" s="27">
        <v>126</v>
      </c>
      <c r="AB34" s="173">
        <f>AA34/AP9*100000</f>
        <v>12.804878048780488</v>
      </c>
      <c r="AC34" s="30">
        <f>AA34/X9*100</f>
        <v>1.1324824734855294</v>
      </c>
      <c r="AD34" s="27">
        <v>227</v>
      </c>
      <c r="AE34" s="170">
        <f>AD34/AP9*100000</f>
        <v>23.06910569105691</v>
      </c>
      <c r="AF34" s="169">
        <f>AD34/X9*100</f>
        <v>2.040266043501708</v>
      </c>
      <c r="AG34" s="223">
        <v>108</v>
      </c>
      <c r="AH34" s="30">
        <f>AG34/AP9*100000</f>
        <v>10.975609756097562</v>
      </c>
      <c r="AI34" s="30">
        <f>AG34/X9*100</f>
        <v>0.9706992629875967</v>
      </c>
      <c r="AJ34" s="48">
        <v>27</v>
      </c>
      <c r="AK34" s="30">
        <f>AJ34/AP9*100000</f>
        <v>2.7439024390243905</v>
      </c>
      <c r="AL34" s="32">
        <f>AJ34/X9*100</f>
        <v>0.24267481574689917</v>
      </c>
      <c r="AM34" s="206"/>
      <c r="AN34" s="118"/>
      <c r="AO34" s="118"/>
      <c r="AP34" s="127">
        <v>984000</v>
      </c>
      <c r="AQ34" s="336"/>
      <c r="AR34" s="46" t="s">
        <v>13</v>
      </c>
      <c r="AS34" s="27">
        <v>141</v>
      </c>
      <c r="AT34" s="40">
        <f>AS34/BK9*100000</f>
        <v>13.492822966507177</v>
      </c>
      <c r="AU34" s="182">
        <f>AS34/AS9*100</f>
        <v>1.355117731859683</v>
      </c>
      <c r="AV34" s="27">
        <v>77</v>
      </c>
      <c r="AW34" s="173">
        <f>AV34/BK9*100000</f>
        <v>7.368421052631579</v>
      </c>
      <c r="AX34" s="30">
        <f>AV34/AS9*100</f>
        <v>0.7400288322921672</v>
      </c>
      <c r="AY34" s="27">
        <v>219</v>
      </c>
      <c r="AZ34" s="170">
        <f>AY34/BK9*100000</f>
        <v>20.95693779904306</v>
      </c>
      <c r="BA34" s="169">
        <f>AY34/AS9*100</f>
        <v>2.1047573282075924</v>
      </c>
      <c r="BB34" s="225">
        <v>117</v>
      </c>
      <c r="BC34" s="30">
        <f>BB34/BK9*100000</f>
        <v>11.196172248803828</v>
      </c>
      <c r="BD34" s="30">
        <f>BB34/AS9*100</f>
        <v>1.1244593945218646</v>
      </c>
      <c r="BE34" s="48">
        <v>15</v>
      </c>
      <c r="BF34" s="30">
        <f>BE34/BK9*100000</f>
        <v>1.4354066985645932</v>
      </c>
      <c r="BG34" s="32">
        <f>BE34/AS9*100</f>
        <v>0.14416146083613646</v>
      </c>
      <c r="BH34" s="206"/>
      <c r="BI34" s="125"/>
      <c r="BJ34" s="125"/>
      <c r="BK34" s="144">
        <v>1045000</v>
      </c>
    </row>
    <row r="35" spans="1:63" s="18" customFormat="1" ht="21" customHeight="1" thickBot="1">
      <c r="A35" s="334"/>
      <c r="B35" s="47" t="s">
        <v>21</v>
      </c>
      <c r="C35" s="48">
        <f>SUM(C36:C37)</f>
        <v>29</v>
      </c>
      <c r="D35" s="30">
        <f>C35/U10*100000</f>
        <v>21.828801975130222</v>
      </c>
      <c r="E35" s="179">
        <f>C35/C10*100</f>
        <v>1.7375674056321149</v>
      </c>
      <c r="F35" s="48">
        <f>SUM(F36:F37)</f>
        <v>14</v>
      </c>
      <c r="G35" s="173">
        <f>F35/U10*100000</f>
        <v>10.538042332821487</v>
      </c>
      <c r="H35" s="30">
        <f>F35/C10*100</f>
        <v>0.8388256440982624</v>
      </c>
      <c r="I35" s="48">
        <f>SUM(I36:I37)</f>
        <v>35</v>
      </c>
      <c r="J35" s="169">
        <f>I35/U10*100000</f>
        <v>26.345105832053715</v>
      </c>
      <c r="K35" s="169">
        <f>I35/C10*100</f>
        <v>2.097064110245656</v>
      </c>
      <c r="L35" s="225">
        <f>AG35+BB35</f>
        <v>19</v>
      </c>
      <c r="M35" s="30">
        <f>L35/U10*100000</f>
        <v>14.30162888025773</v>
      </c>
      <c r="N35" s="30">
        <f>L35/C10*100</f>
        <v>1.1384062312762133</v>
      </c>
      <c r="O35" s="48">
        <f>SUM(O36:O37)</f>
        <v>3</v>
      </c>
      <c r="P35" s="30">
        <f>O35/U10*100000</f>
        <v>2.258151928461747</v>
      </c>
      <c r="Q35" s="32">
        <f>O35/C10*100</f>
        <v>0.17974835230677053</v>
      </c>
      <c r="R35" s="116"/>
      <c r="S35" s="118"/>
      <c r="T35" s="118"/>
      <c r="U35" s="132">
        <f>SUM(U36:U37)</f>
        <v>133813</v>
      </c>
      <c r="V35" s="335"/>
      <c r="W35" s="146" t="s">
        <v>14</v>
      </c>
      <c r="X35" s="48">
        <f>SUM(X36:X37)</f>
        <v>15</v>
      </c>
      <c r="Y35" s="30">
        <f>X35/AP10*100000</f>
        <v>23.352845933491096</v>
      </c>
      <c r="Z35" s="179">
        <f>X35/X10*100</f>
        <v>1.7201834862385321</v>
      </c>
      <c r="AA35" s="48">
        <f>SUM(AA36:AA37)</f>
        <v>10</v>
      </c>
      <c r="AB35" s="173">
        <f>AA35/AP10*100000</f>
        <v>15.56856395566073</v>
      </c>
      <c r="AC35" s="30">
        <f>AA35/X10*100</f>
        <v>1.146788990825688</v>
      </c>
      <c r="AD35" s="48">
        <f>SUM(AD36:AD37)</f>
        <v>21</v>
      </c>
      <c r="AE35" s="169">
        <f>AD35/AP10*100000</f>
        <v>32.693984306887536</v>
      </c>
      <c r="AF35" s="169">
        <f>AD35/X10*100</f>
        <v>2.408256880733945</v>
      </c>
      <c r="AG35" s="223">
        <f>SUM(AG36:AG37)</f>
        <v>11</v>
      </c>
      <c r="AH35" s="30">
        <f>AG35/AP10*100000</f>
        <v>17.1254203512268</v>
      </c>
      <c r="AI35" s="30">
        <f>AG35/X10*100</f>
        <v>1.261467889908257</v>
      </c>
      <c r="AJ35" s="48">
        <f>SUM(AJ36:AJ37)</f>
        <v>2</v>
      </c>
      <c r="AK35" s="30">
        <f>AJ35/AP10*100000</f>
        <v>3.1137127911321456</v>
      </c>
      <c r="AL35" s="32">
        <f>AJ35/X10*100</f>
        <v>0.22935779816513763</v>
      </c>
      <c r="AM35" s="207"/>
      <c r="AN35" s="118"/>
      <c r="AO35" s="118"/>
      <c r="AP35" s="126">
        <v>64232</v>
      </c>
      <c r="AQ35" s="336"/>
      <c r="AR35" s="53" t="s">
        <v>22</v>
      </c>
      <c r="AS35" s="48">
        <f>SUM(AS36:AS37)</f>
        <v>14</v>
      </c>
      <c r="AT35" s="30">
        <f>AS35/BK10*100000</f>
        <v>20.40221509763917</v>
      </c>
      <c r="AU35" s="179">
        <f>AS35/AS10*100</f>
        <v>1.7565872020075282</v>
      </c>
      <c r="AV35" s="48">
        <f>SUM(AV36:AV37)</f>
        <v>4</v>
      </c>
      <c r="AW35" s="173">
        <f>AV35/BK10*100000</f>
        <v>5.829204313611192</v>
      </c>
      <c r="AX35" s="30">
        <f>AV35/AS10*100</f>
        <v>0.5018820577164366</v>
      </c>
      <c r="AY35" s="48">
        <f>SUM(AY36:AY37)</f>
        <v>14</v>
      </c>
      <c r="AZ35" s="169">
        <f>AY35/BK10*100000</f>
        <v>20.40221509763917</v>
      </c>
      <c r="BA35" s="169">
        <f>AY35/AS10*100</f>
        <v>1.7565872020075282</v>
      </c>
      <c r="BB35" s="225">
        <f>SUM(BB36:BB37)</f>
        <v>8</v>
      </c>
      <c r="BC35" s="30">
        <f>BB35/BK10*100000</f>
        <v>11.658408627222384</v>
      </c>
      <c r="BD35" s="30">
        <f>BB35/AS10*100</f>
        <v>1.0037641154328731</v>
      </c>
      <c r="BE35" s="228">
        <f>SUM(BE36:BE37)</f>
        <v>1</v>
      </c>
      <c r="BF35" s="30">
        <f>BE35/BK10*100000</f>
        <v>1.457301078402798</v>
      </c>
      <c r="BG35" s="32">
        <f>BE35/AS10*100</f>
        <v>0.12547051442910914</v>
      </c>
      <c r="BH35" s="207"/>
      <c r="BI35" s="125"/>
      <c r="BJ35" s="125"/>
      <c r="BK35" s="144">
        <v>68620</v>
      </c>
    </row>
    <row r="36" spans="1:63" s="18" customFormat="1" ht="21" customHeight="1">
      <c r="A36" s="334"/>
      <c r="B36" s="55" t="s">
        <v>15</v>
      </c>
      <c r="C36" s="27">
        <v>17</v>
      </c>
      <c r="D36" s="58">
        <f>C36/U11*100000</f>
        <v>21.251328208013</v>
      </c>
      <c r="E36" s="180">
        <f>C36/C11*100</f>
        <v>1.7598343685300208</v>
      </c>
      <c r="F36" s="27">
        <v>11</v>
      </c>
      <c r="G36" s="174">
        <f>F36/U11*100000</f>
        <v>13.750859428714296</v>
      </c>
      <c r="H36" s="58">
        <f>F36/C11*100</f>
        <v>1.1387163561076603</v>
      </c>
      <c r="I36" s="27">
        <v>20</v>
      </c>
      <c r="J36" s="171">
        <f>I36/U11*100000</f>
        <v>25.001562597662353</v>
      </c>
      <c r="K36" s="171">
        <f>I36/C11*100</f>
        <v>2.070393374741201</v>
      </c>
      <c r="L36" s="226">
        <v>12</v>
      </c>
      <c r="M36" s="58">
        <f>L36/U11*100000</f>
        <v>15.000937558597412</v>
      </c>
      <c r="N36" s="58">
        <f>L36/C11*100</f>
        <v>1.2422360248447204</v>
      </c>
      <c r="O36" s="203">
        <v>3</v>
      </c>
      <c r="P36" s="58">
        <f>O36/U11*100000</f>
        <v>3.750234389649353</v>
      </c>
      <c r="Q36" s="59">
        <f>O36/C11*100</f>
        <v>0.3105590062111801</v>
      </c>
      <c r="R36" s="116"/>
      <c r="S36" s="118"/>
      <c r="T36" s="118"/>
      <c r="U36" s="131">
        <v>80480</v>
      </c>
      <c r="V36" s="335"/>
      <c r="W36" s="60" t="s">
        <v>15</v>
      </c>
      <c r="X36" s="27">
        <v>10</v>
      </c>
      <c r="Y36" s="58">
        <f>X36/AP11*100000</f>
        <v>25.83245072460024</v>
      </c>
      <c r="Z36" s="180">
        <f>X36/X11*100</f>
        <v>1.9880715705765408</v>
      </c>
      <c r="AA36" s="27">
        <v>8</v>
      </c>
      <c r="AB36" s="174">
        <f>AA36/AP11*100000</f>
        <v>20.665960579680196</v>
      </c>
      <c r="AC36" s="58">
        <f>AA36/X11*100</f>
        <v>1.5904572564612325</v>
      </c>
      <c r="AD36" s="27">
        <v>13</v>
      </c>
      <c r="AE36" s="171">
        <f>AD36/AP11*100000</f>
        <v>33.58218594198031</v>
      </c>
      <c r="AF36" s="171">
        <f>AD36/X11*100</f>
        <v>2.584493041749503</v>
      </c>
      <c r="AG36" s="224">
        <v>6</v>
      </c>
      <c r="AH36" s="58">
        <f>AG36/AP11*100000</f>
        <v>15.499470434760147</v>
      </c>
      <c r="AI36" s="58">
        <f>AG36/X11*100</f>
        <v>1.1928429423459244</v>
      </c>
      <c r="AJ36" s="203">
        <v>2</v>
      </c>
      <c r="AK36" s="58">
        <f>AJ36/AP11*100000</f>
        <v>5.166490144920049</v>
      </c>
      <c r="AL36" s="59">
        <f>AJ36/X11*100</f>
        <v>0.3976143141153081</v>
      </c>
      <c r="AM36" s="208"/>
      <c r="AN36" s="118"/>
      <c r="AO36" s="118"/>
      <c r="AP36" s="126">
        <v>38711</v>
      </c>
      <c r="AQ36" s="336"/>
      <c r="AR36" s="62" t="s">
        <v>15</v>
      </c>
      <c r="AS36" s="27">
        <v>7</v>
      </c>
      <c r="AT36" s="58">
        <f>AS36/BK11*100000</f>
        <v>16.955721344830927</v>
      </c>
      <c r="AU36" s="180">
        <f>AS36/AS11*100</f>
        <v>1.511879049676026</v>
      </c>
      <c r="AV36" s="27">
        <v>3</v>
      </c>
      <c r="AW36" s="174">
        <f>AV36/BK11*100000</f>
        <v>7.266737719213255</v>
      </c>
      <c r="AX36" s="58">
        <f>AV36/AS11*100</f>
        <v>0.6479481641468683</v>
      </c>
      <c r="AY36" s="27">
        <v>7</v>
      </c>
      <c r="AZ36" s="171">
        <f>AY36/BK11*100000</f>
        <v>16.955721344830927</v>
      </c>
      <c r="BA36" s="171">
        <f>AY36/AS11*100</f>
        <v>1.511879049676026</v>
      </c>
      <c r="BB36" s="226">
        <v>6</v>
      </c>
      <c r="BC36" s="58">
        <f>BB36/BK11*100000</f>
        <v>14.53347543842651</v>
      </c>
      <c r="BD36" s="58">
        <f>BB36/AS11*100</f>
        <v>1.2958963282937366</v>
      </c>
      <c r="BE36" s="229">
        <v>1</v>
      </c>
      <c r="BF36" s="58">
        <f>BE36/BK11*100000</f>
        <v>2.4222459064044184</v>
      </c>
      <c r="BG36" s="59">
        <f>BE36/AS11*100</f>
        <v>0.21598272138228944</v>
      </c>
      <c r="BH36" s="208"/>
      <c r="BI36" s="125"/>
      <c r="BJ36" s="125"/>
      <c r="BK36" s="144">
        <v>41284</v>
      </c>
    </row>
    <row r="37" spans="1:63" s="18" customFormat="1" ht="21" customHeight="1" thickBot="1">
      <c r="A37" s="334"/>
      <c r="B37" s="63" t="s">
        <v>16</v>
      </c>
      <c r="C37" s="64">
        <v>12</v>
      </c>
      <c r="D37" s="66">
        <f>C37/U12*100000</f>
        <v>22.70276406152449</v>
      </c>
      <c r="E37" s="181">
        <f>C37/C12*100</f>
        <v>1.7069701280227598</v>
      </c>
      <c r="F37" s="64">
        <v>3</v>
      </c>
      <c r="G37" s="175">
        <f>F37/U12*100000</f>
        <v>5.675691015381123</v>
      </c>
      <c r="H37" s="66">
        <f>F37/C12*100</f>
        <v>0.42674253200568996</v>
      </c>
      <c r="I37" s="64">
        <v>15</v>
      </c>
      <c r="J37" s="172">
        <f>I37/U12*100000</f>
        <v>28.378455076905617</v>
      </c>
      <c r="K37" s="172">
        <f>I37/C12*100</f>
        <v>2.1337126600284493</v>
      </c>
      <c r="L37" s="227">
        <v>7</v>
      </c>
      <c r="M37" s="66">
        <f>L37/U12*100000</f>
        <v>13.243279035889287</v>
      </c>
      <c r="N37" s="66">
        <f>L37/C12*100</f>
        <v>0.995732574679943</v>
      </c>
      <c r="O37" s="243" t="s">
        <v>52</v>
      </c>
      <c r="P37" s="243" t="s">
        <v>52</v>
      </c>
      <c r="Q37" s="243" t="s">
        <v>52</v>
      </c>
      <c r="R37" s="231"/>
      <c r="S37" s="118"/>
      <c r="T37" s="118"/>
      <c r="U37" s="133">
        <v>53333</v>
      </c>
      <c r="V37" s="335"/>
      <c r="W37" s="68" t="s">
        <v>16</v>
      </c>
      <c r="X37" s="64">
        <v>5</v>
      </c>
      <c r="Y37" s="66">
        <f>X37/AP12*100000</f>
        <v>19.591708788840563</v>
      </c>
      <c r="Z37" s="181">
        <f>X37/X12*100</f>
        <v>1.3550135501355014</v>
      </c>
      <c r="AA37" s="64">
        <v>2</v>
      </c>
      <c r="AB37" s="175">
        <f>AA37/AP12*100000</f>
        <v>7.836683515536225</v>
      </c>
      <c r="AC37" s="66">
        <f>AA37/X12*100</f>
        <v>0.5420054200542005</v>
      </c>
      <c r="AD37" s="64">
        <v>8</v>
      </c>
      <c r="AE37" s="172">
        <f>AD37/AP12*100000</f>
        <v>31.3467340621449</v>
      </c>
      <c r="AF37" s="172">
        <f>AD37/X12*100</f>
        <v>2.168021680216802</v>
      </c>
      <c r="AG37" s="244">
        <v>5</v>
      </c>
      <c r="AH37" s="66">
        <f>AG37/AP12*100000</f>
        <v>19.591708788840563</v>
      </c>
      <c r="AI37" s="66">
        <f>AG37/X12*100</f>
        <v>1.3550135501355014</v>
      </c>
      <c r="AJ37" s="243" t="s">
        <v>52</v>
      </c>
      <c r="AK37" s="243" t="s">
        <v>52</v>
      </c>
      <c r="AL37" s="243" t="s">
        <v>52</v>
      </c>
      <c r="AM37" s="208"/>
      <c r="AN37" s="118"/>
      <c r="AO37" s="118"/>
      <c r="AP37" s="126">
        <v>25521</v>
      </c>
      <c r="AQ37" s="336"/>
      <c r="AR37" s="73" t="s">
        <v>16</v>
      </c>
      <c r="AS37" s="64">
        <v>7</v>
      </c>
      <c r="AT37" s="66">
        <f>AS37/BK12*100000</f>
        <v>25.607257828504537</v>
      </c>
      <c r="AU37" s="181">
        <f>AS37/AS12*100</f>
        <v>2.095808383233533</v>
      </c>
      <c r="AV37" s="64">
        <v>1</v>
      </c>
      <c r="AW37" s="175">
        <f>AV37/BK12*100000</f>
        <v>3.6581796897863623</v>
      </c>
      <c r="AX37" s="66">
        <f>AV37/AS12*100</f>
        <v>0.29940119760479045</v>
      </c>
      <c r="AY37" s="64">
        <v>7</v>
      </c>
      <c r="AZ37" s="172">
        <f>AY37/BK12*100000</f>
        <v>25.607257828504537</v>
      </c>
      <c r="BA37" s="172">
        <f>AY37/AS12*100</f>
        <v>2.095808383233533</v>
      </c>
      <c r="BB37" s="227">
        <v>2</v>
      </c>
      <c r="BC37" s="66">
        <f>BB37/BK12*100000</f>
        <v>7.316359379572725</v>
      </c>
      <c r="BD37" s="66">
        <f>BB37/AS12*100</f>
        <v>0.5988023952095809</v>
      </c>
      <c r="BE37" s="245" t="s">
        <v>52</v>
      </c>
      <c r="BF37" s="245" t="s">
        <v>52</v>
      </c>
      <c r="BG37" s="245" t="s">
        <v>52</v>
      </c>
      <c r="BH37" s="208"/>
      <c r="BI37" s="125"/>
      <c r="BJ37" s="125"/>
      <c r="BK37" s="145">
        <v>27336</v>
      </c>
    </row>
    <row r="38" spans="1:62" ht="14.25" customHeight="1">
      <c r="A38" s="334"/>
      <c r="B38" s="256" t="s">
        <v>48</v>
      </c>
      <c r="C38" s="256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258"/>
      <c r="T38" s="258"/>
      <c r="V38" s="335"/>
      <c r="W38" s="259" t="s">
        <v>49</v>
      </c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Q38" s="336"/>
      <c r="AR38" s="256" t="s">
        <v>49</v>
      </c>
      <c r="AS38" s="256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8"/>
      <c r="BI38" s="258"/>
      <c r="BJ38" s="258"/>
    </row>
    <row r="39" spans="1:62" ht="17.25" customHeight="1">
      <c r="A39" s="334"/>
      <c r="B39" s="259" t="s">
        <v>54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33"/>
      <c r="S39" s="233"/>
      <c r="T39" s="233"/>
      <c r="V39" s="335"/>
      <c r="W39" s="259" t="s">
        <v>53</v>
      </c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33"/>
      <c r="AM39" s="233"/>
      <c r="AN39" s="233"/>
      <c r="AO39" s="233"/>
      <c r="AQ39" s="336"/>
      <c r="AR39" s="259" t="s">
        <v>53</v>
      </c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33"/>
      <c r="BH39" s="233"/>
      <c r="BI39" s="233"/>
      <c r="BJ39" s="233"/>
    </row>
    <row r="40" spans="1:59" ht="17.25" customHeight="1">
      <c r="A40" s="334"/>
      <c r="B40" s="260" t="s">
        <v>30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V40" s="335"/>
      <c r="W40" s="260" t="s">
        <v>30</v>
      </c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Q40" s="336"/>
      <c r="AR40" s="260" t="s">
        <v>30</v>
      </c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</row>
    <row r="41" spans="1:43" ht="9" customHeight="1">
      <c r="A41" s="334"/>
      <c r="B41" s="1"/>
      <c r="C41" s="1"/>
      <c r="D41" s="1"/>
      <c r="E41" s="1"/>
      <c r="F41" s="1"/>
      <c r="G41" s="1"/>
      <c r="H41" s="1"/>
      <c r="I41" s="1"/>
      <c r="J41" s="1"/>
      <c r="K41" s="1"/>
      <c r="V41" s="335"/>
      <c r="AQ41" s="336"/>
    </row>
    <row r="42" spans="1:43" ht="9" customHeight="1">
      <c r="A42" s="334"/>
      <c r="V42" s="335"/>
      <c r="AQ42" s="336"/>
    </row>
    <row r="43" spans="1:43" ht="9" customHeight="1">
      <c r="A43" s="334"/>
      <c r="V43" s="335"/>
      <c r="AQ43" s="336"/>
    </row>
    <row r="44" spans="1:43" ht="9" customHeight="1">
      <c r="A44" s="334"/>
      <c r="V44" s="335"/>
      <c r="AQ44" s="336"/>
    </row>
    <row r="45" spans="1:62" ht="22.5" customHeight="1">
      <c r="A45" s="334"/>
      <c r="B45" s="312" t="s">
        <v>56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3"/>
      <c r="V45" s="335"/>
      <c r="W45" s="291" t="s">
        <v>57</v>
      </c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Q45" s="336"/>
      <c r="AR45" s="291" t="s">
        <v>55</v>
      </c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</row>
    <row r="46" spans="23:43" ht="9" customHeight="1">
      <c r="W46" s="147"/>
      <c r="AQ46" s="254"/>
    </row>
    <row r="47" ht="9" customHeight="1">
      <c r="W47" s="147"/>
    </row>
    <row r="48" ht="9" customHeight="1">
      <c r="W48" s="147"/>
    </row>
    <row r="49" spans="2:23" ht="30" customHeight="1">
      <c r="B49" s="98" t="s">
        <v>17</v>
      </c>
      <c r="W49" s="147"/>
    </row>
    <row r="50" ht="9" customHeight="1">
      <c r="W50" s="147"/>
    </row>
    <row r="51" ht="9" customHeight="1">
      <c r="W51" s="147"/>
    </row>
    <row r="52" ht="9" customHeight="1">
      <c r="W52" s="147"/>
    </row>
    <row r="53" ht="9" customHeight="1">
      <c r="W53" s="147"/>
    </row>
    <row r="54" ht="9" customHeight="1">
      <c r="W54" s="147"/>
    </row>
    <row r="55" ht="9" customHeight="1">
      <c r="W55" s="147"/>
    </row>
    <row r="56" ht="9" customHeight="1">
      <c r="W56" s="147"/>
    </row>
    <row r="57" ht="9" customHeight="1">
      <c r="W57" s="147"/>
    </row>
    <row r="58" ht="9" customHeight="1">
      <c r="W58" s="147"/>
    </row>
    <row r="59" ht="9" customHeight="1">
      <c r="W59" s="147"/>
    </row>
    <row r="60" ht="9" customHeight="1">
      <c r="W60" s="147"/>
    </row>
    <row r="61" ht="9" customHeight="1">
      <c r="W61" s="147"/>
    </row>
    <row r="62" ht="9" customHeight="1">
      <c r="W62" s="147"/>
    </row>
    <row r="63" ht="9" customHeight="1">
      <c r="W63" s="147"/>
    </row>
    <row r="64" ht="9" customHeight="1">
      <c r="W64" s="147"/>
    </row>
    <row r="65" ht="9" customHeight="1">
      <c r="W65" s="147"/>
    </row>
    <row r="66" ht="9" customHeight="1">
      <c r="W66" s="147"/>
    </row>
    <row r="67" ht="9" customHeight="1">
      <c r="W67" s="147"/>
    </row>
    <row r="68" ht="9" customHeight="1">
      <c r="W68" s="147"/>
    </row>
    <row r="69" ht="9" customHeight="1">
      <c r="W69" s="147"/>
    </row>
    <row r="70" ht="9" customHeight="1">
      <c r="W70" s="147"/>
    </row>
    <row r="71" ht="9" customHeight="1">
      <c r="W71" s="147"/>
    </row>
    <row r="72" ht="9" customHeight="1">
      <c r="W72" s="147"/>
    </row>
    <row r="73" ht="9" customHeight="1">
      <c r="W73" s="147"/>
    </row>
    <row r="74" ht="9" customHeight="1">
      <c r="W74" s="147"/>
    </row>
    <row r="75" ht="9" customHeight="1">
      <c r="W75" s="147"/>
    </row>
    <row r="76" ht="9" customHeight="1">
      <c r="W76" s="147"/>
    </row>
    <row r="77" ht="9" customHeight="1">
      <c r="W77" s="147"/>
    </row>
    <row r="78" ht="9" customHeight="1">
      <c r="W78" s="147"/>
    </row>
    <row r="79" ht="9" customHeight="1">
      <c r="W79" s="147"/>
    </row>
    <row r="80" ht="9" customHeight="1">
      <c r="W80" s="147"/>
    </row>
    <row r="81" ht="9" customHeight="1">
      <c r="W81" s="147"/>
    </row>
    <row r="82" ht="9" customHeight="1">
      <c r="W82" s="147"/>
    </row>
    <row r="83" ht="9" customHeight="1">
      <c r="W83" s="147"/>
    </row>
    <row r="84" ht="9" customHeight="1">
      <c r="W84" s="147"/>
    </row>
    <row r="85" ht="9" customHeight="1">
      <c r="W85" s="147"/>
    </row>
    <row r="86" ht="9" customHeight="1">
      <c r="W86" s="147"/>
    </row>
    <row r="87" ht="9" customHeight="1">
      <c r="W87" s="147"/>
    </row>
    <row r="88" ht="9" customHeight="1">
      <c r="W88" s="147"/>
    </row>
    <row r="89" ht="9" customHeight="1">
      <c r="W89" s="147"/>
    </row>
    <row r="90" ht="9" customHeight="1">
      <c r="W90"/>
    </row>
  </sheetData>
  <sheetProtection/>
  <mergeCells count="72">
    <mergeCell ref="A1:A45"/>
    <mergeCell ref="V1:V45"/>
    <mergeCell ref="AQ1:AQ45"/>
    <mergeCell ref="BH31:BJ31"/>
    <mergeCell ref="F18:H18"/>
    <mergeCell ref="I18:K18"/>
    <mergeCell ref="F29:H31"/>
    <mergeCell ref="AA18:AC18"/>
    <mergeCell ref="AD18:AF18"/>
    <mergeCell ref="AV18:AX18"/>
    <mergeCell ref="AY18:BA18"/>
    <mergeCell ref="AV29:AX31"/>
    <mergeCell ref="AM31:AO31"/>
    <mergeCell ref="AG29:AI31"/>
    <mergeCell ref="AJ29:AL31"/>
    <mergeCell ref="BB29:BD31"/>
    <mergeCell ref="C16:K17"/>
    <mergeCell ref="I29:K31"/>
    <mergeCell ref="L29:N31"/>
    <mergeCell ref="O29:Q31"/>
    <mergeCell ref="X16:AF17"/>
    <mergeCell ref="AD29:AF31"/>
    <mergeCell ref="C29:E31"/>
    <mergeCell ref="AR45:BJ45"/>
    <mergeCell ref="BB16:BD18"/>
    <mergeCell ref="BE16:BG18"/>
    <mergeCell ref="BH16:BJ18"/>
    <mergeCell ref="B45:U45"/>
    <mergeCell ref="BH6:BJ6"/>
    <mergeCell ref="BE6:BG6"/>
    <mergeCell ref="AG6:AI6"/>
    <mergeCell ref="BE29:BG31"/>
    <mergeCell ref="AA29:AC31"/>
    <mergeCell ref="BB6:BD6"/>
    <mergeCell ref="AM16:AO18"/>
    <mergeCell ref="AJ16:AL18"/>
    <mergeCell ref="AY29:BA31"/>
    <mergeCell ref="AS29:AU31"/>
    <mergeCell ref="B2:I2"/>
    <mergeCell ref="I4:S5"/>
    <mergeCell ref="AS4:AU6"/>
    <mergeCell ref="AD4:AO5"/>
    <mergeCell ref="AJ6:AL6"/>
    <mergeCell ref="T4:T5"/>
    <mergeCell ref="F4:H6"/>
    <mergeCell ref="W45:AO45"/>
    <mergeCell ref="X4:Z6"/>
    <mergeCell ref="AA4:AC6"/>
    <mergeCell ref="AG16:AI18"/>
    <mergeCell ref="B27:T27"/>
    <mergeCell ref="L6:N6"/>
    <mergeCell ref="C4:E6"/>
    <mergeCell ref="X29:Z31"/>
    <mergeCell ref="I6:K6"/>
    <mergeCell ref="AS16:BA17"/>
    <mergeCell ref="L16:N18"/>
    <mergeCell ref="O6:Q6"/>
    <mergeCell ref="R6:T6"/>
    <mergeCell ref="O16:Q18"/>
    <mergeCell ref="R16:T18"/>
    <mergeCell ref="AV4:AX6"/>
    <mergeCell ref="AY4:BJ5"/>
    <mergeCell ref="AM6:AO6"/>
    <mergeCell ref="B38:T38"/>
    <mergeCell ref="W38:AO38"/>
    <mergeCell ref="AR38:BJ38"/>
    <mergeCell ref="B40:Q40"/>
    <mergeCell ref="W40:AL40"/>
    <mergeCell ref="AR40:BG40"/>
    <mergeCell ref="B39:Q39"/>
    <mergeCell ref="W39:AK39"/>
    <mergeCell ref="AR39:BF39"/>
  </mergeCells>
  <printOptions/>
  <pageMargins left="0.2" right="0.2362204724409449" top="0.7480314960629921" bottom="0.7480314960629921" header="0.31496062992125984" footer="0.31496062992125984"/>
  <pageSetup horizontalDpi="600" verticalDpi="600" orientation="landscape" paperSize="9" scale="69" r:id="rId1"/>
  <colBreaks count="2" manualBreakCount="2">
    <brk id="20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Gifu</cp:lastModifiedBy>
  <cp:lastPrinted>2014-03-24T04:01:40Z</cp:lastPrinted>
  <dcterms:created xsi:type="dcterms:W3CDTF">2004-12-20T04:45:19Z</dcterms:created>
  <dcterms:modified xsi:type="dcterms:W3CDTF">2014-05-01T05:32:10Z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976662890</vt:i4>
  </property>
  <property fmtid="{D5CDD505-2E9C-101B-9397-08002B2CF9AE}" pid="3" name="_EmailSubject">
    <vt:lpwstr>RE: 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PreviousAdHocReviewCycleID">
    <vt:i4>-1141122026</vt:i4>
  </property>
  <property fmtid="{D5CDD505-2E9C-101B-9397-08002B2CF9AE}" pid="7" name="_ReviewingToolsShownOnce">
    <vt:lpwstr/>
  </property>
</Properties>
</file>