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<sst xmlns="http://schemas.openxmlformats.org/spreadsheetml/2006/main" count="47" uniqueCount="30">
  <si>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</si>
  <si>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</si>
  <si>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</si>
  <si>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</si>
  <si>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</si>
  <si>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</si>
  <si>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</si>
  <si>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</si>
  <si>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</si>
  <si>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</si>
  <si>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</si>
  <si>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</si>
  <si>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</si>
  <si>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</si>
  <si>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</si>
  <si>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</si>
  <si>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</si>
  <si>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</si>
  <si>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</si>
  <si>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</si>
  <si>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</si>
  <si>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</si>
  <si>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</si>
  <si>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</si>
  <si>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</si>
  <si>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</si>
  <si>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</si>
  <si>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</si>
  <si>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</si>
  <si>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（平成２４年度）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</si>
</sst>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  <numFmt numFmtId="185" formatCode="0.0_);[Red]\(0.0\)"/>
    <numFmt numFmtId="186" formatCode="0_);[Red]\(0\)"/>
    <numFmt numFmtId="187" formatCode="#,##0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7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185" fontId="2" fillId="0" borderId="39" xfId="0" applyNumberFormat="1" applyFont="1" applyBorder="1" applyAlignment="1" applyProtection="1">
      <alignment vertical="center"/>
      <protection locked="0"/>
    </xf>
    <xf numFmtId="185" fontId="2" fillId="33" borderId="13" xfId="0" applyNumberFormat="1" applyFont="1" applyFill="1" applyBorder="1" applyAlignment="1" applyProtection="1">
      <alignment vertical="center"/>
      <protection/>
    </xf>
    <xf numFmtId="185" fontId="2" fillId="33" borderId="39" xfId="0" applyNumberFormat="1" applyFont="1" applyFill="1" applyBorder="1" applyAlignment="1" applyProtection="1">
      <alignment vertical="center"/>
      <protection/>
    </xf>
    <xf numFmtId="185" fontId="2" fillId="0" borderId="40" xfId="0" applyNumberFormat="1" applyFont="1" applyBorder="1" applyAlignment="1" applyProtection="1">
      <alignment vertical="center"/>
      <protection locked="0"/>
    </xf>
    <xf numFmtId="185" fontId="2" fillId="33" borderId="12" xfId="0" applyNumberFormat="1" applyFont="1" applyFill="1" applyBorder="1" applyAlignment="1" applyProtection="1">
      <alignment vertical="center"/>
      <protection/>
    </xf>
    <xf numFmtId="185" fontId="2" fillId="0" borderId="41" xfId="0" applyNumberFormat="1" applyFont="1" applyBorder="1" applyAlignment="1" applyProtection="1">
      <alignment vertical="center"/>
      <protection locked="0"/>
    </xf>
    <xf numFmtId="185" fontId="2" fillId="33" borderId="18" xfId="0" applyNumberFormat="1" applyFont="1" applyFill="1" applyBorder="1" applyAlignment="1" applyProtection="1">
      <alignment vertical="center"/>
      <protection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E8" sqref="E8"/>
    </sheetView>
  </sheetViews>
  <sheetFormatPr defaultColWidth="10.66015625" defaultRowHeight="15.75" customHeight="1"/>
  <cols>
    <col min="1" max="1" width="15" style="73" customWidth="1"/>
    <col min="2" max="2" width="11.83203125" style="73" customWidth="1"/>
    <col min="3" max="3" width="8.66015625" style="73" customWidth="1"/>
    <col min="4" max="4" width="11.66015625" style="73" customWidth="1"/>
    <col min="5" max="16" width="10.16015625" style="73" customWidth="1"/>
    <col min="17" max="20" width="8.66015625" style="73" customWidth="1"/>
    <col min="21" max="16384" width="10.66015625" style="73" customWidth="1"/>
  </cols>
  <sheetData>
    <row r="1" spans="1:20" s="48" customFormat="1" ht="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8" customFormat="1" ht="1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9"/>
      <c r="S2" s="47"/>
      <c r="T2" s="71" t="s">
        <v>29</v>
      </c>
    </row>
    <row r="3" spans="1:21" ht="21.75" customHeight="1">
      <c r="A3" s="1" t="s">
        <v>1</v>
      </c>
      <c r="B3" s="58" t="s">
        <v>5</v>
      </c>
      <c r="C3" s="59"/>
      <c r="D3" s="60"/>
      <c r="E3" s="67" t="s">
        <v>6</v>
      </c>
      <c r="F3" s="59"/>
      <c r="G3" s="59"/>
      <c r="H3" s="60"/>
      <c r="I3" s="67" t="s">
        <v>7</v>
      </c>
      <c r="J3" s="59"/>
      <c r="K3" s="59"/>
      <c r="L3" s="60"/>
      <c r="M3" s="67" t="s">
        <v>28</v>
      </c>
      <c r="N3" s="59"/>
      <c r="O3" s="59"/>
      <c r="P3" s="60"/>
      <c r="Q3" s="67" t="s">
        <v>8</v>
      </c>
      <c r="R3" s="59"/>
      <c r="S3" s="59"/>
      <c r="T3" s="68"/>
      <c r="U3" s="72"/>
    </row>
    <row r="4" spans="1:21" ht="21.75" customHeight="1">
      <c r="A4" s="2"/>
      <c r="B4" s="61" t="s">
        <v>9</v>
      </c>
      <c r="C4" s="63" t="s">
        <v>2</v>
      </c>
      <c r="D4" s="63" t="s">
        <v>3</v>
      </c>
      <c r="E4" s="65" t="s">
        <v>10</v>
      </c>
      <c r="F4" s="66"/>
      <c r="G4" s="63" t="s">
        <v>2</v>
      </c>
      <c r="H4" s="63" t="s">
        <v>3</v>
      </c>
      <c r="I4" s="65" t="s">
        <v>10</v>
      </c>
      <c r="J4" s="66"/>
      <c r="K4" s="63" t="s">
        <v>2</v>
      </c>
      <c r="L4" s="63" t="s">
        <v>3</v>
      </c>
      <c r="M4" s="65" t="s">
        <v>10</v>
      </c>
      <c r="N4" s="66"/>
      <c r="O4" s="63" t="s">
        <v>2</v>
      </c>
      <c r="P4" s="63" t="s">
        <v>3</v>
      </c>
      <c r="Q4" s="65" t="s">
        <v>10</v>
      </c>
      <c r="R4" s="66"/>
      <c r="S4" s="63" t="s">
        <v>2</v>
      </c>
      <c r="T4" s="69" t="s">
        <v>3</v>
      </c>
      <c r="U4" s="72"/>
    </row>
    <row r="5" spans="1:21" ht="21.75" customHeight="1" thickBot="1">
      <c r="A5" s="2" t="s">
        <v>4</v>
      </c>
      <c r="B5" s="62"/>
      <c r="C5" s="64"/>
      <c r="D5" s="64"/>
      <c r="E5" s="3" t="s">
        <v>11</v>
      </c>
      <c r="F5" s="3" t="s">
        <v>12</v>
      </c>
      <c r="G5" s="64"/>
      <c r="H5" s="64"/>
      <c r="I5" s="3" t="s">
        <v>11</v>
      </c>
      <c r="J5" s="3" t="s">
        <v>12</v>
      </c>
      <c r="K5" s="64"/>
      <c r="L5" s="64"/>
      <c r="M5" s="3" t="s">
        <v>11</v>
      </c>
      <c r="N5" s="3" t="s">
        <v>12</v>
      </c>
      <c r="O5" s="64"/>
      <c r="P5" s="64"/>
      <c r="Q5" s="3" t="s">
        <v>11</v>
      </c>
      <c r="R5" s="3" t="s">
        <v>12</v>
      </c>
      <c r="S5" s="64"/>
      <c r="T5" s="70"/>
      <c r="U5" s="72"/>
    </row>
    <row r="6" spans="1:21" ht="21.75" customHeight="1" thickBot="1">
      <c r="A6" s="12" t="s">
        <v>13</v>
      </c>
      <c r="B6" s="51">
        <v>1951.5</v>
      </c>
      <c r="C6" s="43">
        <v>0</v>
      </c>
      <c r="D6" s="50">
        <f>SUM(B6:C6)</f>
        <v>1951.5</v>
      </c>
      <c r="E6" s="4">
        <v>8700</v>
      </c>
      <c r="F6" s="4">
        <v>45800</v>
      </c>
      <c r="G6" s="4">
        <v>24000</v>
      </c>
      <c r="H6" s="15">
        <f>SUM(E6:G6)</f>
        <v>78500</v>
      </c>
      <c r="I6" s="4">
        <v>7714</v>
      </c>
      <c r="J6" s="4">
        <v>47480</v>
      </c>
      <c r="K6" s="4">
        <v>23647</v>
      </c>
      <c r="L6" s="15">
        <f>SUM(I6:K6)</f>
        <v>78841</v>
      </c>
      <c r="M6" s="15">
        <f>I6/B6*200</f>
        <v>790.5713553676659</v>
      </c>
      <c r="N6" s="15">
        <f>J6/B6*400</f>
        <v>9732.001024852678</v>
      </c>
      <c r="O6" s="4">
        <v>0</v>
      </c>
      <c r="P6" s="27">
        <f>SUM(M6:O6)</f>
        <v>10522.572380220343</v>
      </c>
      <c r="Q6" s="29">
        <f>IF(E6=0,"     -",ROUND(I6/E6*100,1))</f>
        <v>88.7</v>
      </c>
      <c r="R6" s="29">
        <f>IF(F6=0,"     -",ROUND(J6/F6*100,1))</f>
        <v>103.7</v>
      </c>
      <c r="S6" s="29">
        <f>IF(G6=0,"     -",ROUND(K6/G6*100,1))</f>
        <v>98.5</v>
      </c>
      <c r="T6" s="30">
        <f>IF(H6=0,"     -",ROUND(L6/H6*100,1))</f>
        <v>100.4</v>
      </c>
      <c r="U6" s="72"/>
    </row>
    <row r="7" spans="1:21" ht="21.75" customHeight="1" thickBot="1">
      <c r="A7" s="12" t="s">
        <v>14</v>
      </c>
      <c r="B7" s="53">
        <f aca="true" t="shared" si="0" ref="B7:L8">SUM(B8+B17)</f>
        <v>205.3</v>
      </c>
      <c r="C7" s="46">
        <f t="shared" si="0"/>
        <v>0</v>
      </c>
      <c r="D7" s="50">
        <f t="shared" si="0"/>
        <v>205.3</v>
      </c>
      <c r="E7" s="15">
        <f t="shared" si="0"/>
        <v>1240</v>
      </c>
      <c r="F7" s="15">
        <f t="shared" si="0"/>
        <v>6531</v>
      </c>
      <c r="G7" s="15">
        <f t="shared" si="0"/>
        <v>0</v>
      </c>
      <c r="H7" s="15">
        <f t="shared" si="0"/>
        <v>7771</v>
      </c>
      <c r="I7" s="15">
        <f t="shared" si="0"/>
        <v>1191</v>
      </c>
      <c r="J7" s="15">
        <f t="shared" si="0"/>
        <v>7657</v>
      </c>
      <c r="K7" s="15">
        <f t="shared" si="0"/>
        <v>0</v>
      </c>
      <c r="L7" s="15">
        <f t="shared" si="0"/>
        <v>8848</v>
      </c>
      <c r="M7" s="15">
        <f aca="true" t="shared" si="1" ref="M7:M20">I7/B7*200</f>
        <v>1160.2532878714076</v>
      </c>
      <c r="N7" s="15">
        <f>J7/B7*400</f>
        <v>14918.655625913298</v>
      </c>
      <c r="O7" s="42">
        <v>0</v>
      </c>
      <c r="P7" s="22">
        <f>SUM(M7:O7)</f>
        <v>16078.908913784706</v>
      </c>
      <c r="Q7" s="31">
        <f>IF(E7=0,"     -",ROUND(I7/E7*100,1))</f>
        <v>96</v>
      </c>
      <c r="R7" s="31">
        <f>IF(F7=0,"     -",ROUND(J7/F7*100,1))</f>
        <v>117.2</v>
      </c>
      <c r="S7" s="31" t="str">
        <f aca="true" t="shared" si="2" ref="S7:S20">IF(G7=0,"     -",ROUND(K7/G7*100,1))</f>
        <v>     -</v>
      </c>
      <c r="T7" s="32">
        <f aca="true" t="shared" si="3" ref="T7:T20">IF(H7=0,"     -",ROUND(L7/H7*100,1))</f>
        <v>113.9</v>
      </c>
      <c r="U7" s="72"/>
    </row>
    <row r="8" spans="1:21" ht="21.75" customHeight="1" thickBot="1">
      <c r="A8" s="12" t="s">
        <v>15</v>
      </c>
      <c r="B8" s="53">
        <f aca="true" t="shared" si="4" ref="B8:L8">SUM(B9:B16)</f>
        <v>169.4</v>
      </c>
      <c r="C8" s="46">
        <f t="shared" si="0"/>
        <v>0</v>
      </c>
      <c r="D8" s="50">
        <f t="shared" si="4"/>
        <v>169.4</v>
      </c>
      <c r="E8" s="15">
        <f t="shared" si="4"/>
        <v>988</v>
      </c>
      <c r="F8" s="15">
        <f t="shared" si="4"/>
        <v>5203</v>
      </c>
      <c r="G8" s="15">
        <f t="shared" si="4"/>
        <v>0</v>
      </c>
      <c r="H8" s="28">
        <f t="shared" si="4"/>
        <v>6191</v>
      </c>
      <c r="I8" s="15">
        <f t="shared" si="4"/>
        <v>909</v>
      </c>
      <c r="J8" s="15">
        <f t="shared" si="4"/>
        <v>6333</v>
      </c>
      <c r="K8" s="15">
        <f t="shared" si="4"/>
        <v>0</v>
      </c>
      <c r="L8" s="15">
        <f t="shared" si="4"/>
        <v>7242</v>
      </c>
      <c r="M8" s="15">
        <f t="shared" si="1"/>
        <v>1073.1995277449823</v>
      </c>
      <c r="N8" s="15">
        <f aca="true" t="shared" si="5" ref="N8:N20">J8/B8*400</f>
        <v>14953.955135773316</v>
      </c>
      <c r="O8" s="4">
        <v>0</v>
      </c>
      <c r="P8" s="28">
        <f>SUM(M8:O8)</f>
        <v>16027.154663518299</v>
      </c>
      <c r="Q8" s="33">
        <f aca="true" t="shared" si="6" ref="Q8:Q20">IF(E8=0,"     -",ROUND(I8/E8*100,1))</f>
        <v>92</v>
      </c>
      <c r="R8" s="33">
        <f aca="true" t="shared" si="7" ref="R8:R20">IF(F8=0,"     -",ROUND(J8/F8*100,1))</f>
        <v>121.7</v>
      </c>
      <c r="S8" s="33" t="str">
        <f t="shared" si="2"/>
        <v>     -</v>
      </c>
      <c r="T8" s="34">
        <f t="shared" si="3"/>
        <v>117</v>
      </c>
      <c r="U8" s="72"/>
    </row>
    <row r="9" spans="1:21" ht="21.75" customHeight="1">
      <c r="A9" s="12" t="s">
        <v>16</v>
      </c>
      <c r="B9" s="51">
        <v>99.4</v>
      </c>
      <c r="C9" s="43">
        <v>0</v>
      </c>
      <c r="D9" s="52">
        <f aca="true" t="shared" si="8" ref="D9:D15">SUM(B9:C9)</f>
        <v>99.4</v>
      </c>
      <c r="E9" s="4">
        <v>545</v>
      </c>
      <c r="F9" s="4">
        <v>2871</v>
      </c>
      <c r="G9" s="4">
        <v>0</v>
      </c>
      <c r="H9" s="22">
        <f aca="true" t="shared" si="9" ref="H9:H17">SUM(E9:G9)</f>
        <v>3416</v>
      </c>
      <c r="I9" s="4">
        <v>652</v>
      </c>
      <c r="J9" s="4">
        <v>4135</v>
      </c>
      <c r="K9" s="4">
        <v>0</v>
      </c>
      <c r="L9" s="15">
        <f aca="true" t="shared" si="10" ref="L9:L16">SUM(I9:K9)</f>
        <v>4787</v>
      </c>
      <c r="M9" s="16">
        <f t="shared" si="1"/>
        <v>1311.8712273641852</v>
      </c>
      <c r="N9" s="16">
        <f t="shared" si="5"/>
        <v>16639.83903420523</v>
      </c>
      <c r="O9" s="4">
        <v>0</v>
      </c>
      <c r="P9" s="15">
        <f aca="true" t="shared" si="11" ref="P9:P16">SUM(M9:O9)</f>
        <v>17951.710261569417</v>
      </c>
      <c r="Q9" s="33">
        <f t="shared" si="6"/>
        <v>119.6</v>
      </c>
      <c r="R9" s="33">
        <f t="shared" si="7"/>
        <v>144</v>
      </c>
      <c r="S9" s="33" t="str">
        <f t="shared" si="2"/>
        <v>     -</v>
      </c>
      <c r="T9" s="34">
        <f t="shared" si="3"/>
        <v>140.1</v>
      </c>
      <c r="U9" s="72"/>
    </row>
    <row r="10" spans="1:21" ht="21.75" customHeight="1">
      <c r="A10" s="13" t="s">
        <v>17</v>
      </c>
      <c r="B10" s="54">
        <v>11</v>
      </c>
      <c r="C10" s="44">
        <v>0</v>
      </c>
      <c r="D10" s="55">
        <f t="shared" si="8"/>
        <v>11</v>
      </c>
      <c r="E10" s="6">
        <v>68</v>
      </c>
      <c r="F10" s="6">
        <v>359</v>
      </c>
      <c r="G10" s="6">
        <v>0</v>
      </c>
      <c r="H10" s="17">
        <f t="shared" si="9"/>
        <v>427</v>
      </c>
      <c r="I10" s="6">
        <v>47</v>
      </c>
      <c r="J10" s="6">
        <v>363</v>
      </c>
      <c r="K10" s="6">
        <v>0</v>
      </c>
      <c r="L10" s="17">
        <f t="shared" si="10"/>
        <v>410</v>
      </c>
      <c r="M10" s="18">
        <f t="shared" si="1"/>
        <v>854.5454545454545</v>
      </c>
      <c r="N10" s="18">
        <f t="shared" si="5"/>
        <v>13200</v>
      </c>
      <c r="O10" s="6">
        <v>0</v>
      </c>
      <c r="P10" s="17">
        <f t="shared" si="11"/>
        <v>14054.545454545454</v>
      </c>
      <c r="Q10" s="35">
        <f t="shared" si="6"/>
        <v>69.1</v>
      </c>
      <c r="R10" s="35">
        <f t="shared" si="7"/>
        <v>101.1</v>
      </c>
      <c r="S10" s="36" t="str">
        <f t="shared" si="2"/>
        <v>     -</v>
      </c>
      <c r="T10" s="37">
        <f t="shared" si="3"/>
        <v>96</v>
      </c>
      <c r="U10" s="72"/>
    </row>
    <row r="11" spans="1:21" ht="21.75" customHeight="1">
      <c r="A11" s="13" t="s">
        <v>18</v>
      </c>
      <c r="B11" s="54">
        <v>16.9</v>
      </c>
      <c r="C11" s="44">
        <v>0</v>
      </c>
      <c r="D11" s="55">
        <f t="shared" si="8"/>
        <v>16.9</v>
      </c>
      <c r="E11" s="6">
        <v>89</v>
      </c>
      <c r="F11" s="6">
        <v>467</v>
      </c>
      <c r="G11" s="6">
        <v>0</v>
      </c>
      <c r="H11" s="17">
        <f t="shared" si="9"/>
        <v>556</v>
      </c>
      <c r="I11" s="6">
        <v>72</v>
      </c>
      <c r="J11" s="6">
        <v>488</v>
      </c>
      <c r="K11" s="6">
        <v>0</v>
      </c>
      <c r="L11" s="17">
        <f t="shared" si="10"/>
        <v>560</v>
      </c>
      <c r="M11" s="18">
        <f t="shared" si="1"/>
        <v>852.0710059171598</v>
      </c>
      <c r="N11" s="18">
        <f t="shared" si="5"/>
        <v>11550.295857988167</v>
      </c>
      <c r="O11" s="6">
        <v>0</v>
      </c>
      <c r="P11" s="17">
        <f t="shared" si="11"/>
        <v>12402.366863905327</v>
      </c>
      <c r="Q11" s="35">
        <f t="shared" si="6"/>
        <v>80.9</v>
      </c>
      <c r="R11" s="35">
        <f t="shared" si="7"/>
        <v>104.5</v>
      </c>
      <c r="S11" s="38" t="str">
        <f t="shared" si="2"/>
        <v>     -</v>
      </c>
      <c r="T11" s="37">
        <f t="shared" si="3"/>
        <v>100.7</v>
      </c>
      <c r="U11" s="72"/>
    </row>
    <row r="12" spans="1:21" ht="21.75" customHeight="1">
      <c r="A12" s="13" t="s">
        <v>27</v>
      </c>
      <c r="B12" s="54">
        <v>5</v>
      </c>
      <c r="C12" s="44">
        <v>0</v>
      </c>
      <c r="D12" s="55">
        <f t="shared" si="8"/>
        <v>5</v>
      </c>
      <c r="E12" s="6">
        <v>95</v>
      </c>
      <c r="F12" s="6">
        <v>502</v>
      </c>
      <c r="G12" s="6">
        <v>0</v>
      </c>
      <c r="H12" s="17">
        <f t="shared" si="9"/>
        <v>597</v>
      </c>
      <c r="I12" s="6">
        <v>52</v>
      </c>
      <c r="J12" s="6">
        <v>522</v>
      </c>
      <c r="K12" s="6">
        <v>0</v>
      </c>
      <c r="L12" s="19">
        <f t="shared" si="10"/>
        <v>574</v>
      </c>
      <c r="M12" s="20">
        <f t="shared" si="1"/>
        <v>2080</v>
      </c>
      <c r="N12" s="21">
        <f t="shared" si="5"/>
        <v>41760</v>
      </c>
      <c r="O12" s="8">
        <v>0</v>
      </c>
      <c r="P12" s="17">
        <f t="shared" si="11"/>
        <v>43840</v>
      </c>
      <c r="Q12" s="35">
        <f t="shared" si="6"/>
        <v>54.7</v>
      </c>
      <c r="R12" s="35">
        <f t="shared" si="7"/>
        <v>104</v>
      </c>
      <c r="S12" s="38" t="str">
        <f t="shared" si="2"/>
        <v>     -</v>
      </c>
      <c r="T12" s="37">
        <f t="shared" si="3"/>
        <v>96.1</v>
      </c>
      <c r="U12" s="72"/>
    </row>
    <row r="13" spans="1:21" ht="21.75" customHeight="1">
      <c r="A13" s="13" t="s">
        <v>19</v>
      </c>
      <c r="B13" s="54">
        <v>9</v>
      </c>
      <c r="C13" s="44">
        <v>0</v>
      </c>
      <c r="D13" s="55">
        <f t="shared" si="8"/>
        <v>9</v>
      </c>
      <c r="E13" s="6">
        <v>34</v>
      </c>
      <c r="F13" s="6">
        <v>179</v>
      </c>
      <c r="G13" s="6">
        <v>0</v>
      </c>
      <c r="H13" s="17">
        <f t="shared" si="9"/>
        <v>213</v>
      </c>
      <c r="I13" s="6">
        <v>16</v>
      </c>
      <c r="J13" s="6">
        <v>122</v>
      </c>
      <c r="K13" s="6">
        <v>0</v>
      </c>
      <c r="L13" s="22">
        <f t="shared" si="10"/>
        <v>138</v>
      </c>
      <c r="M13" s="18">
        <f t="shared" si="1"/>
        <v>355.55555555555554</v>
      </c>
      <c r="N13" s="18">
        <f t="shared" si="5"/>
        <v>5422.222222222222</v>
      </c>
      <c r="O13" s="9">
        <v>0</v>
      </c>
      <c r="P13" s="17">
        <f t="shared" si="11"/>
        <v>5777.777777777777</v>
      </c>
      <c r="Q13" s="35">
        <f t="shared" si="6"/>
        <v>47.1</v>
      </c>
      <c r="R13" s="35">
        <f t="shared" si="7"/>
        <v>68.2</v>
      </c>
      <c r="S13" s="38" t="str">
        <f t="shared" si="2"/>
        <v>     -</v>
      </c>
      <c r="T13" s="37">
        <f t="shared" si="3"/>
        <v>64.8</v>
      </c>
      <c r="U13" s="72"/>
    </row>
    <row r="14" spans="1:21" ht="21.75" customHeight="1">
      <c r="A14" s="13" t="s">
        <v>20</v>
      </c>
      <c r="B14" s="54">
        <v>5</v>
      </c>
      <c r="C14" s="44">
        <v>0</v>
      </c>
      <c r="D14" s="55">
        <f t="shared" si="8"/>
        <v>5</v>
      </c>
      <c r="E14" s="6">
        <v>55</v>
      </c>
      <c r="F14" s="6">
        <v>287</v>
      </c>
      <c r="G14" s="6">
        <v>0</v>
      </c>
      <c r="H14" s="17">
        <f t="shared" si="9"/>
        <v>342</v>
      </c>
      <c r="I14" s="6">
        <v>32</v>
      </c>
      <c r="J14" s="6">
        <v>295</v>
      </c>
      <c r="K14" s="6">
        <v>0</v>
      </c>
      <c r="L14" s="17">
        <f t="shared" si="10"/>
        <v>327</v>
      </c>
      <c r="M14" s="21">
        <f t="shared" si="1"/>
        <v>1280</v>
      </c>
      <c r="N14" s="18">
        <f t="shared" si="5"/>
        <v>23600</v>
      </c>
      <c r="O14" s="6">
        <v>0</v>
      </c>
      <c r="P14" s="17">
        <f t="shared" si="11"/>
        <v>24880</v>
      </c>
      <c r="Q14" s="35">
        <f t="shared" si="6"/>
        <v>58.2</v>
      </c>
      <c r="R14" s="35">
        <f t="shared" si="7"/>
        <v>102.8</v>
      </c>
      <c r="S14" s="38" t="str">
        <f t="shared" si="2"/>
        <v>     -</v>
      </c>
      <c r="T14" s="37">
        <f t="shared" si="3"/>
        <v>95.6</v>
      </c>
      <c r="U14" s="72"/>
    </row>
    <row r="15" spans="1:21" ht="21.75" customHeight="1">
      <c r="A15" s="13" t="s">
        <v>21</v>
      </c>
      <c r="B15" s="54">
        <v>7.5</v>
      </c>
      <c r="C15" s="44">
        <v>0</v>
      </c>
      <c r="D15" s="55">
        <f t="shared" si="8"/>
        <v>7.5</v>
      </c>
      <c r="E15" s="6">
        <v>34</v>
      </c>
      <c r="F15" s="6">
        <v>179</v>
      </c>
      <c r="G15" s="6">
        <v>0</v>
      </c>
      <c r="H15" s="17">
        <f t="shared" si="9"/>
        <v>213</v>
      </c>
      <c r="I15" s="6">
        <v>12</v>
      </c>
      <c r="J15" s="6">
        <v>172</v>
      </c>
      <c r="K15" s="6">
        <v>0</v>
      </c>
      <c r="L15" s="17">
        <f t="shared" si="10"/>
        <v>184</v>
      </c>
      <c r="M15" s="18">
        <f t="shared" si="1"/>
        <v>320</v>
      </c>
      <c r="N15" s="18">
        <f t="shared" si="5"/>
        <v>9173.333333333334</v>
      </c>
      <c r="O15" s="6">
        <v>0</v>
      </c>
      <c r="P15" s="17">
        <f t="shared" si="11"/>
        <v>9493.333333333334</v>
      </c>
      <c r="Q15" s="35">
        <f t="shared" si="6"/>
        <v>35.3</v>
      </c>
      <c r="R15" s="35">
        <f t="shared" si="7"/>
        <v>96.1</v>
      </c>
      <c r="S15" s="38" t="str">
        <f t="shared" si="2"/>
        <v>     -</v>
      </c>
      <c r="T15" s="37">
        <f t="shared" si="3"/>
        <v>86.4</v>
      </c>
      <c r="U15" s="72"/>
    </row>
    <row r="16" spans="1:21" ht="21.75" customHeight="1" thickBot="1">
      <c r="A16" s="13" t="s">
        <v>22</v>
      </c>
      <c r="B16" s="54">
        <v>15.6</v>
      </c>
      <c r="C16" s="44">
        <v>0</v>
      </c>
      <c r="D16" s="55">
        <f>SUM(B16:C16)</f>
        <v>15.6</v>
      </c>
      <c r="E16" s="6">
        <v>68</v>
      </c>
      <c r="F16" s="6">
        <v>359</v>
      </c>
      <c r="G16" s="6">
        <v>0</v>
      </c>
      <c r="H16" s="17">
        <f t="shared" si="9"/>
        <v>427</v>
      </c>
      <c r="I16" s="6">
        <v>26</v>
      </c>
      <c r="J16" s="6">
        <v>236</v>
      </c>
      <c r="K16" s="6">
        <v>0</v>
      </c>
      <c r="L16" s="17">
        <f t="shared" si="10"/>
        <v>262</v>
      </c>
      <c r="M16" s="22">
        <f t="shared" si="1"/>
        <v>333.33333333333337</v>
      </c>
      <c r="N16" s="22">
        <f t="shared" si="5"/>
        <v>6051.282051282051</v>
      </c>
      <c r="O16" s="6">
        <v>0</v>
      </c>
      <c r="P16" s="17">
        <f t="shared" si="11"/>
        <v>6384.615384615384</v>
      </c>
      <c r="Q16" s="35">
        <f t="shared" si="6"/>
        <v>38.2</v>
      </c>
      <c r="R16" s="35">
        <f t="shared" si="7"/>
        <v>65.7</v>
      </c>
      <c r="S16" s="31" t="str">
        <f t="shared" si="2"/>
        <v>     -</v>
      </c>
      <c r="T16" s="37">
        <f t="shared" si="3"/>
        <v>61.4</v>
      </c>
      <c r="U16" s="72"/>
    </row>
    <row r="17" spans="1:21" ht="21.75" customHeight="1" thickBot="1">
      <c r="A17" s="12" t="s">
        <v>23</v>
      </c>
      <c r="B17" s="53">
        <f aca="true" t="shared" si="12" ref="B17:L17">SUM(B18:B20)</f>
        <v>35.9</v>
      </c>
      <c r="C17" s="46">
        <f t="shared" si="12"/>
        <v>0</v>
      </c>
      <c r="D17" s="52">
        <f t="shared" si="12"/>
        <v>35.9</v>
      </c>
      <c r="E17" s="15">
        <f t="shared" si="12"/>
        <v>252</v>
      </c>
      <c r="F17" s="15">
        <f t="shared" si="12"/>
        <v>1328</v>
      </c>
      <c r="G17" s="15">
        <f t="shared" si="12"/>
        <v>0</v>
      </c>
      <c r="H17" s="28">
        <f t="shared" si="9"/>
        <v>1580</v>
      </c>
      <c r="I17" s="15">
        <f t="shared" si="12"/>
        <v>282</v>
      </c>
      <c r="J17" s="15">
        <f t="shared" si="12"/>
        <v>1324</v>
      </c>
      <c r="K17" s="15">
        <f t="shared" si="12"/>
        <v>0</v>
      </c>
      <c r="L17" s="15">
        <f t="shared" si="12"/>
        <v>1606</v>
      </c>
      <c r="M17" s="15">
        <f t="shared" si="1"/>
        <v>1571.0306406685238</v>
      </c>
      <c r="N17" s="15">
        <f t="shared" si="5"/>
        <v>14752.089136490253</v>
      </c>
      <c r="O17" s="4">
        <v>0</v>
      </c>
      <c r="P17" s="28">
        <f>SUM(M17:O17)</f>
        <v>16323.119777158776</v>
      </c>
      <c r="Q17" s="33">
        <f t="shared" si="6"/>
        <v>111.9</v>
      </c>
      <c r="R17" s="33">
        <f t="shared" si="7"/>
        <v>99.7</v>
      </c>
      <c r="S17" s="33" t="str">
        <f t="shared" si="2"/>
        <v>     -</v>
      </c>
      <c r="T17" s="34">
        <f t="shared" si="3"/>
        <v>101.6</v>
      </c>
      <c r="U17" s="72"/>
    </row>
    <row r="18" spans="1:21" ht="21.75" customHeight="1">
      <c r="A18" s="12" t="s">
        <v>24</v>
      </c>
      <c r="B18" s="51">
        <v>11.5</v>
      </c>
      <c r="C18" s="43">
        <v>0</v>
      </c>
      <c r="D18" s="52">
        <f>SUM(B18:C18)</f>
        <v>11.5</v>
      </c>
      <c r="E18" s="4">
        <v>75</v>
      </c>
      <c r="F18" s="4">
        <v>395</v>
      </c>
      <c r="G18" s="4">
        <v>0</v>
      </c>
      <c r="H18" s="15">
        <f>SUM(E18:G18)</f>
        <v>470</v>
      </c>
      <c r="I18" s="4">
        <v>103</v>
      </c>
      <c r="J18" s="4">
        <v>458</v>
      </c>
      <c r="K18" s="4">
        <v>0</v>
      </c>
      <c r="L18" s="15">
        <f>SUM(I18:K18)</f>
        <v>561</v>
      </c>
      <c r="M18" s="16">
        <f t="shared" si="1"/>
        <v>1791.304347826087</v>
      </c>
      <c r="N18" s="23">
        <f t="shared" si="5"/>
        <v>15930.434782608696</v>
      </c>
      <c r="O18" s="5">
        <v>0</v>
      </c>
      <c r="P18" s="22">
        <f>SUM(M18:O18)</f>
        <v>17721.739130434784</v>
      </c>
      <c r="Q18" s="33">
        <f t="shared" si="6"/>
        <v>137.3</v>
      </c>
      <c r="R18" s="33">
        <f t="shared" si="7"/>
        <v>115.9</v>
      </c>
      <c r="S18" s="33" t="str">
        <f t="shared" si="2"/>
        <v>     -</v>
      </c>
      <c r="T18" s="34">
        <f t="shared" si="3"/>
        <v>119.4</v>
      </c>
      <c r="U18" s="72"/>
    </row>
    <row r="19" spans="1:21" ht="21.75" customHeight="1">
      <c r="A19" s="13" t="s">
        <v>25</v>
      </c>
      <c r="B19" s="54">
        <v>12.9</v>
      </c>
      <c r="C19" s="44">
        <v>0</v>
      </c>
      <c r="D19" s="55">
        <f>SUM(B19:C19)</f>
        <v>12.9</v>
      </c>
      <c r="E19" s="6">
        <v>95</v>
      </c>
      <c r="F19" s="6">
        <v>502</v>
      </c>
      <c r="G19" s="6">
        <v>0</v>
      </c>
      <c r="H19" s="17">
        <f>SUM(E19:G19)</f>
        <v>597</v>
      </c>
      <c r="I19" s="6">
        <v>117</v>
      </c>
      <c r="J19" s="6">
        <v>528</v>
      </c>
      <c r="K19" s="6">
        <v>0</v>
      </c>
      <c r="L19" s="17">
        <f>SUM(I19:K19)</f>
        <v>645</v>
      </c>
      <c r="M19" s="18">
        <f t="shared" si="1"/>
        <v>1813.953488372093</v>
      </c>
      <c r="N19" s="24">
        <f t="shared" si="5"/>
        <v>16372.093023255815</v>
      </c>
      <c r="O19" s="7">
        <v>0</v>
      </c>
      <c r="P19" s="17">
        <f>SUM(M19:O19)</f>
        <v>18186.04651162791</v>
      </c>
      <c r="Q19" s="35">
        <f t="shared" si="6"/>
        <v>123.2</v>
      </c>
      <c r="R19" s="35">
        <f t="shared" si="7"/>
        <v>105.2</v>
      </c>
      <c r="S19" s="38" t="str">
        <f t="shared" si="2"/>
        <v>     -</v>
      </c>
      <c r="T19" s="37">
        <f t="shared" si="3"/>
        <v>108</v>
      </c>
      <c r="U19" s="72"/>
    </row>
    <row r="20" spans="1:50" ht="21.75" customHeight="1" thickBot="1">
      <c r="A20" s="14" t="s">
        <v>26</v>
      </c>
      <c r="B20" s="56">
        <v>11.5</v>
      </c>
      <c r="C20" s="45">
        <v>0</v>
      </c>
      <c r="D20" s="57">
        <f>SUM(B20:C20)</f>
        <v>11.5</v>
      </c>
      <c r="E20" s="10">
        <v>82</v>
      </c>
      <c r="F20" s="10">
        <v>431</v>
      </c>
      <c r="G20" s="10">
        <v>0</v>
      </c>
      <c r="H20" s="25">
        <f>SUM(E20:G20)</f>
        <v>513</v>
      </c>
      <c r="I20" s="10">
        <v>62</v>
      </c>
      <c r="J20" s="10">
        <v>338</v>
      </c>
      <c r="K20" s="10">
        <v>0</v>
      </c>
      <c r="L20" s="25">
        <f>SUM(I20:K20)</f>
        <v>400</v>
      </c>
      <c r="M20" s="26">
        <f t="shared" si="1"/>
        <v>1078.2608695652175</v>
      </c>
      <c r="N20" s="26">
        <f t="shared" si="5"/>
        <v>11756.521739130434</v>
      </c>
      <c r="O20" s="11">
        <v>0</v>
      </c>
      <c r="P20" s="25">
        <f>SUM(M20:O20)</f>
        <v>12834.782608695652</v>
      </c>
      <c r="Q20" s="39">
        <f t="shared" si="6"/>
        <v>75.6</v>
      </c>
      <c r="R20" s="39">
        <f t="shared" si="7"/>
        <v>78.4</v>
      </c>
      <c r="S20" s="40" t="str">
        <f t="shared" si="2"/>
        <v>     -</v>
      </c>
      <c r="T20" s="41">
        <f t="shared" si="3"/>
        <v>78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</row>
    <row r="21" spans="1:27" ht="15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</sheetData>
  <sheetProtection/>
  <mergeCells count="20">
    <mergeCell ref="P4:P5"/>
    <mergeCell ref="Q4:R4"/>
    <mergeCell ref="M4:N4"/>
    <mergeCell ref="O4:O5"/>
    <mergeCell ref="Q3:T3"/>
    <mergeCell ref="M3:P3"/>
    <mergeCell ref="S4:S5"/>
    <mergeCell ref="T4:T5"/>
    <mergeCell ref="I3:L3"/>
    <mergeCell ref="E3:H3"/>
    <mergeCell ref="H4:H5"/>
    <mergeCell ref="I4:J4"/>
    <mergeCell ref="K4:K5"/>
    <mergeCell ref="L4:L5"/>
    <mergeCell ref="B3:D3"/>
    <mergeCell ref="B4:B5"/>
    <mergeCell ref="C4:C5"/>
    <mergeCell ref="D4:D5"/>
    <mergeCell ref="E4:F4"/>
    <mergeCell ref="G4:G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scale="97" r:id="rId2"/>
  <headerFooter alignWithMargins="0">
    <oddFooter>&amp;L&amp;"ＭＳ Ｐゴシック,標準"&amp;9西濃地域の公衆衛生2013&amp;C&amp;"ＭＳ Ｐゴシック,標準"&amp;9－　161　－&amp;R&amp;"ＭＳ Ｐゴシック,標準"&amp;9第１１章　薬事・環境（薬事環境衛生関係施設・水道・その他）</oddFooter>
  </headerFooter>
  <rowBreaks count="1" manualBreakCount="1">
    <brk id="15" max="19" man="1"/>
  </rowBreaks>
  <colBreaks count="1" manualBreakCount="1">
    <brk id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2014-02-12T07:15:34Z</cp:lastPrinted>
  <dcterms:created xsi:type="dcterms:W3CDTF">2005-12-08T02:05:33Z</dcterms:created>
  <dcterms:modified xsi:type="dcterms:W3CDTF">2014-02-12T07:15:57Z</dcterms:modified>
  <cp:category/>
  <cp:version/>
  <cp:contentType/>
  <cp:contentStatus/>
  <cp:revision>20</cp:revision>
</cp:coreProperties>
</file>