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0230" yWindow="65521" windowWidth="10275" windowHeight="8280" activeTab="0"/>
  </bookViews>
  <sheets>
    <sheet name="T2-8（総数）" sheetId="1" r:id="rId1"/>
    <sheet name="（男）" sheetId="2" r:id="rId2"/>
    <sheet name="(女）" sheetId="3" r:id="rId3"/>
  </sheets>
  <definedNames>
    <definedName name="_xlnm.Print_Area" localSheetId="2">'(女）'!$A$1:$AB$48</definedName>
    <definedName name="_xlnm.Print_Area" localSheetId="1">'（男）'!$A$1:$AB$48</definedName>
    <definedName name="_xlnm.Print_Area" localSheetId="0">'T2-8（総数）'!$A$1:$AB$48</definedName>
  </definedNames>
  <calcPr fullCalcOnLoad="1"/>
</workbook>
</file>

<file path=xl/sharedStrings.xml><?xml version="1.0" encoding="utf-8"?>
<sst xmlns="http://schemas.openxmlformats.org/spreadsheetml/2006/main" count="378" uniqueCount="53">
  <si>
    <t>＜総数＞</t>
  </si>
  <si>
    <t>（総数）</t>
  </si>
  <si>
    <t>全    国</t>
  </si>
  <si>
    <t>岐 阜 県</t>
  </si>
  <si>
    <t>管内総計</t>
  </si>
  <si>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</si>
  <si>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</si>
  <si>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</si>
  <si>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</si>
  <si>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</si>
  <si>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</si>
  <si>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</si>
  <si>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</si>
  <si>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</si>
  <si>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</si>
  <si>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</si>
  <si>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</si>
  <si>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</si>
  <si>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＜女＞</t>
  </si>
  <si>
    <t>＜男＞</t>
  </si>
  <si>
    <t>（男）</t>
  </si>
  <si>
    <t>（女）</t>
  </si>
  <si>
    <t>率に用いた人口</t>
  </si>
  <si>
    <t>イ  主要死因別死亡数・率 （Ｔ２－８）</t>
  </si>
  <si>
    <t>総      数</t>
  </si>
  <si>
    <t>悪 性 新 生 物</t>
  </si>
  <si>
    <t>脳 血 管 疾 患</t>
  </si>
  <si>
    <t>くも膜下出血(再掲)</t>
  </si>
  <si>
    <t>脳梗塞(再掲)</t>
  </si>
  <si>
    <t>実   数</t>
  </si>
  <si>
    <t>率 *</t>
  </si>
  <si>
    <t>肺  　 炎</t>
  </si>
  <si>
    <t>不 慮 の 事 故</t>
  </si>
  <si>
    <t>老　 　衰</t>
  </si>
  <si>
    <t>自     殺</t>
  </si>
  <si>
    <t>肝　疾　患</t>
  </si>
  <si>
    <t>腎　不　全</t>
  </si>
  <si>
    <t>糖  尿  病</t>
  </si>
  <si>
    <t>結　 　核</t>
  </si>
  <si>
    <t>（日本人人口）</t>
  </si>
  <si>
    <t>脳内出血(再掲)</t>
  </si>
  <si>
    <t>率 *</t>
  </si>
  <si>
    <t>死因割合 *</t>
  </si>
  <si>
    <t>心  疾  患（高血圧症を除く）</t>
  </si>
  <si>
    <t>その他の虚血性心疾患（再掲）</t>
  </si>
  <si>
    <t>急性心筋梗塞（再掲）</t>
  </si>
  <si>
    <t>　※死因割合：総数に対する死因別の割合</t>
  </si>
  <si>
    <t xml:space="preserve">    （平成２４年）</t>
  </si>
  <si>
    <t>総務省統計局公表24.10.1推計人口態調査の概況・確定数）</t>
  </si>
  <si>
    <t>池 田 町</t>
  </si>
  <si>
    <t>　※率は人口１０万対
　　 全国及び岐阜県（総数のみ）は厚生労働省公表値
　 　岐阜県（男女別）は平成２４年１０月１日現在推計日本人人口（総務省統計局）、
　 　市町は平成２４年１０月１日現在推計総人口（岐阜県統計課）を用いて算出した値</t>
  </si>
  <si>
    <t xml:space="preserve">    （平成２４年）</t>
  </si>
  <si>
    <t>　※率は人口１０万対
　　 全国は厚生労働省公表値
　   岐阜県は平成２４年１０月１日現在推計日本人人口（総務省統計局）、
　   市町は平成２４年１０月１日現在推計総人口（岐阜県統計課）を用いて算出した値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</si>
</sst>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#,##0;\-#,##0;\-"/>
    <numFmt numFmtId="178" formatCode="&quot;¥&quot;#,##0_);[Red]\(&quot;¥&quot;#,##0\)"/>
    <numFmt numFmtId="179" formatCode="#,##0_);[Red]\(#,##0\)"/>
    <numFmt numFmtId="180" formatCode="#,##0;\-#,##0;\-#"/>
    <numFmt numFmtId="181" formatCode="###\ ###"/>
    <numFmt numFmtId="182" formatCode="###\ ##0.0"/>
    <numFmt numFmtId="183" formatCode="_ * #,##0.0_ ;_ * \-#,##0.0_ ;_ * &quot;-&quot;_ ;_ @_ "/>
    <numFmt numFmtId="184" formatCode="#,##0_ "/>
    <numFmt numFmtId="185" formatCode="_ * #,##0.0_ ;_ * \-#,##0.0_ ;_ * &quot;-&quot;?_ ;_ @_ "/>
    <numFmt numFmtId="186" formatCode="#,##0.0_ "/>
    <numFmt numFmtId="187" formatCode="#,##0\ ;\-#,##0\ 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45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1" fontId="3" fillId="0" borderId="19" xfId="48" applyNumberFormat="1" applyFont="1" applyFill="1" applyBorder="1" applyAlignment="1">
      <alignment horizontal="right" vertical="center" shrinkToFit="1"/>
    </xf>
    <xf numFmtId="41" fontId="3" fillId="33" borderId="20" xfId="0" applyNumberFormat="1" applyFont="1" applyFill="1" applyBorder="1" applyAlignment="1" applyProtection="1">
      <alignment vertical="center" shrinkToFit="1"/>
      <protection/>
    </xf>
    <xf numFmtId="41" fontId="3" fillId="33" borderId="21" xfId="0" applyNumberFormat="1" applyFont="1" applyFill="1" applyBorder="1" applyAlignment="1" applyProtection="1">
      <alignment vertical="center" shrinkToFit="1"/>
      <protection/>
    </xf>
    <xf numFmtId="41" fontId="3" fillId="33" borderId="22" xfId="0" applyNumberFormat="1" applyFont="1" applyFill="1" applyBorder="1" applyAlignment="1" applyProtection="1">
      <alignment vertical="center" shrinkToFit="1"/>
      <protection/>
    </xf>
    <xf numFmtId="41" fontId="3" fillId="33" borderId="23" xfId="0" applyNumberFormat="1" applyFont="1" applyFill="1" applyBorder="1" applyAlignment="1" applyProtection="1">
      <alignment vertical="center" shrinkToFit="1"/>
      <protection/>
    </xf>
    <xf numFmtId="41" fontId="3" fillId="0" borderId="24" xfId="48" applyNumberFormat="1" applyFont="1" applyFill="1" applyBorder="1" applyAlignment="1">
      <alignment horizontal="right" vertical="center" shrinkToFit="1"/>
    </xf>
    <xf numFmtId="41" fontId="3" fillId="0" borderId="25" xfId="48" applyNumberFormat="1" applyFont="1" applyFill="1" applyBorder="1" applyAlignment="1">
      <alignment horizontal="right" vertical="center" shrinkToFit="1"/>
    </xf>
    <xf numFmtId="41" fontId="3" fillId="33" borderId="26" xfId="48" applyNumberFormat="1" applyFont="1" applyFill="1" applyBorder="1" applyAlignment="1">
      <alignment horizontal="right" vertical="center" shrinkToFit="1"/>
    </xf>
    <xf numFmtId="41" fontId="3" fillId="34" borderId="18" xfId="0" applyNumberFormat="1" applyFont="1" applyFill="1" applyBorder="1" applyAlignment="1" applyProtection="1">
      <alignment vertical="center" shrinkToFit="1"/>
      <protection/>
    </xf>
    <xf numFmtId="41" fontId="3" fillId="0" borderId="27" xfId="48" applyNumberFormat="1" applyFont="1" applyFill="1" applyBorder="1" applyAlignment="1">
      <alignment horizontal="right" vertical="center" shrinkToFit="1"/>
    </xf>
    <xf numFmtId="41" fontId="3" fillId="0" borderId="28" xfId="0" applyNumberFormat="1" applyFont="1" applyBorder="1" applyAlignment="1" applyProtection="1">
      <alignment vertical="center" shrinkToFit="1"/>
      <protection locked="0"/>
    </xf>
    <xf numFmtId="41" fontId="3" fillId="34" borderId="22" xfId="0" applyNumberFormat="1" applyFont="1" applyFill="1" applyBorder="1" applyAlignment="1" applyProtection="1">
      <alignment vertical="center" shrinkToFit="1"/>
      <protection/>
    </xf>
    <xf numFmtId="41" fontId="3" fillId="34" borderId="23" xfId="0" applyNumberFormat="1" applyFont="1" applyFill="1" applyBorder="1" applyAlignment="1" applyProtection="1">
      <alignment vertical="center" shrinkToFit="1"/>
      <protection/>
    </xf>
    <xf numFmtId="41" fontId="3" fillId="0" borderId="29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83" fontId="3" fillId="0" borderId="30" xfId="0" applyNumberFormat="1" applyFont="1" applyFill="1" applyBorder="1" applyAlignment="1" applyProtection="1">
      <alignment vertical="center" shrinkToFit="1"/>
      <protection/>
    </xf>
    <xf numFmtId="183" fontId="3" fillId="0" borderId="31" xfId="0" applyNumberFormat="1" applyFont="1" applyFill="1" applyBorder="1" applyAlignment="1" applyProtection="1">
      <alignment vertical="center" shrinkToFit="1"/>
      <protection/>
    </xf>
    <xf numFmtId="183" fontId="3" fillId="34" borderId="31" xfId="0" applyNumberFormat="1" applyFont="1" applyFill="1" applyBorder="1" applyAlignment="1" applyProtection="1">
      <alignment vertical="center" shrinkToFit="1"/>
      <protection/>
    </xf>
    <xf numFmtId="183" fontId="3" fillId="34" borderId="32" xfId="0" applyNumberFormat="1" applyFont="1" applyFill="1" applyBorder="1" applyAlignment="1" applyProtection="1">
      <alignment vertical="center" shrinkToFit="1"/>
      <protection/>
    </xf>
    <xf numFmtId="183" fontId="3" fillId="0" borderId="33" xfId="0" applyNumberFormat="1" applyFont="1" applyFill="1" applyBorder="1" applyAlignment="1" applyProtection="1">
      <alignment vertical="center" shrinkToFit="1"/>
      <protection/>
    </xf>
    <xf numFmtId="183" fontId="3" fillId="0" borderId="32" xfId="0" applyNumberFormat="1" applyFont="1" applyFill="1" applyBorder="1" applyAlignment="1" applyProtection="1">
      <alignment vertical="center" shrinkToFit="1"/>
      <protection/>
    </xf>
    <xf numFmtId="183" fontId="3" fillId="34" borderId="34" xfId="0" applyNumberFormat="1" applyFont="1" applyFill="1" applyBorder="1" applyAlignment="1" applyProtection="1">
      <alignment vertical="center" shrinkToFit="1"/>
      <protection/>
    </xf>
    <xf numFmtId="183" fontId="3" fillId="34" borderId="23" xfId="0" applyNumberFormat="1" applyFont="1" applyFill="1" applyBorder="1" applyAlignment="1" applyProtection="1">
      <alignment vertical="center" shrinkToFit="1"/>
      <protection/>
    </xf>
    <xf numFmtId="183" fontId="3" fillId="34" borderId="29" xfId="0" applyNumberFormat="1" applyFont="1" applyFill="1" applyBorder="1" applyAlignment="1" applyProtection="1">
      <alignment vertical="center" shrinkToFit="1"/>
      <protection/>
    </xf>
    <xf numFmtId="183" fontId="3" fillId="34" borderId="28" xfId="0" applyNumberFormat="1" applyFont="1" applyFill="1" applyBorder="1" applyAlignment="1" applyProtection="1">
      <alignment vertical="center" shrinkToFit="1"/>
      <protection/>
    </xf>
    <xf numFmtId="183" fontId="3" fillId="34" borderId="18" xfId="0" applyNumberFormat="1" applyFont="1" applyFill="1" applyBorder="1" applyAlignment="1" applyProtection="1">
      <alignment vertical="center" shrinkToFit="1"/>
      <protection/>
    </xf>
    <xf numFmtId="183" fontId="3" fillId="34" borderId="35" xfId="0" applyNumberFormat="1" applyFont="1" applyFill="1" applyBorder="1" applyAlignment="1" applyProtection="1">
      <alignment vertical="center" shrinkToFit="1"/>
      <protection/>
    </xf>
    <xf numFmtId="183" fontId="3" fillId="34" borderId="36" xfId="0" applyNumberFormat="1" applyFont="1" applyFill="1" applyBorder="1" applyAlignment="1" applyProtection="1">
      <alignment vertical="center" shrinkToFit="1"/>
      <protection/>
    </xf>
    <xf numFmtId="183" fontId="3" fillId="34" borderId="37" xfId="0" applyNumberFormat="1" applyFont="1" applyFill="1" applyBorder="1" applyAlignment="1" applyProtection="1">
      <alignment vertical="center" shrinkToFit="1"/>
      <protection/>
    </xf>
    <xf numFmtId="183" fontId="3" fillId="33" borderId="21" xfId="0" applyNumberFormat="1" applyFont="1" applyFill="1" applyBorder="1" applyAlignment="1" applyProtection="1">
      <alignment vertical="center" shrinkToFit="1"/>
      <protection/>
    </xf>
    <xf numFmtId="183" fontId="3" fillId="33" borderId="23" xfId="0" applyNumberFormat="1" applyFont="1" applyFill="1" applyBorder="1" applyAlignment="1" applyProtection="1">
      <alignment vertical="center" shrinkToFit="1"/>
      <protection/>
    </xf>
    <xf numFmtId="183" fontId="3" fillId="33" borderId="38" xfId="0" applyNumberFormat="1" applyFont="1" applyFill="1" applyBorder="1" applyAlignment="1" applyProtection="1">
      <alignment vertical="center" shrinkToFit="1"/>
      <protection/>
    </xf>
    <xf numFmtId="183" fontId="3" fillId="33" borderId="35" xfId="0" applyNumberFormat="1" applyFont="1" applyFill="1" applyBorder="1" applyAlignment="1" applyProtection="1">
      <alignment vertical="center" shrinkToFit="1"/>
      <protection/>
    </xf>
    <xf numFmtId="184" fontId="5" fillId="0" borderId="0" xfId="60" applyNumberFormat="1" applyFont="1" applyBorder="1">
      <alignment/>
      <protection/>
    </xf>
    <xf numFmtId="0" fontId="5" fillId="0" borderId="0" xfId="60" applyFont="1" applyBorder="1">
      <alignment/>
      <protection/>
    </xf>
    <xf numFmtId="185" fontId="3" fillId="34" borderId="31" xfId="0" applyNumberFormat="1" applyFont="1" applyFill="1" applyBorder="1" applyAlignment="1" applyProtection="1">
      <alignment vertical="center" shrinkToFit="1"/>
      <protection/>
    </xf>
    <xf numFmtId="185" fontId="3" fillId="34" borderId="23" xfId="0" applyNumberFormat="1" applyFont="1" applyFill="1" applyBorder="1" applyAlignment="1" applyProtection="1">
      <alignment vertical="center" shrinkToFit="1"/>
      <protection/>
    </xf>
    <xf numFmtId="185" fontId="3" fillId="34" borderId="29" xfId="0" applyNumberFormat="1" applyFont="1" applyFill="1" applyBorder="1" applyAlignment="1" applyProtection="1">
      <alignment vertical="center" shrinkToFit="1"/>
      <protection/>
    </xf>
    <xf numFmtId="185" fontId="3" fillId="34" borderId="28" xfId="0" applyNumberFormat="1" applyFont="1" applyFill="1" applyBorder="1" applyAlignment="1" applyProtection="1">
      <alignment vertical="center" shrinkToFit="1"/>
      <protection/>
    </xf>
    <xf numFmtId="185" fontId="3" fillId="34" borderId="18" xfId="0" applyNumberFormat="1" applyFont="1" applyFill="1" applyBorder="1" applyAlignment="1" applyProtection="1">
      <alignment vertical="center" shrinkToFit="1"/>
      <protection/>
    </xf>
    <xf numFmtId="185" fontId="3" fillId="34" borderId="32" xfId="0" applyNumberFormat="1" applyFont="1" applyFill="1" applyBorder="1" applyAlignment="1" applyProtection="1">
      <alignment vertical="center" shrinkToFit="1"/>
      <protection/>
    </xf>
    <xf numFmtId="185" fontId="3" fillId="34" borderId="35" xfId="0" applyNumberFormat="1" applyFont="1" applyFill="1" applyBorder="1" applyAlignment="1" applyProtection="1">
      <alignment vertical="center" shrinkToFit="1"/>
      <protection/>
    </xf>
    <xf numFmtId="185" fontId="3" fillId="34" borderId="36" xfId="0" applyNumberFormat="1" applyFont="1" applyFill="1" applyBorder="1" applyAlignment="1" applyProtection="1">
      <alignment vertical="center" shrinkToFit="1"/>
      <protection/>
    </xf>
    <xf numFmtId="185" fontId="3" fillId="34" borderId="34" xfId="0" applyNumberFormat="1" applyFont="1" applyFill="1" applyBorder="1" applyAlignment="1" applyProtection="1">
      <alignment vertical="center" shrinkToFit="1"/>
      <protection/>
    </xf>
    <xf numFmtId="185" fontId="3" fillId="34" borderId="37" xfId="0" applyNumberFormat="1" applyFont="1" applyFill="1" applyBorder="1" applyAlignment="1" applyProtection="1">
      <alignment vertical="center" shrinkToFit="1"/>
      <protection/>
    </xf>
    <xf numFmtId="185" fontId="3" fillId="33" borderId="21" xfId="0" applyNumberFormat="1" applyFont="1" applyFill="1" applyBorder="1" applyAlignment="1" applyProtection="1">
      <alignment vertical="center" shrinkToFit="1"/>
      <protection/>
    </xf>
    <xf numFmtId="185" fontId="3" fillId="33" borderId="23" xfId="0" applyNumberFormat="1" applyFont="1" applyFill="1" applyBorder="1" applyAlignment="1" applyProtection="1">
      <alignment vertical="center" shrinkToFit="1"/>
      <protection/>
    </xf>
    <xf numFmtId="185" fontId="3" fillId="33" borderId="38" xfId="0" applyNumberFormat="1" applyFont="1" applyFill="1" applyBorder="1" applyAlignment="1" applyProtection="1">
      <alignment vertical="center" shrinkToFit="1"/>
      <protection/>
    </xf>
    <xf numFmtId="185" fontId="3" fillId="33" borderId="35" xfId="0" applyNumberFormat="1" applyFont="1" applyFill="1" applyBorder="1" applyAlignment="1" applyProtection="1">
      <alignment vertical="center" shrinkToFit="1"/>
      <protection/>
    </xf>
    <xf numFmtId="183" fontId="3" fillId="0" borderId="19" xfId="0" applyNumberFormat="1" applyFont="1" applyFill="1" applyBorder="1" applyAlignment="1" applyProtection="1">
      <alignment vertical="center" shrinkToFit="1"/>
      <protection/>
    </xf>
    <xf numFmtId="185" fontId="3" fillId="34" borderId="24" xfId="0" applyNumberFormat="1" applyFont="1" applyFill="1" applyBorder="1" applyAlignment="1" applyProtection="1">
      <alignment vertical="center" shrinkToFit="1"/>
      <protection/>
    </xf>
    <xf numFmtId="185" fontId="3" fillId="34" borderId="25" xfId="0" applyNumberFormat="1" applyFont="1" applyFill="1" applyBorder="1" applyAlignment="1" applyProtection="1">
      <alignment vertical="center" shrinkToFit="1"/>
      <protection/>
    </xf>
    <xf numFmtId="185" fontId="3" fillId="34" borderId="19" xfId="0" applyNumberFormat="1" applyFont="1" applyFill="1" applyBorder="1" applyAlignment="1" applyProtection="1">
      <alignment vertical="center" shrinkToFit="1"/>
      <protection/>
    </xf>
    <xf numFmtId="185" fontId="3" fillId="34" borderId="27" xfId="0" applyNumberFormat="1" applyFont="1" applyFill="1" applyBorder="1" applyAlignment="1" applyProtection="1">
      <alignment vertical="center" shrinkToFit="1"/>
      <protection/>
    </xf>
    <xf numFmtId="185" fontId="3" fillId="33" borderId="26" xfId="0" applyNumberFormat="1" applyFont="1" applyFill="1" applyBorder="1" applyAlignment="1" applyProtection="1">
      <alignment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185" fontId="3" fillId="34" borderId="26" xfId="0" applyNumberFormat="1" applyFont="1" applyFill="1" applyBorder="1" applyAlignment="1" applyProtection="1">
      <alignment vertical="center" shrinkToFit="1"/>
      <protection/>
    </xf>
    <xf numFmtId="185" fontId="3" fillId="33" borderId="39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83" fontId="3" fillId="0" borderId="0" xfId="0" applyNumberFormat="1" applyFont="1" applyFill="1" applyBorder="1" applyAlignment="1" applyProtection="1">
      <alignment vertical="center" shrinkToFit="1"/>
      <protection/>
    </xf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41" fontId="3" fillId="0" borderId="0" xfId="48" applyNumberFormat="1" applyFont="1" applyFill="1" applyBorder="1" applyAlignment="1">
      <alignment horizontal="right" vertical="center" shrinkToFit="1"/>
    </xf>
    <xf numFmtId="0" fontId="2" fillId="0" borderId="4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/>
    </xf>
    <xf numFmtId="185" fontId="3" fillId="0" borderId="0" xfId="0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183" fontId="3" fillId="34" borderId="24" xfId="0" applyNumberFormat="1" applyFont="1" applyFill="1" applyBorder="1" applyAlignment="1" applyProtection="1">
      <alignment vertical="center" shrinkToFit="1"/>
      <protection/>
    </xf>
    <xf numFmtId="183" fontId="3" fillId="34" borderId="25" xfId="0" applyNumberFormat="1" applyFont="1" applyFill="1" applyBorder="1" applyAlignment="1" applyProtection="1">
      <alignment vertical="center" shrinkToFit="1"/>
      <protection/>
    </xf>
    <xf numFmtId="183" fontId="3" fillId="34" borderId="19" xfId="0" applyNumberFormat="1" applyFont="1" applyFill="1" applyBorder="1" applyAlignment="1" applyProtection="1">
      <alignment vertical="center" shrinkToFit="1"/>
      <protection/>
    </xf>
    <xf numFmtId="183" fontId="3" fillId="34" borderId="27" xfId="0" applyNumberFormat="1" applyFont="1" applyFill="1" applyBorder="1" applyAlignment="1" applyProtection="1">
      <alignment vertical="center" shrinkToFit="1"/>
      <protection/>
    </xf>
    <xf numFmtId="183" fontId="3" fillId="33" borderId="26" xfId="0" applyNumberFormat="1" applyFont="1" applyFill="1" applyBorder="1" applyAlignment="1" applyProtection="1">
      <alignment vertical="center" shrinkToFit="1"/>
      <protection/>
    </xf>
    <xf numFmtId="183" fontId="3" fillId="34" borderId="26" xfId="0" applyNumberFormat="1" applyFont="1" applyFill="1" applyBorder="1" applyAlignment="1" applyProtection="1">
      <alignment vertical="center" shrinkToFit="1"/>
      <protection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183" fontId="3" fillId="0" borderId="29" xfId="0" applyNumberFormat="1" applyFont="1" applyFill="1" applyBorder="1" applyAlignment="1" applyProtection="1">
      <alignment vertical="center" shrinkToFit="1"/>
      <protection/>
    </xf>
    <xf numFmtId="183" fontId="3" fillId="0" borderId="24" xfId="0" applyNumberFormat="1" applyFont="1" applyFill="1" applyBorder="1" applyAlignment="1" applyProtection="1">
      <alignment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183" fontId="3" fillId="0" borderId="36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183" fontId="3" fillId="34" borderId="48" xfId="0" applyNumberFormat="1" applyFont="1" applyFill="1" applyBorder="1" applyAlignment="1" applyProtection="1">
      <alignment vertical="center" shrinkToFit="1"/>
      <protection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53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5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3" fontId="2" fillId="0" borderId="0" xfId="0" applyNumberFormat="1" applyFont="1" applyFill="1" applyBorder="1" applyAlignment="1" applyProtection="1">
      <alignment horizontal="left" wrapText="1" shrinkToFit="1"/>
      <protection locked="0"/>
    </xf>
    <xf numFmtId="3" fontId="2" fillId="0" borderId="0" xfId="0" applyNumberFormat="1" applyFont="1" applyFill="1" applyBorder="1" applyAlignment="1" applyProtection="1">
      <alignment horizontal="left" shrinkToFit="1"/>
      <protection locked="0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54" xfId="0" applyFont="1" applyFill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1" fontId="3" fillId="0" borderId="70" xfId="0" applyNumberFormat="1" applyFont="1" applyFill="1" applyBorder="1" applyAlignment="1" applyProtection="1">
      <alignment vertical="center" shrinkToFit="1"/>
      <protection locked="0"/>
    </xf>
    <xf numFmtId="41" fontId="3" fillId="0" borderId="30" xfId="0" applyNumberFormat="1" applyFont="1" applyFill="1" applyBorder="1" applyAlignment="1" applyProtection="1">
      <alignment vertical="center" shrinkToFit="1"/>
      <protection locked="0"/>
    </xf>
    <xf numFmtId="41" fontId="3" fillId="0" borderId="30" xfId="0" applyNumberFormat="1" applyFont="1" applyBorder="1" applyAlignment="1" applyProtection="1">
      <alignment vertical="center" shrinkToFit="1"/>
      <protection locked="0"/>
    </xf>
    <xf numFmtId="183" fontId="3" fillId="0" borderId="55" xfId="0" applyNumberFormat="1" applyFont="1" applyFill="1" applyBorder="1" applyAlignment="1" applyProtection="1">
      <alignment vertical="center" shrinkToFit="1"/>
      <protection/>
    </xf>
    <xf numFmtId="0" fontId="0" fillId="0" borderId="70" xfId="0" applyFont="1" applyBorder="1" applyAlignment="1" applyProtection="1">
      <alignment horizontal="center" vertical="center"/>
      <protection locked="0"/>
    </xf>
    <xf numFmtId="3" fontId="0" fillId="0" borderId="15" xfId="0" applyNumberFormat="1" applyFont="1" applyBorder="1" applyAlignment="1" applyProtection="1">
      <alignment vertical="center"/>
      <protection locked="0"/>
    </xf>
    <xf numFmtId="41" fontId="3" fillId="0" borderId="71" xfId="0" applyNumberFormat="1" applyFont="1" applyFill="1" applyBorder="1" applyAlignment="1" applyProtection="1">
      <alignment vertical="center" shrinkToFit="1"/>
      <protection locked="0"/>
    </xf>
    <xf numFmtId="41" fontId="3" fillId="0" borderId="31" xfId="0" applyNumberFormat="1" applyFont="1" applyFill="1" applyBorder="1" applyAlignment="1" applyProtection="1">
      <alignment vertical="center" shrinkToFit="1"/>
      <protection locked="0"/>
    </xf>
    <xf numFmtId="41" fontId="3" fillId="0" borderId="31" xfId="0" applyNumberFormat="1" applyFont="1" applyBorder="1" applyAlignment="1" applyProtection="1">
      <alignment vertical="center" shrinkToFit="1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3" fontId="0" fillId="34" borderId="35" xfId="0" applyNumberFormat="1" applyFont="1" applyFill="1" applyBorder="1" applyAlignment="1" applyProtection="1">
      <alignment vertical="center"/>
      <protection/>
    </xf>
    <xf numFmtId="41" fontId="3" fillId="0" borderId="72" xfId="0" applyNumberFormat="1" applyFont="1" applyBorder="1" applyAlignment="1" applyProtection="1">
      <alignment vertical="center" shrinkToFit="1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3" fontId="0" fillId="0" borderId="58" xfId="0" applyNumberFormat="1" applyFont="1" applyBorder="1" applyAlignment="1" applyProtection="1">
      <alignment vertical="center"/>
      <protection locked="0"/>
    </xf>
    <xf numFmtId="41" fontId="3" fillId="0" borderId="73" xfId="0" applyNumberFormat="1" applyFont="1" applyBorder="1" applyAlignment="1" applyProtection="1">
      <alignment vertical="center" shrinkToFit="1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184" fontId="0" fillId="0" borderId="0" xfId="60" applyNumberFormat="1" applyFont="1" applyBorder="1">
      <alignment/>
      <protection/>
    </xf>
    <xf numFmtId="0" fontId="0" fillId="0" borderId="0" xfId="60" applyFont="1" applyBorder="1">
      <alignment/>
      <protection/>
    </xf>
    <xf numFmtId="3" fontId="0" fillId="0" borderId="10" xfId="0" applyNumberFormat="1" applyFont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vertical="center" shrinkToFit="1"/>
      <protection locked="0"/>
    </xf>
    <xf numFmtId="41" fontId="3" fillId="0" borderId="18" xfId="0" applyNumberFormat="1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18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vertical="center"/>
      <protection locked="0"/>
    </xf>
    <xf numFmtId="41" fontId="3" fillId="0" borderId="74" xfId="48" applyNumberFormat="1" applyFont="1" applyFill="1" applyBorder="1" applyAlignment="1">
      <alignment horizontal="right" vertical="center" shrinkToFit="1"/>
    </xf>
    <xf numFmtId="41" fontId="3" fillId="0" borderId="75" xfId="48" applyNumberFormat="1" applyFont="1" applyFill="1" applyBorder="1" applyAlignment="1">
      <alignment horizontal="right" vertical="center" shrinkToFit="1"/>
    </xf>
    <xf numFmtId="41" fontId="3" fillId="0" borderId="76" xfId="48" applyNumberFormat="1" applyFont="1" applyFill="1" applyBorder="1" applyAlignment="1">
      <alignment horizontal="right" vertical="center" shrinkToFit="1"/>
    </xf>
    <xf numFmtId="41" fontId="3" fillId="0" borderId="72" xfId="0" applyNumberFormat="1" applyFont="1" applyFill="1" applyBorder="1" applyAlignment="1" applyProtection="1">
      <alignment vertical="center" shrinkToFit="1"/>
      <protection locked="0"/>
    </xf>
    <xf numFmtId="41" fontId="3" fillId="0" borderId="73" xfId="0" applyNumberFormat="1" applyFont="1" applyFill="1" applyBorder="1" applyAlignment="1" applyProtection="1">
      <alignment vertical="center" shrinkToFit="1"/>
      <protection locked="0"/>
    </xf>
    <xf numFmtId="41" fontId="3" fillId="0" borderId="17" xfId="0" applyNumberFormat="1" applyFont="1" applyFill="1" applyBorder="1" applyAlignment="1" applyProtection="1">
      <alignment vertical="center" shrinkToFit="1"/>
      <protection locked="0"/>
    </xf>
    <xf numFmtId="41" fontId="3" fillId="0" borderId="29" xfId="0" applyNumberFormat="1" applyFont="1" applyFill="1" applyBorder="1" applyAlignment="1" applyProtection="1">
      <alignment vertical="center" shrinkToFit="1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41" fontId="3" fillId="0" borderId="31" xfId="48" applyNumberFormat="1" applyFont="1" applyFill="1" applyBorder="1" applyAlignment="1">
      <alignment horizontal="right" vertical="center" shrinkToFit="1"/>
    </xf>
    <xf numFmtId="0" fontId="0" fillId="0" borderId="75" xfId="0" applyFont="1" applyBorder="1" applyAlignment="1" applyProtection="1">
      <alignment horizontal="center"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77" xfId="0" applyFont="1" applyBorder="1" applyAlignment="1" applyProtection="1">
      <alignment horizontal="center" vertical="center"/>
      <protection locked="0"/>
    </xf>
    <xf numFmtId="187" fontId="0" fillId="0" borderId="29" xfId="0" applyNumberFormat="1" applyFont="1" applyBorder="1" applyAlignment="1" applyProtection="1">
      <alignment vertical="center"/>
      <protection locked="0"/>
    </xf>
    <xf numFmtId="187" fontId="0" fillId="0" borderId="28" xfId="0" applyNumberFormat="1" applyFont="1" applyBorder="1" applyAlignment="1" applyProtection="1">
      <alignment vertical="center"/>
      <protection locked="0"/>
    </xf>
    <xf numFmtId="41" fontId="3" fillId="0" borderId="71" xfId="0" applyNumberFormat="1" applyFont="1" applyBorder="1" applyAlignment="1" applyProtection="1">
      <alignment vertical="center" shrinkToFit="1"/>
      <protection locked="0"/>
    </xf>
    <xf numFmtId="0" fontId="0" fillId="0" borderId="78" xfId="0" applyFont="1" applyBorder="1" applyAlignment="1" applyProtection="1">
      <alignment horizontal="center" vertical="center"/>
      <protection locked="0"/>
    </xf>
    <xf numFmtId="187" fontId="0" fillId="0" borderId="18" xfId="0" applyNumberFormat="1" applyFont="1" applyBorder="1" applyAlignment="1" applyProtection="1">
      <alignment vertical="center"/>
      <protection locked="0"/>
    </xf>
    <xf numFmtId="43" fontId="0" fillId="0" borderId="0" xfId="0" applyNumberFormat="1" applyFont="1" applyAlignment="1" applyProtection="1">
      <alignment vertical="center"/>
      <protection locked="0"/>
    </xf>
    <xf numFmtId="186" fontId="0" fillId="0" borderId="0" xfId="0" applyNumberFormat="1" applyFont="1" applyAlignment="1" applyProtection="1">
      <alignment vertical="center"/>
      <protection locked="0"/>
    </xf>
    <xf numFmtId="186" fontId="0" fillId="0" borderId="0" xfId="0" applyNumberFormat="1" applyFont="1" applyAlignment="1">
      <alignment vertical="center"/>
    </xf>
    <xf numFmtId="41" fontId="3" fillId="0" borderId="70" xfId="0" applyNumberFormat="1" applyFont="1" applyBorder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1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tabSelected="1" view="pageBreakPreview" zoomScale="70" zoomScaleNormal="80" zoomScaleSheetLayoutView="70" zoomScalePageLayoutView="0" workbookViewId="0" topLeftCell="A1">
      <selection activeCell="E25" sqref="E25"/>
    </sheetView>
  </sheetViews>
  <sheetFormatPr defaultColWidth="9.00390625" defaultRowHeight="13.5"/>
  <cols>
    <col min="1" max="1" width="9.75390625" style="150" customWidth="1"/>
    <col min="2" max="2" width="9.625" style="150" customWidth="1"/>
    <col min="3" max="3" width="7.625" style="150" customWidth="1"/>
    <col min="4" max="4" width="10.00390625" style="150" customWidth="1"/>
    <col min="5" max="28" width="7.625" style="150" customWidth="1"/>
    <col min="29" max="29" width="4.125" style="150" customWidth="1"/>
    <col min="30" max="30" width="8.625" style="150" customWidth="1"/>
    <col min="31" max="31" width="10.625" style="150" customWidth="1"/>
    <col min="32" max="32" width="9.00390625" style="150" customWidth="1"/>
    <col min="33" max="33" width="13.125" style="150" customWidth="1"/>
    <col min="34" max="16384" width="9.00390625" style="150" customWidth="1"/>
  </cols>
  <sheetData>
    <row r="1" spans="1:31" ht="17.25">
      <c r="A1" s="2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1" ht="13.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</row>
    <row r="3" spans="1:31" ht="17.25">
      <c r="A3" s="2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X3" s="30"/>
      <c r="Y3" s="30"/>
      <c r="AA3" s="30"/>
      <c r="AB3" s="30" t="s">
        <v>47</v>
      </c>
      <c r="AC3" s="149"/>
      <c r="AD3" s="149"/>
      <c r="AE3" s="149"/>
    </row>
    <row r="4" spans="1:31" ht="14.25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</row>
    <row r="5" spans="1:31" s="12" customFormat="1" ht="19.5" customHeight="1">
      <c r="A5" s="118"/>
      <c r="B5" s="110" t="s">
        <v>24</v>
      </c>
      <c r="C5" s="128"/>
      <c r="D5" s="129"/>
      <c r="E5" s="131" t="s">
        <v>25</v>
      </c>
      <c r="F5" s="128"/>
      <c r="G5" s="129"/>
      <c r="H5" s="131" t="s">
        <v>26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131" t="s">
        <v>43</v>
      </c>
      <c r="U5" s="128"/>
      <c r="V5" s="128"/>
      <c r="W5" s="128"/>
      <c r="X5" s="128"/>
      <c r="Y5" s="128"/>
      <c r="Z5" s="128"/>
      <c r="AA5" s="128"/>
      <c r="AB5" s="111"/>
      <c r="AC5" s="11"/>
      <c r="AD5" s="110" t="s">
        <v>48</v>
      </c>
      <c r="AE5" s="111"/>
    </row>
    <row r="6" spans="1:31" s="12" customFormat="1" ht="19.5" customHeight="1" thickBot="1">
      <c r="A6" s="123"/>
      <c r="B6" s="114"/>
      <c r="C6" s="117"/>
      <c r="D6" s="130"/>
      <c r="E6" s="116"/>
      <c r="F6" s="117"/>
      <c r="G6" s="130"/>
      <c r="H6" s="116"/>
      <c r="I6" s="117"/>
      <c r="J6" s="90"/>
      <c r="K6" s="133" t="s">
        <v>27</v>
      </c>
      <c r="L6" s="134"/>
      <c r="M6" s="137"/>
      <c r="N6" s="133" t="s">
        <v>40</v>
      </c>
      <c r="O6" s="134"/>
      <c r="P6" s="137"/>
      <c r="Q6" s="133" t="s">
        <v>28</v>
      </c>
      <c r="R6" s="134"/>
      <c r="S6" s="137"/>
      <c r="T6" s="116"/>
      <c r="U6" s="117"/>
      <c r="V6" s="89"/>
      <c r="W6" s="133" t="s">
        <v>45</v>
      </c>
      <c r="X6" s="134"/>
      <c r="Y6" s="137"/>
      <c r="Z6" s="133" t="s">
        <v>44</v>
      </c>
      <c r="AA6" s="134"/>
      <c r="AB6" s="135"/>
      <c r="AC6" s="11"/>
      <c r="AD6" s="112" t="s">
        <v>22</v>
      </c>
      <c r="AE6" s="113"/>
    </row>
    <row r="7" spans="1:31" s="12" customFormat="1" ht="19.5" customHeight="1" thickBot="1">
      <c r="A7" s="119"/>
      <c r="B7" s="85" t="s">
        <v>29</v>
      </c>
      <c r="C7" s="86" t="s">
        <v>41</v>
      </c>
      <c r="D7" s="87" t="s">
        <v>42</v>
      </c>
      <c r="E7" s="86" t="s">
        <v>29</v>
      </c>
      <c r="F7" s="86" t="s">
        <v>41</v>
      </c>
      <c r="G7" s="87" t="s">
        <v>42</v>
      </c>
      <c r="H7" s="86" t="s">
        <v>29</v>
      </c>
      <c r="I7" s="86" t="s">
        <v>41</v>
      </c>
      <c r="J7" s="87" t="s">
        <v>42</v>
      </c>
      <c r="K7" s="86" t="s">
        <v>29</v>
      </c>
      <c r="L7" s="86" t="s">
        <v>41</v>
      </c>
      <c r="M7" s="87" t="s">
        <v>42</v>
      </c>
      <c r="N7" s="86" t="s">
        <v>29</v>
      </c>
      <c r="O7" s="86" t="s">
        <v>41</v>
      </c>
      <c r="P7" s="87" t="s">
        <v>42</v>
      </c>
      <c r="Q7" s="86" t="s">
        <v>29</v>
      </c>
      <c r="R7" s="86" t="s">
        <v>41</v>
      </c>
      <c r="S7" s="87" t="s">
        <v>42</v>
      </c>
      <c r="T7" s="86" t="s">
        <v>29</v>
      </c>
      <c r="U7" s="86" t="s">
        <v>41</v>
      </c>
      <c r="V7" s="87" t="s">
        <v>42</v>
      </c>
      <c r="W7" s="86" t="s">
        <v>29</v>
      </c>
      <c r="X7" s="88" t="s">
        <v>41</v>
      </c>
      <c r="Y7" s="93" t="s">
        <v>42</v>
      </c>
      <c r="Z7" s="86" t="s">
        <v>29</v>
      </c>
      <c r="AA7" s="88" t="s">
        <v>41</v>
      </c>
      <c r="AB7" s="91" t="s">
        <v>42</v>
      </c>
      <c r="AC7" s="11"/>
      <c r="AD7" s="114" t="s">
        <v>1</v>
      </c>
      <c r="AE7" s="115"/>
    </row>
    <row r="8" spans="1:32" ht="22.5" customHeight="1">
      <c r="A8" s="3" t="s">
        <v>2</v>
      </c>
      <c r="B8" s="151">
        <v>1256359</v>
      </c>
      <c r="C8" s="31">
        <v>997.5</v>
      </c>
      <c r="D8" s="31">
        <f>B8/$B8*100</f>
        <v>100</v>
      </c>
      <c r="E8" s="152">
        <v>360963</v>
      </c>
      <c r="F8" s="31">
        <v>286.6</v>
      </c>
      <c r="G8" s="31">
        <f>E8/$B8*100</f>
        <v>28.730880265911257</v>
      </c>
      <c r="H8" s="152">
        <v>121602</v>
      </c>
      <c r="I8" s="31">
        <v>96.5</v>
      </c>
      <c r="J8" s="31">
        <f>H8/$B8*100</f>
        <v>9.6789213910992</v>
      </c>
      <c r="K8" s="152">
        <v>13004</v>
      </c>
      <c r="L8" s="31">
        <v>10.3</v>
      </c>
      <c r="M8" s="31">
        <f>K8/$B8*100</f>
        <v>1.0350544708956597</v>
      </c>
      <c r="N8" s="152">
        <v>33605</v>
      </c>
      <c r="O8" s="31">
        <v>26.7</v>
      </c>
      <c r="P8" s="31">
        <f>N8/$B8*100</f>
        <v>2.6747927940978653</v>
      </c>
      <c r="Q8" s="152">
        <v>71962</v>
      </c>
      <c r="R8" s="31">
        <v>57.1</v>
      </c>
      <c r="S8" s="31">
        <f>Q8/$B8*100</f>
        <v>5.727821426837393</v>
      </c>
      <c r="T8" s="152">
        <v>198836</v>
      </c>
      <c r="U8" s="31">
        <v>157.9</v>
      </c>
      <c r="V8" s="31">
        <f>T8/$B8*100</f>
        <v>15.826368100200657</v>
      </c>
      <c r="W8" s="153">
        <v>42107</v>
      </c>
      <c r="X8" s="154">
        <v>33.4</v>
      </c>
      <c r="Y8" s="31">
        <f>W8/$B8*100</f>
        <v>3.3515101973241723</v>
      </c>
      <c r="Z8" s="153">
        <v>35472</v>
      </c>
      <c r="AA8" s="154">
        <v>28.2</v>
      </c>
      <c r="AB8" s="35">
        <f>Z8/$B8*100</f>
        <v>2.823396815719074</v>
      </c>
      <c r="AC8" s="149"/>
      <c r="AD8" s="155" t="s">
        <v>2</v>
      </c>
      <c r="AE8" s="156">
        <v>125957000</v>
      </c>
      <c r="AF8" s="150" t="s">
        <v>39</v>
      </c>
    </row>
    <row r="9" spans="1:32" ht="22.5" customHeight="1" thickBot="1">
      <c r="A9" s="5" t="s">
        <v>3</v>
      </c>
      <c r="B9" s="157">
        <v>21531</v>
      </c>
      <c r="C9" s="32">
        <v>1061.2</v>
      </c>
      <c r="D9" s="32">
        <f aca="true" t="shared" si="0" ref="D9:D23">B9/$B9*100</f>
        <v>100</v>
      </c>
      <c r="E9" s="158">
        <v>5802</v>
      </c>
      <c r="F9" s="32">
        <v>286</v>
      </c>
      <c r="G9" s="32">
        <f aca="true" t="shared" si="1" ref="G9:G23">E9/$B9*100</f>
        <v>26.947192420231293</v>
      </c>
      <c r="H9" s="158">
        <v>2022</v>
      </c>
      <c r="I9" s="32">
        <v>99.7</v>
      </c>
      <c r="J9" s="32">
        <f aca="true" t="shared" si="2" ref="J9:J23">H9/$B9*100</f>
        <v>9.391110491848961</v>
      </c>
      <c r="K9" s="158">
        <v>231</v>
      </c>
      <c r="L9" s="32">
        <v>11.4</v>
      </c>
      <c r="M9" s="32">
        <f aca="true" t="shared" si="3" ref="M9:M23">K9/$B9*100</f>
        <v>1.0728716734011425</v>
      </c>
      <c r="N9" s="158">
        <v>541</v>
      </c>
      <c r="O9" s="32">
        <v>26.7</v>
      </c>
      <c r="P9" s="32">
        <f aca="true" t="shared" si="4" ref="P9:P23">N9/$B9*100</f>
        <v>2.512656170173239</v>
      </c>
      <c r="Q9" s="158">
        <v>1209</v>
      </c>
      <c r="R9" s="32">
        <v>58.6</v>
      </c>
      <c r="S9" s="32">
        <f aca="true" t="shared" si="5" ref="S9:S23">Q9/$B9*100</f>
        <v>5.6151595374111745</v>
      </c>
      <c r="T9" s="159">
        <v>3656</v>
      </c>
      <c r="U9" s="32">
        <v>180.2</v>
      </c>
      <c r="V9" s="32">
        <f aca="true" t="shared" si="6" ref="V9:V23">T9/$B9*100</f>
        <v>16.980168129673494</v>
      </c>
      <c r="W9" s="159">
        <v>823</v>
      </c>
      <c r="X9" s="65">
        <v>40.6</v>
      </c>
      <c r="Y9" s="32">
        <f aca="true" t="shared" si="7" ref="Y9:Y23">W9/$B9*100</f>
        <v>3.8223956156239836</v>
      </c>
      <c r="Z9" s="159">
        <v>359</v>
      </c>
      <c r="AA9" s="65">
        <v>17.7</v>
      </c>
      <c r="AB9" s="36">
        <f aca="true" t="shared" si="8" ref="AB9:AB23">Z9/$B9*100</f>
        <v>1.6673633365844598</v>
      </c>
      <c r="AC9" s="149"/>
      <c r="AD9" s="160" t="s">
        <v>3</v>
      </c>
      <c r="AE9" s="161">
        <v>2029000</v>
      </c>
      <c r="AF9" s="150" t="s">
        <v>39</v>
      </c>
    </row>
    <row r="10" spans="1:31" ht="22.5" customHeight="1" thickBot="1">
      <c r="A10" s="6" t="s">
        <v>4</v>
      </c>
      <c r="B10" s="27">
        <f>B11+B20</f>
        <v>3993</v>
      </c>
      <c r="C10" s="52">
        <f aca="true" t="shared" si="9" ref="C10:C23">B10/$AE10*100000</f>
        <v>1047.182206556887</v>
      </c>
      <c r="D10" s="52">
        <f t="shared" si="0"/>
        <v>100</v>
      </c>
      <c r="E10" s="28">
        <f>E11+E20</f>
        <v>1113</v>
      </c>
      <c r="F10" s="52">
        <f aca="true" t="shared" si="10" ref="F10:F23">E10/$AE10*100000</f>
        <v>291.889255171003</v>
      </c>
      <c r="G10" s="52">
        <f t="shared" si="1"/>
        <v>27.87377911344853</v>
      </c>
      <c r="H10" s="28">
        <f>H11+H20</f>
        <v>394</v>
      </c>
      <c r="I10" s="52">
        <f aca="true" t="shared" si="11" ref="I10:I23">H10/$AE10*100000</f>
        <v>103.32827182154107</v>
      </c>
      <c r="J10" s="52">
        <f t="shared" si="2"/>
        <v>9.867267718507387</v>
      </c>
      <c r="K10" s="28">
        <f>K11+K20</f>
        <v>48</v>
      </c>
      <c r="L10" s="52">
        <f aca="true" t="shared" si="12" ref="L10:L23">K10/$AE10*100000</f>
        <v>12.588215856431399</v>
      </c>
      <c r="M10" s="52">
        <f t="shared" si="3"/>
        <v>1.2021036814425246</v>
      </c>
      <c r="N10" s="28">
        <f>N11+N20</f>
        <v>93</v>
      </c>
      <c r="O10" s="52">
        <f aca="true" t="shared" si="13" ref="O10:O23">N10/$AE10*100000</f>
        <v>24.389668221835834</v>
      </c>
      <c r="P10" s="52">
        <f t="shared" si="4"/>
        <v>2.329075882794891</v>
      </c>
      <c r="Q10" s="28">
        <f>Q11+Q20</f>
        <v>242</v>
      </c>
      <c r="R10" s="52">
        <f aca="true" t="shared" si="14" ref="R10:R23">Q10/$AE10*100000</f>
        <v>63.46558827617497</v>
      </c>
      <c r="S10" s="52">
        <f t="shared" si="5"/>
        <v>6.0606060606060606</v>
      </c>
      <c r="T10" s="28">
        <f>T11+T20</f>
        <v>685</v>
      </c>
      <c r="U10" s="52">
        <f aca="true" t="shared" si="15" ref="U10:U23">T10/$AE10*100000</f>
        <v>179.6443304511564</v>
      </c>
      <c r="V10" s="52">
        <f t="shared" si="6"/>
        <v>17.15502128725269</v>
      </c>
      <c r="W10" s="28">
        <f>W11+W20</f>
        <v>116</v>
      </c>
      <c r="X10" s="72">
        <f aca="true" t="shared" si="16" ref="X10:X23">W10/$AE10*100000</f>
        <v>30.421521653042547</v>
      </c>
      <c r="Y10" s="52">
        <f t="shared" si="7"/>
        <v>2.905083896819434</v>
      </c>
      <c r="Z10" s="28">
        <f>Z11+Z20</f>
        <v>83</v>
      </c>
      <c r="AA10" s="72">
        <f aca="true" t="shared" si="17" ref="AA10:AA23">Z10/$AE10*100000</f>
        <v>21.767123251745957</v>
      </c>
      <c r="AB10" s="57">
        <f t="shared" si="8"/>
        <v>2.0786376158276982</v>
      </c>
      <c r="AC10" s="149"/>
      <c r="AD10" s="162" t="s">
        <v>4</v>
      </c>
      <c r="AE10" s="163">
        <f>AE11+AE20</f>
        <v>381309</v>
      </c>
    </row>
    <row r="11" spans="1:31" ht="22.5" customHeight="1" thickBot="1">
      <c r="A11" s="6" t="s">
        <v>5</v>
      </c>
      <c r="B11" s="27">
        <f>SUM(B12:B19)</f>
        <v>3181</v>
      </c>
      <c r="C11" s="52">
        <f t="shared" si="9"/>
        <v>1028.7107644346133</v>
      </c>
      <c r="D11" s="52">
        <f t="shared" si="0"/>
        <v>100</v>
      </c>
      <c r="E11" s="28">
        <f>SUM(E12:E19)</f>
        <v>913</v>
      </c>
      <c r="F11" s="52">
        <f t="shared" si="10"/>
        <v>295.2571291822703</v>
      </c>
      <c r="G11" s="52">
        <f t="shared" si="1"/>
        <v>28.701666142722416</v>
      </c>
      <c r="H11" s="28">
        <f>SUM(H12:H19)</f>
        <v>315</v>
      </c>
      <c r="I11" s="52">
        <f t="shared" si="11"/>
        <v>101.8685604517143</v>
      </c>
      <c r="J11" s="52">
        <f t="shared" si="2"/>
        <v>9.90254636906633</v>
      </c>
      <c r="K11" s="28">
        <f>SUM(K12:K19)</f>
        <v>42</v>
      </c>
      <c r="L11" s="52">
        <f t="shared" si="12"/>
        <v>13.58247472689524</v>
      </c>
      <c r="M11" s="52">
        <f t="shared" si="3"/>
        <v>1.3203395158755107</v>
      </c>
      <c r="N11" s="28">
        <f>SUM(N12:N19)</f>
        <v>75</v>
      </c>
      <c r="O11" s="52">
        <f t="shared" si="13"/>
        <v>24.254419155170073</v>
      </c>
      <c r="P11" s="52">
        <f t="shared" si="4"/>
        <v>2.3577491354919835</v>
      </c>
      <c r="Q11" s="28">
        <f>SUM(Q12:Q19)</f>
        <v>189</v>
      </c>
      <c r="R11" s="52">
        <f t="shared" si="14"/>
        <v>61.12113627102858</v>
      </c>
      <c r="S11" s="52">
        <f t="shared" si="5"/>
        <v>5.941527821439799</v>
      </c>
      <c r="T11" s="28">
        <f>SUM(T12:T19)</f>
        <v>533</v>
      </c>
      <c r="U11" s="52">
        <f t="shared" si="15"/>
        <v>172.36807212940866</v>
      </c>
      <c r="V11" s="52">
        <f t="shared" si="6"/>
        <v>16.755737189563032</v>
      </c>
      <c r="W11" s="28">
        <f>SUM(W12:W19)</f>
        <v>76</v>
      </c>
      <c r="X11" s="72">
        <f t="shared" si="16"/>
        <v>24.57781141057234</v>
      </c>
      <c r="Y11" s="52">
        <f t="shared" si="7"/>
        <v>2.3891857906318767</v>
      </c>
      <c r="Z11" s="28">
        <f>SUM(Z12:Z19)</f>
        <v>71</v>
      </c>
      <c r="AA11" s="72">
        <f t="shared" si="17"/>
        <v>22.960850133561</v>
      </c>
      <c r="AB11" s="57">
        <f t="shared" si="8"/>
        <v>2.2320025149324114</v>
      </c>
      <c r="AC11" s="149"/>
      <c r="AD11" s="162" t="s">
        <v>5</v>
      </c>
      <c r="AE11" s="163">
        <f>SUM(AE12:AE19)</f>
        <v>309222</v>
      </c>
    </row>
    <row r="12" spans="1:34" ht="22.5" customHeight="1">
      <c r="A12" s="3" t="s">
        <v>6</v>
      </c>
      <c r="B12" s="164">
        <v>1572</v>
      </c>
      <c r="C12" s="53">
        <f t="shared" si="9"/>
        <v>978.695321935974</v>
      </c>
      <c r="D12" s="53">
        <f t="shared" si="0"/>
        <v>100</v>
      </c>
      <c r="E12" s="29">
        <v>466</v>
      </c>
      <c r="F12" s="53">
        <f t="shared" si="10"/>
        <v>290.12215014132556</v>
      </c>
      <c r="G12" s="53">
        <f t="shared" si="1"/>
        <v>29.64376590330789</v>
      </c>
      <c r="H12" s="29">
        <v>167</v>
      </c>
      <c r="I12" s="53">
        <f t="shared" si="11"/>
        <v>103.9708134626639</v>
      </c>
      <c r="J12" s="53">
        <f t="shared" si="2"/>
        <v>10.623409669211197</v>
      </c>
      <c r="K12" s="29">
        <v>23</v>
      </c>
      <c r="L12" s="53">
        <f t="shared" si="12"/>
        <v>14.319333590666284</v>
      </c>
      <c r="M12" s="53">
        <f t="shared" si="3"/>
        <v>1.4631043256997456</v>
      </c>
      <c r="N12" s="29">
        <v>34</v>
      </c>
      <c r="O12" s="53">
        <f t="shared" si="13"/>
        <v>21.16771052533277</v>
      </c>
      <c r="P12" s="53">
        <f t="shared" si="4"/>
        <v>2.1628498727735366</v>
      </c>
      <c r="Q12" s="29">
        <v>106</v>
      </c>
      <c r="R12" s="53">
        <f t="shared" si="14"/>
        <v>65.99345046133156</v>
      </c>
      <c r="S12" s="53">
        <f t="shared" si="5"/>
        <v>6.743002544529262</v>
      </c>
      <c r="T12" s="29">
        <v>258</v>
      </c>
      <c r="U12" s="53">
        <f t="shared" si="15"/>
        <v>160.6255681039957</v>
      </c>
      <c r="V12" s="53">
        <f t="shared" si="6"/>
        <v>16.412213740458014</v>
      </c>
      <c r="W12" s="29">
        <v>24</v>
      </c>
      <c r="X12" s="66">
        <f t="shared" si="16"/>
        <v>14.9419133119996</v>
      </c>
      <c r="Y12" s="53">
        <f t="shared" si="7"/>
        <v>1.5267175572519083</v>
      </c>
      <c r="Z12" s="29">
        <v>48</v>
      </c>
      <c r="AA12" s="66">
        <f t="shared" si="17"/>
        <v>29.8838266239992</v>
      </c>
      <c r="AB12" s="58">
        <f t="shared" si="8"/>
        <v>3.0534351145038165</v>
      </c>
      <c r="AC12" s="149"/>
      <c r="AD12" s="165" t="s">
        <v>6</v>
      </c>
      <c r="AE12" s="166">
        <v>160622</v>
      </c>
      <c r="AG12" s="49"/>
      <c r="AH12" s="50"/>
    </row>
    <row r="13" spans="1:34" ht="22.5" customHeight="1">
      <c r="A13" s="4" t="s">
        <v>7</v>
      </c>
      <c r="B13" s="167">
        <v>434</v>
      </c>
      <c r="C13" s="54">
        <f t="shared" si="9"/>
        <v>1175.3554502369668</v>
      </c>
      <c r="D13" s="54">
        <f t="shared" si="0"/>
        <v>100</v>
      </c>
      <c r="E13" s="26">
        <v>121</v>
      </c>
      <c r="F13" s="54">
        <f t="shared" si="10"/>
        <v>327.6912660798917</v>
      </c>
      <c r="G13" s="54">
        <f t="shared" si="1"/>
        <v>27.880184331797235</v>
      </c>
      <c r="H13" s="26">
        <v>36</v>
      </c>
      <c r="I13" s="54">
        <f t="shared" si="11"/>
        <v>97.4949221394719</v>
      </c>
      <c r="J13" s="54">
        <f t="shared" si="2"/>
        <v>8.294930875576037</v>
      </c>
      <c r="K13" s="26">
        <v>4</v>
      </c>
      <c r="L13" s="54">
        <f t="shared" si="12"/>
        <v>10.832769126607989</v>
      </c>
      <c r="M13" s="54">
        <f t="shared" si="3"/>
        <v>0.9216589861751152</v>
      </c>
      <c r="N13" s="26">
        <v>11</v>
      </c>
      <c r="O13" s="54">
        <f t="shared" si="13"/>
        <v>29.79011509817197</v>
      </c>
      <c r="P13" s="54">
        <f t="shared" si="4"/>
        <v>2.5345622119815667</v>
      </c>
      <c r="Q13" s="26">
        <v>19</v>
      </c>
      <c r="R13" s="54">
        <f t="shared" si="14"/>
        <v>51.455653351387944</v>
      </c>
      <c r="S13" s="54">
        <f t="shared" si="5"/>
        <v>4.377880184331797</v>
      </c>
      <c r="T13" s="26">
        <v>89</v>
      </c>
      <c r="U13" s="54">
        <f t="shared" si="15"/>
        <v>241.02911306702777</v>
      </c>
      <c r="V13" s="54">
        <f t="shared" si="6"/>
        <v>20.506912442396313</v>
      </c>
      <c r="W13" s="26">
        <v>17</v>
      </c>
      <c r="X13" s="67">
        <f t="shared" si="16"/>
        <v>46.03926878808395</v>
      </c>
      <c r="Y13" s="54">
        <f t="shared" si="7"/>
        <v>3.9170506912442393</v>
      </c>
      <c r="Z13" s="26">
        <v>7</v>
      </c>
      <c r="AA13" s="67">
        <f t="shared" si="17"/>
        <v>18.95734597156398</v>
      </c>
      <c r="AB13" s="59">
        <f t="shared" si="8"/>
        <v>1.6129032258064515</v>
      </c>
      <c r="AC13" s="149"/>
      <c r="AD13" s="168" t="s">
        <v>7</v>
      </c>
      <c r="AE13" s="161">
        <v>36925</v>
      </c>
      <c r="AG13" s="169"/>
      <c r="AH13" s="170"/>
    </row>
    <row r="14" spans="1:34" ht="22.5" customHeight="1">
      <c r="A14" s="4" t="s">
        <v>8</v>
      </c>
      <c r="B14" s="167">
        <v>352</v>
      </c>
      <c r="C14" s="54">
        <f t="shared" si="9"/>
        <v>1145.1623397748715</v>
      </c>
      <c r="D14" s="54">
        <f t="shared" si="0"/>
        <v>100</v>
      </c>
      <c r="E14" s="26">
        <v>81</v>
      </c>
      <c r="F14" s="54">
        <f t="shared" si="10"/>
        <v>263.51747023228575</v>
      </c>
      <c r="G14" s="54">
        <f t="shared" si="1"/>
        <v>23.011363636363637</v>
      </c>
      <c r="H14" s="26">
        <v>32</v>
      </c>
      <c r="I14" s="54">
        <f t="shared" si="11"/>
        <v>104.10566725226104</v>
      </c>
      <c r="J14" s="54">
        <f t="shared" si="2"/>
        <v>9.090909090909092</v>
      </c>
      <c r="K14" s="26">
        <v>3</v>
      </c>
      <c r="L14" s="54">
        <f t="shared" si="12"/>
        <v>9.759906304899474</v>
      </c>
      <c r="M14" s="54">
        <f t="shared" si="3"/>
        <v>0.8522727272727272</v>
      </c>
      <c r="N14" s="26">
        <v>7</v>
      </c>
      <c r="O14" s="54">
        <f t="shared" si="13"/>
        <v>22.773114711432104</v>
      </c>
      <c r="P14" s="54">
        <f t="shared" si="4"/>
        <v>1.9886363636363635</v>
      </c>
      <c r="Q14" s="26">
        <v>21</v>
      </c>
      <c r="R14" s="54">
        <f t="shared" si="14"/>
        <v>68.3193441342963</v>
      </c>
      <c r="S14" s="54">
        <f t="shared" si="5"/>
        <v>5.965909090909091</v>
      </c>
      <c r="T14" s="26">
        <v>63</v>
      </c>
      <c r="U14" s="54">
        <f t="shared" si="15"/>
        <v>204.95803240288893</v>
      </c>
      <c r="V14" s="54">
        <f t="shared" si="6"/>
        <v>17.897727272727273</v>
      </c>
      <c r="W14" s="26">
        <v>9</v>
      </c>
      <c r="X14" s="67">
        <f t="shared" si="16"/>
        <v>29.279718914698417</v>
      </c>
      <c r="Y14" s="54">
        <f t="shared" si="7"/>
        <v>2.556818181818182</v>
      </c>
      <c r="Z14" s="26">
        <v>4</v>
      </c>
      <c r="AA14" s="67">
        <f t="shared" si="17"/>
        <v>13.01320840653263</v>
      </c>
      <c r="AB14" s="59">
        <f t="shared" si="8"/>
        <v>1.1363636363636365</v>
      </c>
      <c r="AC14" s="149"/>
      <c r="AD14" s="168" t="s">
        <v>8</v>
      </c>
      <c r="AE14" s="161">
        <v>30738</v>
      </c>
      <c r="AG14" s="169"/>
      <c r="AH14" s="170"/>
    </row>
    <row r="15" spans="1:34" ht="22.5" customHeight="1">
      <c r="A15" s="4" t="s">
        <v>9</v>
      </c>
      <c r="B15" s="167">
        <v>259</v>
      </c>
      <c r="C15" s="54">
        <f t="shared" si="9"/>
        <v>913.4835819842698</v>
      </c>
      <c r="D15" s="54">
        <f t="shared" si="0"/>
        <v>100</v>
      </c>
      <c r="E15" s="26">
        <v>79</v>
      </c>
      <c r="F15" s="54">
        <f t="shared" si="10"/>
        <v>278.63012732338734</v>
      </c>
      <c r="G15" s="54">
        <f t="shared" si="1"/>
        <v>30.501930501930502</v>
      </c>
      <c r="H15" s="26">
        <v>20</v>
      </c>
      <c r="I15" s="54">
        <f t="shared" si="11"/>
        <v>70.53927274009804</v>
      </c>
      <c r="J15" s="54">
        <f t="shared" si="2"/>
        <v>7.722007722007722</v>
      </c>
      <c r="K15" s="26">
        <v>4</v>
      </c>
      <c r="L15" s="54">
        <f t="shared" si="12"/>
        <v>14.107854548019612</v>
      </c>
      <c r="M15" s="54">
        <f t="shared" si="3"/>
        <v>1.5444015444015444</v>
      </c>
      <c r="N15" s="26">
        <v>3</v>
      </c>
      <c r="O15" s="54">
        <f t="shared" si="13"/>
        <v>10.580890911014707</v>
      </c>
      <c r="P15" s="54">
        <f t="shared" si="4"/>
        <v>1.1583011583011582</v>
      </c>
      <c r="Q15" s="26">
        <v>13</v>
      </c>
      <c r="R15" s="54">
        <f t="shared" si="14"/>
        <v>45.850527281063734</v>
      </c>
      <c r="S15" s="54">
        <f t="shared" si="5"/>
        <v>5.019305019305019</v>
      </c>
      <c r="T15" s="26">
        <v>52</v>
      </c>
      <c r="U15" s="54">
        <f t="shared" si="15"/>
        <v>183.40210912425493</v>
      </c>
      <c r="V15" s="54">
        <f t="shared" si="6"/>
        <v>20.077220077220076</v>
      </c>
      <c r="W15" s="26">
        <v>11</v>
      </c>
      <c r="X15" s="67">
        <f t="shared" si="16"/>
        <v>38.796600007053925</v>
      </c>
      <c r="Y15" s="54">
        <f t="shared" si="7"/>
        <v>4.247104247104247</v>
      </c>
      <c r="Z15" s="26">
        <v>2</v>
      </c>
      <c r="AA15" s="67">
        <f t="shared" si="17"/>
        <v>7.053927274009806</v>
      </c>
      <c r="AB15" s="59">
        <f t="shared" si="8"/>
        <v>0.7722007722007722</v>
      </c>
      <c r="AC15" s="149"/>
      <c r="AD15" s="168" t="s">
        <v>9</v>
      </c>
      <c r="AE15" s="161">
        <v>28353</v>
      </c>
      <c r="AG15" s="169"/>
      <c r="AH15" s="170"/>
    </row>
    <row r="16" spans="1:34" ht="22.5" customHeight="1">
      <c r="A16" s="4" t="s">
        <v>10</v>
      </c>
      <c r="B16" s="167">
        <v>111</v>
      </c>
      <c r="C16" s="54">
        <f t="shared" si="9"/>
        <v>1417.9867143587123</v>
      </c>
      <c r="D16" s="54">
        <f t="shared" si="0"/>
        <v>100</v>
      </c>
      <c r="E16" s="26">
        <v>24</v>
      </c>
      <c r="F16" s="54">
        <f t="shared" si="10"/>
        <v>306.5917220235054</v>
      </c>
      <c r="G16" s="54">
        <f t="shared" si="1"/>
        <v>21.62162162162162</v>
      </c>
      <c r="H16" s="26">
        <v>17</v>
      </c>
      <c r="I16" s="54">
        <f t="shared" si="11"/>
        <v>217.16913643331628</v>
      </c>
      <c r="J16" s="54">
        <f t="shared" si="2"/>
        <v>15.315315315315313</v>
      </c>
      <c r="K16" s="26">
        <v>2</v>
      </c>
      <c r="L16" s="54">
        <f t="shared" si="12"/>
        <v>25.54931016862545</v>
      </c>
      <c r="M16" s="54">
        <f t="shared" si="3"/>
        <v>1.8018018018018018</v>
      </c>
      <c r="N16" s="26">
        <v>6</v>
      </c>
      <c r="O16" s="54">
        <f t="shared" si="13"/>
        <v>76.64793050587635</v>
      </c>
      <c r="P16" s="54">
        <f t="shared" si="4"/>
        <v>5.405405405405405</v>
      </c>
      <c r="Q16" s="26">
        <v>9</v>
      </c>
      <c r="R16" s="54">
        <f t="shared" si="14"/>
        <v>114.97189575881451</v>
      </c>
      <c r="S16" s="54">
        <f t="shared" si="5"/>
        <v>8.108108108108109</v>
      </c>
      <c r="T16" s="26">
        <v>17</v>
      </c>
      <c r="U16" s="54">
        <f t="shared" si="15"/>
        <v>217.16913643331628</v>
      </c>
      <c r="V16" s="54">
        <f t="shared" si="6"/>
        <v>15.315315315315313</v>
      </c>
      <c r="W16" s="26">
        <v>4</v>
      </c>
      <c r="X16" s="67">
        <f t="shared" si="16"/>
        <v>51.0986203372509</v>
      </c>
      <c r="Y16" s="54">
        <f t="shared" si="7"/>
        <v>3.6036036036036037</v>
      </c>
      <c r="Z16" s="26">
        <v>2</v>
      </c>
      <c r="AA16" s="67">
        <f t="shared" si="17"/>
        <v>25.54931016862545</v>
      </c>
      <c r="AB16" s="59">
        <f t="shared" si="8"/>
        <v>1.8018018018018018</v>
      </c>
      <c r="AC16" s="149"/>
      <c r="AD16" s="168" t="s">
        <v>10</v>
      </c>
      <c r="AE16" s="161">
        <v>7828</v>
      </c>
      <c r="AG16" s="169"/>
      <c r="AH16" s="170"/>
    </row>
    <row r="17" spans="1:34" ht="22.5" customHeight="1">
      <c r="A17" s="4" t="s">
        <v>11</v>
      </c>
      <c r="B17" s="167">
        <v>214</v>
      </c>
      <c r="C17" s="54">
        <f t="shared" si="9"/>
        <v>1084.862617864747</v>
      </c>
      <c r="D17" s="54">
        <f t="shared" si="0"/>
        <v>100</v>
      </c>
      <c r="E17" s="26">
        <v>63</v>
      </c>
      <c r="F17" s="54">
        <f t="shared" si="10"/>
        <v>319.375443577005</v>
      </c>
      <c r="G17" s="54">
        <f t="shared" si="1"/>
        <v>29.439252336448597</v>
      </c>
      <c r="H17" s="26">
        <v>15</v>
      </c>
      <c r="I17" s="54">
        <f t="shared" si="11"/>
        <v>76.04177228023929</v>
      </c>
      <c r="J17" s="54">
        <f t="shared" si="2"/>
        <v>7.009345794392523</v>
      </c>
      <c r="K17" s="26">
        <v>2</v>
      </c>
      <c r="L17" s="54">
        <f t="shared" si="12"/>
        <v>10.13890297069857</v>
      </c>
      <c r="M17" s="54">
        <f t="shared" si="3"/>
        <v>0.9345794392523363</v>
      </c>
      <c r="N17" s="26">
        <v>4</v>
      </c>
      <c r="O17" s="54">
        <f t="shared" si="13"/>
        <v>20.27780594139714</v>
      </c>
      <c r="P17" s="54">
        <f t="shared" si="4"/>
        <v>1.8691588785046727</v>
      </c>
      <c r="Q17" s="26">
        <v>9</v>
      </c>
      <c r="R17" s="54">
        <f t="shared" si="14"/>
        <v>45.625063368143564</v>
      </c>
      <c r="S17" s="54">
        <f t="shared" si="5"/>
        <v>4.205607476635514</v>
      </c>
      <c r="T17" s="26">
        <v>23</v>
      </c>
      <c r="U17" s="54">
        <f t="shared" si="15"/>
        <v>116.59738416303355</v>
      </c>
      <c r="V17" s="54">
        <f t="shared" si="6"/>
        <v>10.74766355140187</v>
      </c>
      <c r="W17" s="26">
        <v>2</v>
      </c>
      <c r="X17" s="67">
        <f t="shared" si="16"/>
        <v>10.13890297069857</v>
      </c>
      <c r="Y17" s="54">
        <f t="shared" si="7"/>
        <v>0.9345794392523363</v>
      </c>
      <c r="Z17" s="26">
        <v>4</v>
      </c>
      <c r="AA17" s="67">
        <f t="shared" si="17"/>
        <v>20.27780594139714</v>
      </c>
      <c r="AB17" s="59">
        <f t="shared" si="8"/>
        <v>1.8691588785046727</v>
      </c>
      <c r="AC17" s="149"/>
      <c r="AD17" s="168" t="s">
        <v>11</v>
      </c>
      <c r="AE17" s="161">
        <v>19726</v>
      </c>
      <c r="AG17" s="169"/>
      <c r="AH17" s="170"/>
    </row>
    <row r="18" spans="1:34" ht="22.5" customHeight="1">
      <c r="A18" s="4" t="s">
        <v>12</v>
      </c>
      <c r="B18" s="167">
        <v>87</v>
      </c>
      <c r="C18" s="54">
        <f t="shared" si="9"/>
        <v>876.3094278807414</v>
      </c>
      <c r="D18" s="54">
        <f t="shared" si="0"/>
        <v>100</v>
      </c>
      <c r="E18" s="26">
        <v>30</v>
      </c>
      <c r="F18" s="54">
        <f t="shared" si="10"/>
        <v>302.1756647864625</v>
      </c>
      <c r="G18" s="54">
        <f t="shared" si="1"/>
        <v>34.48275862068966</v>
      </c>
      <c r="H18" s="26">
        <v>7</v>
      </c>
      <c r="I18" s="54">
        <f t="shared" si="11"/>
        <v>70.50765511684126</v>
      </c>
      <c r="J18" s="67">
        <f t="shared" si="2"/>
        <v>8.045977011494253</v>
      </c>
      <c r="K18" s="22">
        <v>1</v>
      </c>
      <c r="L18" s="54">
        <f t="shared" si="12"/>
        <v>10.07252215954875</v>
      </c>
      <c r="M18" s="54">
        <f t="shared" si="3"/>
        <v>1.1494252873563218</v>
      </c>
      <c r="N18" s="26">
        <v>4</v>
      </c>
      <c r="O18" s="54">
        <f t="shared" si="13"/>
        <v>40.290088638195</v>
      </c>
      <c r="P18" s="54">
        <f t="shared" si="4"/>
        <v>4.597701149425287</v>
      </c>
      <c r="Q18" s="26">
        <v>2</v>
      </c>
      <c r="R18" s="54">
        <f t="shared" si="14"/>
        <v>20.1450443190975</v>
      </c>
      <c r="S18" s="54">
        <f t="shared" si="5"/>
        <v>2.2988505747126435</v>
      </c>
      <c r="T18" s="26">
        <v>9</v>
      </c>
      <c r="U18" s="54">
        <f t="shared" si="15"/>
        <v>90.65269943593876</v>
      </c>
      <c r="V18" s="54">
        <f t="shared" si="6"/>
        <v>10.344827586206897</v>
      </c>
      <c r="W18" s="26">
        <v>2</v>
      </c>
      <c r="X18" s="67">
        <f t="shared" si="16"/>
        <v>20.1450443190975</v>
      </c>
      <c r="Y18" s="54">
        <f t="shared" si="7"/>
        <v>2.2988505747126435</v>
      </c>
      <c r="Z18" s="26">
        <v>2</v>
      </c>
      <c r="AA18" s="67">
        <f t="shared" si="17"/>
        <v>20.1450443190975</v>
      </c>
      <c r="AB18" s="59">
        <f t="shared" si="8"/>
        <v>2.2988505747126435</v>
      </c>
      <c r="AC18" s="149"/>
      <c r="AD18" s="168" t="s">
        <v>12</v>
      </c>
      <c r="AE18" s="161">
        <v>9928</v>
      </c>
      <c r="AG18" s="169"/>
      <c r="AH18" s="170"/>
    </row>
    <row r="19" spans="1:34" ht="22.5" customHeight="1" thickBot="1">
      <c r="A19" s="4" t="s">
        <v>13</v>
      </c>
      <c r="B19" s="167">
        <v>152</v>
      </c>
      <c r="C19" s="54">
        <f t="shared" si="9"/>
        <v>1006.4892067275857</v>
      </c>
      <c r="D19" s="54">
        <f t="shared" si="0"/>
        <v>100</v>
      </c>
      <c r="E19" s="26">
        <v>49</v>
      </c>
      <c r="F19" s="54">
        <f t="shared" si="10"/>
        <v>324.4603363792875</v>
      </c>
      <c r="G19" s="54">
        <f t="shared" si="1"/>
        <v>32.23684210526316</v>
      </c>
      <c r="H19" s="26">
        <v>21</v>
      </c>
      <c r="I19" s="54">
        <f t="shared" si="11"/>
        <v>139.0544298768375</v>
      </c>
      <c r="J19" s="54">
        <f t="shared" si="2"/>
        <v>13.815789473684212</v>
      </c>
      <c r="K19" s="26">
        <v>3</v>
      </c>
      <c r="L19" s="54">
        <f t="shared" si="12"/>
        <v>19.864918553833927</v>
      </c>
      <c r="M19" s="54">
        <f t="shared" si="3"/>
        <v>1.9736842105263157</v>
      </c>
      <c r="N19" s="26">
        <v>6</v>
      </c>
      <c r="O19" s="54">
        <f t="shared" si="13"/>
        <v>39.729837107667855</v>
      </c>
      <c r="P19" s="54">
        <f t="shared" si="4"/>
        <v>3.9473684210526314</v>
      </c>
      <c r="Q19" s="26">
        <v>10</v>
      </c>
      <c r="R19" s="54">
        <f t="shared" si="14"/>
        <v>66.21639517944644</v>
      </c>
      <c r="S19" s="54">
        <f t="shared" si="5"/>
        <v>6.578947368421052</v>
      </c>
      <c r="T19" s="26">
        <v>22</v>
      </c>
      <c r="U19" s="54">
        <f t="shared" si="15"/>
        <v>145.67606939478213</v>
      </c>
      <c r="V19" s="54">
        <f t="shared" si="6"/>
        <v>14.473684210526317</v>
      </c>
      <c r="W19" s="26">
        <v>7</v>
      </c>
      <c r="X19" s="67">
        <f t="shared" si="16"/>
        <v>46.3514766256125</v>
      </c>
      <c r="Y19" s="54">
        <f t="shared" si="7"/>
        <v>4.605263157894736</v>
      </c>
      <c r="Z19" s="26">
        <v>2</v>
      </c>
      <c r="AA19" s="67">
        <f t="shared" si="17"/>
        <v>13.243279035889287</v>
      </c>
      <c r="AB19" s="59">
        <f t="shared" si="8"/>
        <v>1.3157894736842104</v>
      </c>
      <c r="AC19" s="149"/>
      <c r="AD19" s="160" t="s">
        <v>13</v>
      </c>
      <c r="AE19" s="161">
        <v>15102</v>
      </c>
      <c r="AG19" s="169"/>
      <c r="AH19" s="170"/>
    </row>
    <row r="20" spans="1:33" ht="22.5" customHeight="1" thickBot="1">
      <c r="A20" s="6" t="s">
        <v>5</v>
      </c>
      <c r="B20" s="27">
        <f>SUM(B21:B23)</f>
        <v>812</v>
      </c>
      <c r="C20" s="52">
        <f t="shared" si="9"/>
        <v>1126.4166909428884</v>
      </c>
      <c r="D20" s="52">
        <f t="shared" si="0"/>
        <v>100</v>
      </c>
      <c r="E20" s="28">
        <f>SUM(E21:E23)</f>
        <v>200</v>
      </c>
      <c r="F20" s="52">
        <f t="shared" si="10"/>
        <v>277.4425347149972</v>
      </c>
      <c r="G20" s="52">
        <f t="shared" si="1"/>
        <v>24.63054187192118</v>
      </c>
      <c r="H20" s="28">
        <f>SUM(H21:H23)</f>
        <v>79</v>
      </c>
      <c r="I20" s="52">
        <f t="shared" si="11"/>
        <v>109.58980121242388</v>
      </c>
      <c r="J20" s="52">
        <f t="shared" si="2"/>
        <v>9.729064039408868</v>
      </c>
      <c r="K20" s="28">
        <f>SUM(K21:K23)</f>
        <v>6</v>
      </c>
      <c r="L20" s="52">
        <f t="shared" si="12"/>
        <v>8.323276041449914</v>
      </c>
      <c r="M20" s="52">
        <f t="shared" si="3"/>
        <v>0.7389162561576355</v>
      </c>
      <c r="N20" s="28">
        <f>SUM(N21:N23)</f>
        <v>18</v>
      </c>
      <c r="O20" s="52">
        <f t="shared" si="13"/>
        <v>24.969828124349743</v>
      </c>
      <c r="P20" s="52">
        <f t="shared" si="4"/>
        <v>2.2167487684729066</v>
      </c>
      <c r="Q20" s="28">
        <f>SUM(Q21:Q23)</f>
        <v>53</v>
      </c>
      <c r="R20" s="52">
        <f t="shared" si="14"/>
        <v>73.52227169947425</v>
      </c>
      <c r="S20" s="52">
        <f t="shared" si="5"/>
        <v>6.527093596059114</v>
      </c>
      <c r="T20" s="28">
        <f>SUM(T21:T23)</f>
        <v>152</v>
      </c>
      <c r="U20" s="52">
        <f t="shared" si="15"/>
        <v>210.85632638339786</v>
      </c>
      <c r="V20" s="52">
        <f t="shared" si="6"/>
        <v>18.7192118226601</v>
      </c>
      <c r="W20" s="28">
        <f>SUM(W21:W23)</f>
        <v>40</v>
      </c>
      <c r="X20" s="72">
        <f t="shared" si="16"/>
        <v>55.48850694299943</v>
      </c>
      <c r="Y20" s="52">
        <f t="shared" si="7"/>
        <v>4.926108374384237</v>
      </c>
      <c r="Z20" s="28">
        <f>SUM(Z21:Z23)</f>
        <v>12</v>
      </c>
      <c r="AA20" s="72">
        <f t="shared" si="17"/>
        <v>16.646552082899827</v>
      </c>
      <c r="AB20" s="57">
        <f t="shared" si="8"/>
        <v>1.477832512315271</v>
      </c>
      <c r="AC20" s="149"/>
      <c r="AD20" s="162" t="s">
        <v>5</v>
      </c>
      <c r="AE20" s="163">
        <f>SUM(AE21:AE23)</f>
        <v>72087</v>
      </c>
      <c r="AG20" s="169"/>
    </row>
    <row r="21" spans="1:33" ht="22.5" customHeight="1">
      <c r="A21" s="3" t="s">
        <v>14</v>
      </c>
      <c r="B21" s="164">
        <v>341</v>
      </c>
      <c r="C21" s="53">
        <f t="shared" si="9"/>
        <v>1460.6982223174127</v>
      </c>
      <c r="D21" s="53">
        <f t="shared" si="0"/>
        <v>100</v>
      </c>
      <c r="E21" s="29">
        <v>84</v>
      </c>
      <c r="F21" s="53">
        <f t="shared" si="10"/>
        <v>359.82008995502247</v>
      </c>
      <c r="G21" s="53">
        <f t="shared" si="1"/>
        <v>24.633431085043988</v>
      </c>
      <c r="H21" s="29">
        <v>38</v>
      </c>
      <c r="I21" s="53">
        <f t="shared" si="11"/>
        <v>162.77575497965302</v>
      </c>
      <c r="J21" s="53">
        <f t="shared" si="2"/>
        <v>11.143695014662756</v>
      </c>
      <c r="K21" s="29">
        <v>2</v>
      </c>
      <c r="L21" s="53">
        <f t="shared" si="12"/>
        <v>8.567144998929107</v>
      </c>
      <c r="M21" s="53">
        <f t="shared" si="3"/>
        <v>0.5865102639296188</v>
      </c>
      <c r="N21" s="29">
        <v>8</v>
      </c>
      <c r="O21" s="53">
        <f t="shared" si="13"/>
        <v>34.26857999571643</v>
      </c>
      <c r="P21" s="53">
        <f t="shared" si="4"/>
        <v>2.346041055718475</v>
      </c>
      <c r="Q21" s="29">
        <v>27</v>
      </c>
      <c r="R21" s="53">
        <f t="shared" si="14"/>
        <v>115.65645748554294</v>
      </c>
      <c r="S21" s="53">
        <f t="shared" si="5"/>
        <v>7.9178885630498534</v>
      </c>
      <c r="T21" s="29">
        <v>68</v>
      </c>
      <c r="U21" s="53">
        <f t="shared" si="15"/>
        <v>291.28292996358965</v>
      </c>
      <c r="V21" s="53">
        <f t="shared" si="6"/>
        <v>19.941348973607038</v>
      </c>
      <c r="W21" s="29">
        <v>21</v>
      </c>
      <c r="X21" s="66">
        <f t="shared" si="16"/>
        <v>89.95502248875562</v>
      </c>
      <c r="Y21" s="53">
        <f t="shared" si="7"/>
        <v>6.158357771260997</v>
      </c>
      <c r="Z21" s="29">
        <v>5</v>
      </c>
      <c r="AA21" s="66">
        <f t="shared" si="17"/>
        <v>21.417862497322766</v>
      </c>
      <c r="AB21" s="58">
        <f t="shared" si="8"/>
        <v>1.466275659824047</v>
      </c>
      <c r="AC21" s="149"/>
      <c r="AD21" s="165" t="s">
        <v>14</v>
      </c>
      <c r="AE21" s="171">
        <v>23345</v>
      </c>
      <c r="AG21" s="169"/>
    </row>
    <row r="22" spans="1:33" ht="22.5" customHeight="1">
      <c r="A22" s="4" t="s">
        <v>15</v>
      </c>
      <c r="B22" s="167">
        <v>247</v>
      </c>
      <c r="C22" s="54">
        <f t="shared" si="9"/>
        <v>1038.382309664943</v>
      </c>
      <c r="D22" s="54">
        <f t="shared" si="0"/>
        <v>100</v>
      </c>
      <c r="E22" s="26">
        <v>61</v>
      </c>
      <c r="F22" s="54">
        <f t="shared" si="10"/>
        <v>256.4425946945811</v>
      </c>
      <c r="G22" s="54">
        <f t="shared" si="1"/>
        <v>24.696356275303643</v>
      </c>
      <c r="H22" s="26">
        <v>21</v>
      </c>
      <c r="I22" s="54">
        <f t="shared" si="11"/>
        <v>88.28351620633119</v>
      </c>
      <c r="J22" s="54">
        <f t="shared" si="2"/>
        <v>8.502024291497975</v>
      </c>
      <c r="K22" s="26">
        <v>0</v>
      </c>
      <c r="L22" s="54">
        <f t="shared" si="12"/>
        <v>0</v>
      </c>
      <c r="M22" s="54">
        <f t="shared" si="3"/>
        <v>0</v>
      </c>
      <c r="N22" s="26">
        <v>4</v>
      </c>
      <c r="O22" s="54">
        <f t="shared" si="13"/>
        <v>16.81590784882499</v>
      </c>
      <c r="P22" s="54">
        <f t="shared" si="4"/>
        <v>1.6194331983805668</v>
      </c>
      <c r="Q22" s="26">
        <v>16</v>
      </c>
      <c r="R22" s="54">
        <f t="shared" si="14"/>
        <v>67.26363139529995</v>
      </c>
      <c r="S22" s="54">
        <f t="shared" si="5"/>
        <v>6.477732793522267</v>
      </c>
      <c r="T22" s="26">
        <v>34</v>
      </c>
      <c r="U22" s="54">
        <f t="shared" si="15"/>
        <v>142.93521671501242</v>
      </c>
      <c r="V22" s="54">
        <f t="shared" si="6"/>
        <v>13.765182186234817</v>
      </c>
      <c r="W22" s="26">
        <v>11</v>
      </c>
      <c r="X22" s="67">
        <f t="shared" si="16"/>
        <v>46.24374658426872</v>
      </c>
      <c r="Y22" s="54">
        <f t="shared" si="7"/>
        <v>4.4534412955465585</v>
      </c>
      <c r="Z22" s="26">
        <v>3</v>
      </c>
      <c r="AA22" s="67">
        <f t="shared" si="17"/>
        <v>12.61193088661874</v>
      </c>
      <c r="AB22" s="59">
        <f t="shared" si="8"/>
        <v>1.214574898785425</v>
      </c>
      <c r="AC22" s="149"/>
      <c r="AD22" s="168" t="s">
        <v>15</v>
      </c>
      <c r="AE22" s="161">
        <v>23787</v>
      </c>
      <c r="AG22" s="169"/>
    </row>
    <row r="23" spans="1:33" ht="22.5" customHeight="1" thickBot="1">
      <c r="A23" s="7" t="s">
        <v>16</v>
      </c>
      <c r="B23" s="172">
        <v>224</v>
      </c>
      <c r="C23" s="55">
        <f t="shared" si="9"/>
        <v>897.6157082748948</v>
      </c>
      <c r="D23" s="55">
        <f t="shared" si="0"/>
        <v>100</v>
      </c>
      <c r="E23" s="173">
        <v>55</v>
      </c>
      <c r="F23" s="55">
        <f t="shared" si="10"/>
        <v>220.39671408535366</v>
      </c>
      <c r="G23" s="55">
        <f t="shared" si="1"/>
        <v>24.553571428571427</v>
      </c>
      <c r="H23" s="173">
        <v>20</v>
      </c>
      <c r="I23" s="55">
        <f t="shared" si="11"/>
        <v>80.14425966740133</v>
      </c>
      <c r="J23" s="55">
        <f t="shared" si="2"/>
        <v>8.928571428571429</v>
      </c>
      <c r="K23" s="173">
        <v>4</v>
      </c>
      <c r="L23" s="55">
        <f t="shared" si="12"/>
        <v>16.028851933480265</v>
      </c>
      <c r="M23" s="55">
        <f t="shared" si="3"/>
        <v>1.7857142857142856</v>
      </c>
      <c r="N23" s="173">
        <v>6</v>
      </c>
      <c r="O23" s="55">
        <f t="shared" si="13"/>
        <v>24.043277900220396</v>
      </c>
      <c r="P23" s="55">
        <f t="shared" si="4"/>
        <v>2.6785714285714284</v>
      </c>
      <c r="Q23" s="173">
        <v>10</v>
      </c>
      <c r="R23" s="55">
        <f t="shared" si="14"/>
        <v>40.072129833700664</v>
      </c>
      <c r="S23" s="55">
        <f t="shared" si="5"/>
        <v>4.464285714285714</v>
      </c>
      <c r="T23" s="173">
        <v>50</v>
      </c>
      <c r="U23" s="55">
        <f t="shared" si="15"/>
        <v>200.36064916850333</v>
      </c>
      <c r="V23" s="55">
        <f t="shared" si="6"/>
        <v>22.321428571428573</v>
      </c>
      <c r="W23" s="173">
        <v>8</v>
      </c>
      <c r="X23" s="69">
        <f t="shared" si="16"/>
        <v>32.05770386696053</v>
      </c>
      <c r="Y23" s="55">
        <f t="shared" si="7"/>
        <v>3.571428571428571</v>
      </c>
      <c r="Z23" s="173">
        <v>4</v>
      </c>
      <c r="AA23" s="69">
        <f t="shared" si="17"/>
        <v>16.028851933480265</v>
      </c>
      <c r="AB23" s="60">
        <f t="shared" si="8"/>
        <v>1.7857142857142856</v>
      </c>
      <c r="AC23" s="149"/>
      <c r="AD23" s="174" t="s">
        <v>16</v>
      </c>
      <c r="AE23" s="161">
        <v>24955</v>
      </c>
      <c r="AG23" s="169"/>
    </row>
    <row r="24" spans="1:31" ht="14.25" customHeight="1">
      <c r="A24" s="175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</row>
    <row r="25" spans="1:31" ht="13.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</row>
    <row r="26" spans="1:31" ht="13.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</row>
    <row r="27" spans="1:31" ht="17.25">
      <c r="A27" s="2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5"/>
      <c r="X27" s="30"/>
      <c r="Y27" s="30" t="str">
        <f>AB3</f>
        <v>    （平成２４年）</v>
      </c>
      <c r="Z27" s="15"/>
      <c r="AA27" s="30"/>
      <c r="AB27" s="30"/>
      <c r="AC27" s="149"/>
      <c r="AD27" s="149"/>
      <c r="AE27" s="149"/>
    </row>
    <row r="28" spans="1:31" ht="14.25" thickBo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</row>
    <row r="29" spans="1:35" s="12" customFormat="1" ht="39.75" customHeight="1">
      <c r="A29" s="118"/>
      <c r="B29" s="132" t="s">
        <v>31</v>
      </c>
      <c r="C29" s="121"/>
      <c r="D29" s="122"/>
      <c r="E29" s="120" t="s">
        <v>32</v>
      </c>
      <c r="F29" s="121"/>
      <c r="G29" s="122"/>
      <c r="H29" s="120" t="s">
        <v>33</v>
      </c>
      <c r="I29" s="121"/>
      <c r="J29" s="122"/>
      <c r="K29" s="120" t="s">
        <v>34</v>
      </c>
      <c r="L29" s="121"/>
      <c r="M29" s="122"/>
      <c r="N29" s="120" t="s">
        <v>35</v>
      </c>
      <c r="O29" s="121"/>
      <c r="P29" s="122"/>
      <c r="Q29" s="120" t="s">
        <v>36</v>
      </c>
      <c r="R29" s="121"/>
      <c r="S29" s="122"/>
      <c r="T29" s="120" t="s">
        <v>37</v>
      </c>
      <c r="U29" s="121"/>
      <c r="V29" s="122"/>
      <c r="W29" s="120" t="s">
        <v>38</v>
      </c>
      <c r="X29" s="121"/>
      <c r="Y29" s="136"/>
      <c r="Z29" s="81"/>
      <c r="AA29" s="82"/>
      <c r="AB29" s="74"/>
      <c r="AC29" s="11"/>
      <c r="AD29" s="11"/>
      <c r="AE29" s="11"/>
      <c r="AH29" s="150"/>
      <c r="AI29" s="150"/>
    </row>
    <row r="30" spans="1:35" s="12" customFormat="1" ht="19.5" customHeight="1" thickBot="1">
      <c r="A30" s="119"/>
      <c r="B30" s="13" t="s">
        <v>29</v>
      </c>
      <c r="C30" s="14" t="s">
        <v>41</v>
      </c>
      <c r="D30" s="78" t="s">
        <v>42</v>
      </c>
      <c r="E30" s="14" t="s">
        <v>29</v>
      </c>
      <c r="F30" s="14" t="s">
        <v>41</v>
      </c>
      <c r="G30" s="78" t="s">
        <v>42</v>
      </c>
      <c r="H30" s="14" t="s">
        <v>29</v>
      </c>
      <c r="I30" s="14" t="s">
        <v>41</v>
      </c>
      <c r="J30" s="78" t="s">
        <v>42</v>
      </c>
      <c r="K30" s="14" t="s">
        <v>29</v>
      </c>
      <c r="L30" s="14" t="s">
        <v>41</v>
      </c>
      <c r="M30" s="78" t="s">
        <v>42</v>
      </c>
      <c r="N30" s="14" t="s">
        <v>29</v>
      </c>
      <c r="O30" s="14" t="s">
        <v>41</v>
      </c>
      <c r="P30" s="78" t="s">
        <v>42</v>
      </c>
      <c r="Q30" s="14" t="s">
        <v>29</v>
      </c>
      <c r="R30" s="14" t="s">
        <v>41</v>
      </c>
      <c r="S30" s="78" t="s">
        <v>42</v>
      </c>
      <c r="T30" s="14" t="s">
        <v>29</v>
      </c>
      <c r="U30" s="14" t="s">
        <v>41</v>
      </c>
      <c r="V30" s="78" t="s">
        <v>42</v>
      </c>
      <c r="W30" s="14" t="s">
        <v>29</v>
      </c>
      <c r="X30" s="71" t="s">
        <v>41</v>
      </c>
      <c r="Y30" s="92" t="s">
        <v>42</v>
      </c>
      <c r="Z30" s="74"/>
      <c r="AA30" s="74"/>
      <c r="AB30" s="74"/>
      <c r="AC30" s="11"/>
      <c r="AD30" s="11"/>
      <c r="AE30" s="11"/>
      <c r="AH30" s="150"/>
      <c r="AI30" s="150"/>
    </row>
    <row r="31" spans="1:31" ht="22.5" customHeight="1">
      <c r="A31" s="8" t="s">
        <v>2</v>
      </c>
      <c r="B31" s="151">
        <v>123925</v>
      </c>
      <c r="C31" s="31">
        <v>98.4</v>
      </c>
      <c r="D31" s="31">
        <f>B31/$B8*100</f>
        <v>9.8638207709739</v>
      </c>
      <c r="E31" s="153">
        <v>41031</v>
      </c>
      <c r="F31" s="31">
        <v>32.6</v>
      </c>
      <c r="G31" s="31">
        <f>E31/$B8*100</f>
        <v>3.2658658870593515</v>
      </c>
      <c r="H31" s="152">
        <v>60719</v>
      </c>
      <c r="I31" s="31">
        <v>48.2</v>
      </c>
      <c r="J31" s="31">
        <f>H31/$B8*100</f>
        <v>4.8329338986706825</v>
      </c>
      <c r="K31" s="152">
        <v>26433</v>
      </c>
      <c r="L31" s="31">
        <v>21</v>
      </c>
      <c r="M31" s="31">
        <f>K31/$B8*100</f>
        <v>2.103936852444246</v>
      </c>
      <c r="N31" s="153">
        <v>15980</v>
      </c>
      <c r="O31" s="31">
        <v>12.7</v>
      </c>
      <c r="P31" s="31">
        <f>N31/$B8*100</f>
        <v>1.2719294405500339</v>
      </c>
      <c r="Q31" s="153">
        <v>25107</v>
      </c>
      <c r="R31" s="31">
        <v>19.9</v>
      </c>
      <c r="S31" s="31">
        <f>Q31/$B8*100</f>
        <v>1.9983937712071151</v>
      </c>
      <c r="T31" s="153">
        <v>14486</v>
      </c>
      <c r="U31" s="31">
        <v>11.5</v>
      </c>
      <c r="V31" s="31">
        <f>T31/$B8*100</f>
        <v>1.1530143852195112</v>
      </c>
      <c r="W31" s="152">
        <v>2110</v>
      </c>
      <c r="X31" s="154">
        <v>1.7</v>
      </c>
      <c r="Y31" s="35">
        <f>W31/$B8*100</f>
        <v>0.16794562700629356</v>
      </c>
      <c r="Z31" s="79"/>
      <c r="AA31" s="75"/>
      <c r="AB31" s="75"/>
      <c r="AC31" s="149"/>
      <c r="AD31" s="149"/>
      <c r="AE31" s="149"/>
    </row>
    <row r="32" spans="1:31" ht="22.5" customHeight="1" thickBot="1">
      <c r="A32" s="5" t="s">
        <v>3</v>
      </c>
      <c r="B32" s="157">
        <v>1938</v>
      </c>
      <c r="C32" s="32">
        <v>95.5</v>
      </c>
      <c r="D32" s="65">
        <f aca="true" t="shared" si="18" ref="D32:D46">B32/$B9*100</f>
        <v>9.00097533788491</v>
      </c>
      <c r="E32" s="16">
        <v>881</v>
      </c>
      <c r="F32" s="32">
        <v>43.4</v>
      </c>
      <c r="G32" s="65">
        <f aca="true" t="shared" si="19" ref="G32:G46">E32/$B9*100</f>
        <v>4.0917746505039245</v>
      </c>
      <c r="H32" s="16">
        <v>1358</v>
      </c>
      <c r="I32" s="32">
        <v>66.9</v>
      </c>
      <c r="J32" s="65">
        <f aca="true" t="shared" si="20" ref="J32:J46">H32/$B9*100</f>
        <v>6.3071849890855045</v>
      </c>
      <c r="K32" s="16">
        <v>425</v>
      </c>
      <c r="L32" s="32">
        <v>20.9</v>
      </c>
      <c r="M32" s="65">
        <f aca="true" t="shared" si="21" ref="M32:M46">K32/$B9*100</f>
        <v>1.9738981004133576</v>
      </c>
      <c r="N32" s="16">
        <v>203</v>
      </c>
      <c r="O32" s="32">
        <v>10</v>
      </c>
      <c r="P32" s="65">
        <f aca="true" t="shared" si="22" ref="P32:P46">N32/$B9*100</f>
        <v>0.942826622079792</v>
      </c>
      <c r="Q32" s="16">
        <v>446</v>
      </c>
      <c r="R32" s="32">
        <v>22</v>
      </c>
      <c r="S32" s="65">
        <f aca="true" t="shared" si="23" ref="S32:S46">Q32/$B9*100</f>
        <v>2.0714318889043706</v>
      </c>
      <c r="T32" s="16">
        <v>225</v>
      </c>
      <c r="U32" s="32">
        <v>11.1</v>
      </c>
      <c r="V32" s="65">
        <f aca="true" t="shared" si="24" ref="V32:V46">T32/$B9*100</f>
        <v>1.0450048766894247</v>
      </c>
      <c r="W32" s="16">
        <v>42</v>
      </c>
      <c r="X32" s="65">
        <v>2.1</v>
      </c>
      <c r="Y32" s="36">
        <f aca="true" t="shared" si="25" ref="Y32:Y46">W32/$B9*100</f>
        <v>0.19506757698202593</v>
      </c>
      <c r="Z32" s="80"/>
      <c r="AA32" s="75"/>
      <c r="AB32" s="75"/>
      <c r="AC32" s="149"/>
      <c r="AD32" s="149"/>
      <c r="AE32" s="149"/>
    </row>
    <row r="33" spans="1:31" ht="22.5" customHeight="1" thickBot="1">
      <c r="A33" s="9" t="s">
        <v>4</v>
      </c>
      <c r="B33" s="17">
        <f>B34+B43</f>
        <v>321</v>
      </c>
      <c r="C33" s="61">
        <f aca="true" t="shared" si="26" ref="C33:C46">B33/$AE10*100000</f>
        <v>84.18369353988497</v>
      </c>
      <c r="D33" s="61">
        <f t="shared" si="18"/>
        <v>8.039068369646882</v>
      </c>
      <c r="E33" s="18">
        <f>E34+E43</f>
        <v>153</v>
      </c>
      <c r="F33" s="61">
        <f aca="true" t="shared" si="27" ref="F33:F46">E33/$AE10*100000</f>
        <v>40.124938042375085</v>
      </c>
      <c r="G33" s="61">
        <f t="shared" si="19"/>
        <v>3.831705484598046</v>
      </c>
      <c r="H33" s="18">
        <f>H34+H43</f>
        <v>211</v>
      </c>
      <c r="I33" s="61">
        <f aca="true" t="shared" si="28" ref="I33:I46">H33/$AE10*100000</f>
        <v>55.33569886889636</v>
      </c>
      <c r="J33" s="61">
        <f t="shared" si="20"/>
        <v>5.284247433007764</v>
      </c>
      <c r="K33" s="18">
        <f>K34+K43</f>
        <v>56</v>
      </c>
      <c r="L33" s="61">
        <f aca="true" t="shared" si="29" ref="L33:L46">K33/$AE10*100000</f>
        <v>14.686251832503297</v>
      </c>
      <c r="M33" s="61">
        <f t="shared" si="21"/>
        <v>1.4024542950162784</v>
      </c>
      <c r="N33" s="18">
        <f>N34+N43</f>
        <v>37</v>
      </c>
      <c r="O33" s="61">
        <f aca="true" t="shared" si="30" ref="O33:O46">N33/$AE10*100000</f>
        <v>9.703416389332537</v>
      </c>
      <c r="P33" s="61">
        <f t="shared" si="22"/>
        <v>0.9266215877786126</v>
      </c>
      <c r="Q33" s="18">
        <f>Q34+Q43</f>
        <v>79</v>
      </c>
      <c r="R33" s="61">
        <f aca="true" t="shared" si="31" ref="R33:R46">Q33/$AE10*100000</f>
        <v>20.71810526371001</v>
      </c>
      <c r="S33" s="61">
        <f t="shared" si="23"/>
        <v>1.9784623090408213</v>
      </c>
      <c r="T33" s="18">
        <f>T34+T43</f>
        <v>46</v>
      </c>
      <c r="U33" s="61">
        <f aca="true" t="shared" si="32" ref="U33:U46">T33/$AE10*100000</f>
        <v>12.063706862413424</v>
      </c>
      <c r="V33" s="61">
        <f t="shared" si="24"/>
        <v>1.1520160280490859</v>
      </c>
      <c r="W33" s="18">
        <f>W34+W43</f>
        <v>9</v>
      </c>
      <c r="X33" s="73">
        <f aca="true" t="shared" si="33" ref="X33:X46">W33/$AE10*100000</f>
        <v>2.3602904730808874</v>
      </c>
      <c r="Y33" s="63">
        <f t="shared" si="25"/>
        <v>0.2253944402704733</v>
      </c>
      <c r="Z33" s="83"/>
      <c r="AA33" s="84"/>
      <c r="AB33" s="84"/>
      <c r="AC33" s="149"/>
      <c r="AD33" s="149"/>
      <c r="AE33" s="149"/>
    </row>
    <row r="34" spans="1:31" ht="22.5" customHeight="1" thickBot="1">
      <c r="A34" s="10" t="s">
        <v>5</v>
      </c>
      <c r="B34" s="19">
        <f>SUM(B35:B42)</f>
        <v>249</v>
      </c>
      <c r="C34" s="62">
        <f t="shared" si="26"/>
        <v>80.52467159516463</v>
      </c>
      <c r="D34" s="62">
        <f t="shared" si="18"/>
        <v>7.827727129833385</v>
      </c>
      <c r="E34" s="20">
        <f>SUM(E35:E42)</f>
        <v>127</v>
      </c>
      <c r="F34" s="62">
        <f t="shared" si="27"/>
        <v>41.07081643608799</v>
      </c>
      <c r="G34" s="62">
        <f t="shared" si="19"/>
        <v>3.9924552027664255</v>
      </c>
      <c r="H34" s="20">
        <f>SUM(H35:H42)</f>
        <v>154</v>
      </c>
      <c r="I34" s="62">
        <f t="shared" si="28"/>
        <v>49.80240733194921</v>
      </c>
      <c r="J34" s="62">
        <f t="shared" si="20"/>
        <v>4.84124489154354</v>
      </c>
      <c r="K34" s="20">
        <f>SUM(K35:K42)</f>
        <v>43</v>
      </c>
      <c r="L34" s="62">
        <f t="shared" si="29"/>
        <v>13.905866982297509</v>
      </c>
      <c r="M34" s="62">
        <f t="shared" si="21"/>
        <v>1.351776171015404</v>
      </c>
      <c r="N34" s="20">
        <f>SUM(N35:N42)</f>
        <v>31</v>
      </c>
      <c r="O34" s="62">
        <f t="shared" si="30"/>
        <v>10.025159917470296</v>
      </c>
      <c r="P34" s="62">
        <f t="shared" si="22"/>
        <v>0.9745363093366867</v>
      </c>
      <c r="Q34" s="20">
        <f>SUM(Q35:Q42)</f>
        <v>60</v>
      </c>
      <c r="R34" s="62">
        <f t="shared" si="31"/>
        <v>19.403535324136058</v>
      </c>
      <c r="S34" s="62">
        <f t="shared" si="23"/>
        <v>1.8861993083935868</v>
      </c>
      <c r="T34" s="20">
        <f>SUM(T35:T42)</f>
        <v>34</v>
      </c>
      <c r="U34" s="62">
        <f t="shared" si="32"/>
        <v>10.995336683677099</v>
      </c>
      <c r="V34" s="62">
        <f t="shared" si="24"/>
        <v>1.0688462747563658</v>
      </c>
      <c r="W34" s="20">
        <f>SUM(W35:W42)</f>
        <v>8</v>
      </c>
      <c r="X34" s="70">
        <f t="shared" si="33"/>
        <v>2.587138043218141</v>
      </c>
      <c r="Y34" s="64">
        <f t="shared" si="25"/>
        <v>0.2514932411191449</v>
      </c>
      <c r="Z34" s="83"/>
      <c r="AA34" s="84"/>
      <c r="AB34" s="84"/>
      <c r="AC34" s="149"/>
      <c r="AD34" s="149"/>
      <c r="AE34" s="149"/>
    </row>
    <row r="35" spans="1:31" ht="22.5" customHeight="1">
      <c r="A35" s="3" t="s">
        <v>6</v>
      </c>
      <c r="B35" s="178">
        <v>98</v>
      </c>
      <c r="C35" s="53">
        <f t="shared" si="26"/>
        <v>61.01281269066504</v>
      </c>
      <c r="D35" s="66">
        <f t="shared" si="18"/>
        <v>6.23409669211196</v>
      </c>
      <c r="E35" s="21">
        <v>64</v>
      </c>
      <c r="F35" s="53">
        <f t="shared" si="27"/>
        <v>39.84510216533227</v>
      </c>
      <c r="G35" s="66">
        <f t="shared" si="19"/>
        <v>4.071246819338422</v>
      </c>
      <c r="H35" s="21">
        <v>65</v>
      </c>
      <c r="I35" s="53">
        <f t="shared" si="28"/>
        <v>40.46768188666559</v>
      </c>
      <c r="J35" s="66">
        <f t="shared" si="20"/>
        <v>4.134860050890586</v>
      </c>
      <c r="K35" s="21">
        <v>16</v>
      </c>
      <c r="L35" s="53">
        <f t="shared" si="29"/>
        <v>9.961275541333068</v>
      </c>
      <c r="M35" s="66">
        <f t="shared" si="21"/>
        <v>1.0178117048346056</v>
      </c>
      <c r="N35" s="21">
        <v>17</v>
      </c>
      <c r="O35" s="53">
        <f t="shared" si="30"/>
        <v>10.583855262666384</v>
      </c>
      <c r="P35" s="66">
        <f t="shared" si="22"/>
        <v>1.0814249363867683</v>
      </c>
      <c r="Q35" s="21">
        <v>35</v>
      </c>
      <c r="R35" s="53">
        <f t="shared" si="31"/>
        <v>21.790290246666085</v>
      </c>
      <c r="S35" s="66">
        <f t="shared" si="23"/>
        <v>2.2264631043257</v>
      </c>
      <c r="T35" s="21">
        <v>13</v>
      </c>
      <c r="U35" s="53">
        <f t="shared" si="32"/>
        <v>8.093536377333116</v>
      </c>
      <c r="V35" s="66">
        <f t="shared" si="24"/>
        <v>0.826972010178117</v>
      </c>
      <c r="W35" s="21">
        <v>3</v>
      </c>
      <c r="X35" s="66">
        <f t="shared" si="33"/>
        <v>1.86773916399995</v>
      </c>
      <c r="Y35" s="58">
        <f t="shared" si="25"/>
        <v>0.19083969465648853</v>
      </c>
      <c r="Z35" s="80"/>
      <c r="AA35" s="84"/>
      <c r="AB35" s="84"/>
      <c r="AC35" s="149"/>
      <c r="AD35" s="149"/>
      <c r="AE35" s="149"/>
    </row>
    <row r="36" spans="1:31" ht="22.5" customHeight="1">
      <c r="A36" s="4" t="s">
        <v>17</v>
      </c>
      <c r="B36" s="179">
        <v>44</v>
      </c>
      <c r="C36" s="54">
        <f t="shared" si="26"/>
        <v>119.16046039268788</v>
      </c>
      <c r="D36" s="67">
        <f t="shared" si="18"/>
        <v>10.138248847926267</v>
      </c>
      <c r="E36" s="22">
        <v>19</v>
      </c>
      <c r="F36" s="54">
        <f t="shared" si="27"/>
        <v>51.455653351387944</v>
      </c>
      <c r="G36" s="67">
        <f t="shared" si="19"/>
        <v>4.377880184331797</v>
      </c>
      <c r="H36" s="22">
        <v>13</v>
      </c>
      <c r="I36" s="54">
        <f t="shared" si="28"/>
        <v>35.206499661475966</v>
      </c>
      <c r="J36" s="67">
        <f t="shared" si="20"/>
        <v>2.995391705069124</v>
      </c>
      <c r="K36" s="22">
        <v>8</v>
      </c>
      <c r="L36" s="54">
        <f t="shared" si="29"/>
        <v>21.665538253215978</v>
      </c>
      <c r="M36" s="67">
        <f t="shared" si="21"/>
        <v>1.8433179723502304</v>
      </c>
      <c r="N36" s="22">
        <v>4</v>
      </c>
      <c r="O36" s="54">
        <f t="shared" si="30"/>
        <v>10.832769126607989</v>
      </c>
      <c r="P36" s="67">
        <f t="shared" si="22"/>
        <v>0.9216589861751152</v>
      </c>
      <c r="Q36" s="22">
        <v>8</v>
      </c>
      <c r="R36" s="54">
        <f t="shared" si="31"/>
        <v>21.665538253215978</v>
      </c>
      <c r="S36" s="67">
        <f t="shared" si="23"/>
        <v>1.8433179723502304</v>
      </c>
      <c r="T36" s="22">
        <v>6</v>
      </c>
      <c r="U36" s="54">
        <f t="shared" si="32"/>
        <v>16.249153689911985</v>
      </c>
      <c r="V36" s="67">
        <f t="shared" si="24"/>
        <v>1.3824884792626728</v>
      </c>
      <c r="W36" s="22">
        <v>2</v>
      </c>
      <c r="X36" s="67">
        <f t="shared" si="33"/>
        <v>5.416384563303994</v>
      </c>
      <c r="Y36" s="59">
        <f t="shared" si="25"/>
        <v>0.4608294930875576</v>
      </c>
      <c r="Z36" s="80"/>
      <c r="AA36" s="84"/>
      <c r="AB36" s="84"/>
      <c r="AC36" s="149"/>
      <c r="AD36" s="149"/>
      <c r="AE36" s="149"/>
    </row>
    <row r="37" spans="1:31" ht="22.5" customHeight="1">
      <c r="A37" s="4" t="s">
        <v>8</v>
      </c>
      <c r="B37" s="179">
        <v>43</v>
      </c>
      <c r="C37" s="54">
        <f t="shared" si="26"/>
        <v>139.89199037022578</v>
      </c>
      <c r="D37" s="67">
        <f t="shared" si="18"/>
        <v>12.215909090909092</v>
      </c>
      <c r="E37" s="22">
        <v>8</v>
      </c>
      <c r="F37" s="54">
        <f t="shared" si="27"/>
        <v>26.02641681306526</v>
      </c>
      <c r="G37" s="67">
        <f t="shared" si="19"/>
        <v>2.272727272727273</v>
      </c>
      <c r="H37" s="22">
        <v>27</v>
      </c>
      <c r="I37" s="54">
        <f t="shared" si="28"/>
        <v>87.83915674409526</v>
      </c>
      <c r="J37" s="67">
        <f t="shared" si="20"/>
        <v>7.670454545454546</v>
      </c>
      <c r="K37" s="22">
        <v>7</v>
      </c>
      <c r="L37" s="54">
        <f t="shared" si="29"/>
        <v>22.773114711432104</v>
      </c>
      <c r="M37" s="67">
        <f t="shared" si="21"/>
        <v>1.9886363636363635</v>
      </c>
      <c r="N37" s="22">
        <v>2</v>
      </c>
      <c r="O37" s="54">
        <f t="shared" si="30"/>
        <v>6.506604203266315</v>
      </c>
      <c r="P37" s="67">
        <f t="shared" si="22"/>
        <v>0.5681818181818182</v>
      </c>
      <c r="Q37" s="22">
        <v>4</v>
      </c>
      <c r="R37" s="54">
        <f t="shared" si="31"/>
        <v>13.01320840653263</v>
      </c>
      <c r="S37" s="67">
        <f t="shared" si="23"/>
        <v>1.1363636363636365</v>
      </c>
      <c r="T37" s="22">
        <v>4</v>
      </c>
      <c r="U37" s="54">
        <f t="shared" si="32"/>
        <v>13.01320840653263</v>
      </c>
      <c r="V37" s="67">
        <f t="shared" si="24"/>
        <v>1.1363636363636365</v>
      </c>
      <c r="W37" s="22">
        <v>2</v>
      </c>
      <c r="X37" s="67">
        <f t="shared" si="33"/>
        <v>6.506604203266315</v>
      </c>
      <c r="Y37" s="59">
        <f t="shared" si="25"/>
        <v>0.5681818181818182</v>
      </c>
      <c r="Z37" s="80"/>
      <c r="AA37" s="84"/>
      <c r="AB37" s="84"/>
      <c r="AC37" s="149"/>
      <c r="AD37" s="149"/>
      <c r="AE37" s="149"/>
    </row>
    <row r="38" spans="1:31" ht="22.5" customHeight="1">
      <c r="A38" s="4" t="s">
        <v>9</v>
      </c>
      <c r="B38" s="179">
        <v>20</v>
      </c>
      <c r="C38" s="54">
        <f t="shared" si="26"/>
        <v>70.53927274009804</v>
      </c>
      <c r="D38" s="67">
        <f t="shared" si="18"/>
        <v>7.722007722007722</v>
      </c>
      <c r="E38" s="22">
        <v>8</v>
      </c>
      <c r="F38" s="54">
        <f t="shared" si="27"/>
        <v>28.215709096039223</v>
      </c>
      <c r="G38" s="67">
        <f t="shared" si="19"/>
        <v>3.088803088803089</v>
      </c>
      <c r="H38" s="22">
        <v>11</v>
      </c>
      <c r="I38" s="54">
        <f t="shared" si="28"/>
        <v>38.796600007053925</v>
      </c>
      <c r="J38" s="67">
        <f t="shared" si="20"/>
        <v>4.247104247104247</v>
      </c>
      <c r="K38" s="22">
        <v>1</v>
      </c>
      <c r="L38" s="54">
        <f t="shared" si="29"/>
        <v>3.526963637004903</v>
      </c>
      <c r="M38" s="67">
        <f t="shared" si="21"/>
        <v>0.3861003861003861</v>
      </c>
      <c r="N38" s="22">
        <v>2</v>
      </c>
      <c r="O38" s="54">
        <f t="shared" si="30"/>
        <v>7.053927274009806</v>
      </c>
      <c r="P38" s="67">
        <f t="shared" si="22"/>
        <v>0.7722007722007722</v>
      </c>
      <c r="Q38" s="22">
        <v>5</v>
      </c>
      <c r="R38" s="54">
        <f t="shared" si="31"/>
        <v>17.63481818502451</v>
      </c>
      <c r="S38" s="67">
        <f t="shared" si="23"/>
        <v>1.9305019305019304</v>
      </c>
      <c r="T38" s="22">
        <v>7</v>
      </c>
      <c r="U38" s="54">
        <f t="shared" si="32"/>
        <v>24.68874545903432</v>
      </c>
      <c r="V38" s="67">
        <f t="shared" si="24"/>
        <v>2.7027027027027026</v>
      </c>
      <c r="W38" s="22">
        <v>1</v>
      </c>
      <c r="X38" s="67">
        <f t="shared" si="33"/>
        <v>3.526963637004903</v>
      </c>
      <c r="Y38" s="59">
        <f t="shared" si="25"/>
        <v>0.3861003861003861</v>
      </c>
      <c r="Z38" s="80"/>
      <c r="AA38" s="84"/>
      <c r="AB38" s="84"/>
      <c r="AC38" s="149"/>
      <c r="AD38" s="149"/>
      <c r="AE38" s="149"/>
    </row>
    <row r="39" spans="1:31" ht="22.5" customHeight="1">
      <c r="A39" s="4" t="s">
        <v>10</v>
      </c>
      <c r="B39" s="179">
        <v>6</v>
      </c>
      <c r="C39" s="54">
        <f t="shared" si="26"/>
        <v>76.64793050587635</v>
      </c>
      <c r="D39" s="67">
        <f t="shared" si="18"/>
        <v>5.405405405405405</v>
      </c>
      <c r="E39" s="22">
        <v>4</v>
      </c>
      <c r="F39" s="54">
        <f t="shared" si="27"/>
        <v>51.0986203372509</v>
      </c>
      <c r="G39" s="67">
        <f t="shared" si="19"/>
        <v>3.6036036036036037</v>
      </c>
      <c r="H39" s="22">
        <v>9</v>
      </c>
      <c r="I39" s="54">
        <f t="shared" si="28"/>
        <v>114.97189575881451</v>
      </c>
      <c r="J39" s="67">
        <f t="shared" si="20"/>
        <v>8.108108108108109</v>
      </c>
      <c r="K39" s="22">
        <v>4</v>
      </c>
      <c r="L39" s="54">
        <f t="shared" si="29"/>
        <v>51.0986203372509</v>
      </c>
      <c r="M39" s="67">
        <f t="shared" si="21"/>
        <v>3.6036036036036037</v>
      </c>
      <c r="N39" s="22">
        <v>1</v>
      </c>
      <c r="O39" s="54">
        <f t="shared" si="30"/>
        <v>12.774655084312725</v>
      </c>
      <c r="P39" s="67">
        <f t="shared" si="22"/>
        <v>0.9009009009009009</v>
      </c>
      <c r="Q39" s="22">
        <v>2</v>
      </c>
      <c r="R39" s="54">
        <f t="shared" si="31"/>
        <v>25.54931016862545</v>
      </c>
      <c r="S39" s="67">
        <f t="shared" si="23"/>
        <v>1.8018018018018018</v>
      </c>
      <c r="T39" s="22">
        <v>1</v>
      </c>
      <c r="U39" s="54">
        <f t="shared" si="32"/>
        <v>12.774655084312725</v>
      </c>
      <c r="V39" s="67">
        <f t="shared" si="24"/>
        <v>0.9009009009009009</v>
      </c>
      <c r="W39" s="22">
        <v>0</v>
      </c>
      <c r="X39" s="67">
        <f t="shared" si="33"/>
        <v>0</v>
      </c>
      <c r="Y39" s="59">
        <f t="shared" si="25"/>
        <v>0</v>
      </c>
      <c r="Z39" s="80"/>
      <c r="AA39" s="84"/>
      <c r="AB39" s="84"/>
      <c r="AC39" s="149"/>
      <c r="AD39" s="149"/>
      <c r="AE39" s="149"/>
    </row>
    <row r="40" spans="1:31" ht="22.5" customHeight="1">
      <c r="A40" s="4" t="s">
        <v>11</v>
      </c>
      <c r="B40" s="179">
        <v>16</v>
      </c>
      <c r="C40" s="54">
        <f t="shared" si="26"/>
        <v>81.11122376558856</v>
      </c>
      <c r="D40" s="67">
        <f t="shared" si="18"/>
        <v>7.476635514018691</v>
      </c>
      <c r="E40" s="22">
        <v>12</v>
      </c>
      <c r="F40" s="54">
        <f t="shared" si="27"/>
        <v>60.83341782419143</v>
      </c>
      <c r="G40" s="67">
        <f t="shared" si="19"/>
        <v>5.607476635514018</v>
      </c>
      <c r="H40" s="22">
        <v>21</v>
      </c>
      <c r="I40" s="54">
        <f t="shared" si="28"/>
        <v>106.45848119233499</v>
      </c>
      <c r="J40" s="67">
        <f t="shared" si="20"/>
        <v>9.813084112149532</v>
      </c>
      <c r="K40" s="22">
        <v>5</v>
      </c>
      <c r="L40" s="54">
        <f t="shared" si="29"/>
        <v>25.347257426746427</v>
      </c>
      <c r="M40" s="67">
        <f t="shared" si="21"/>
        <v>2.336448598130841</v>
      </c>
      <c r="N40" s="22">
        <v>2</v>
      </c>
      <c r="O40" s="54">
        <f t="shared" si="30"/>
        <v>10.13890297069857</v>
      </c>
      <c r="P40" s="67">
        <f t="shared" si="22"/>
        <v>0.9345794392523363</v>
      </c>
      <c r="Q40" s="22">
        <v>3</v>
      </c>
      <c r="R40" s="54">
        <f t="shared" si="31"/>
        <v>15.208354456047857</v>
      </c>
      <c r="S40" s="67">
        <f t="shared" si="23"/>
        <v>1.4018691588785046</v>
      </c>
      <c r="T40" s="22">
        <v>1</v>
      </c>
      <c r="U40" s="54">
        <f t="shared" si="32"/>
        <v>5.069451485349285</v>
      </c>
      <c r="V40" s="67">
        <f t="shared" si="24"/>
        <v>0.46728971962616817</v>
      </c>
      <c r="W40" s="22">
        <v>0</v>
      </c>
      <c r="X40" s="67">
        <f t="shared" si="33"/>
        <v>0</v>
      </c>
      <c r="Y40" s="59">
        <f t="shared" si="25"/>
        <v>0</v>
      </c>
      <c r="Z40" s="80"/>
      <c r="AA40" s="84"/>
      <c r="AB40" s="84"/>
      <c r="AC40" s="149"/>
      <c r="AD40" s="149"/>
      <c r="AE40" s="149"/>
    </row>
    <row r="41" spans="1:31" ht="22.5" customHeight="1">
      <c r="A41" s="4" t="s">
        <v>12</v>
      </c>
      <c r="B41" s="179">
        <v>8</v>
      </c>
      <c r="C41" s="54">
        <f t="shared" si="26"/>
        <v>80.58017727639</v>
      </c>
      <c r="D41" s="67">
        <f t="shared" si="18"/>
        <v>9.195402298850574</v>
      </c>
      <c r="E41" s="22">
        <v>8</v>
      </c>
      <c r="F41" s="54">
        <f t="shared" si="27"/>
        <v>80.58017727639</v>
      </c>
      <c r="G41" s="67">
        <f t="shared" si="19"/>
        <v>9.195402298850574</v>
      </c>
      <c r="H41" s="22">
        <v>4</v>
      </c>
      <c r="I41" s="54">
        <f t="shared" si="28"/>
        <v>40.290088638195</v>
      </c>
      <c r="J41" s="67">
        <f t="shared" si="20"/>
        <v>4.597701149425287</v>
      </c>
      <c r="K41" s="22">
        <v>0</v>
      </c>
      <c r="L41" s="54">
        <f t="shared" si="29"/>
        <v>0</v>
      </c>
      <c r="M41" s="67">
        <f t="shared" si="21"/>
        <v>0</v>
      </c>
      <c r="N41" s="22">
        <v>2</v>
      </c>
      <c r="O41" s="54">
        <f t="shared" si="30"/>
        <v>20.1450443190975</v>
      </c>
      <c r="P41" s="67">
        <f t="shared" si="22"/>
        <v>2.2988505747126435</v>
      </c>
      <c r="Q41" s="22">
        <v>0</v>
      </c>
      <c r="R41" s="54">
        <f t="shared" si="31"/>
        <v>0</v>
      </c>
      <c r="S41" s="67">
        <f t="shared" si="23"/>
        <v>0</v>
      </c>
      <c r="T41" s="22">
        <v>0</v>
      </c>
      <c r="U41" s="54">
        <f t="shared" si="32"/>
        <v>0</v>
      </c>
      <c r="V41" s="67">
        <f t="shared" si="24"/>
        <v>0</v>
      </c>
      <c r="W41" s="22">
        <v>0</v>
      </c>
      <c r="X41" s="67">
        <f t="shared" si="33"/>
        <v>0</v>
      </c>
      <c r="Y41" s="59">
        <f t="shared" si="25"/>
        <v>0</v>
      </c>
      <c r="Z41" s="80"/>
      <c r="AA41" s="84"/>
      <c r="AB41" s="84"/>
      <c r="AC41" s="149"/>
      <c r="AD41" s="149"/>
      <c r="AE41" s="149"/>
    </row>
    <row r="42" spans="1:31" ht="22.5" customHeight="1" thickBot="1">
      <c r="A42" s="5" t="s">
        <v>13</v>
      </c>
      <c r="B42" s="180">
        <v>14</v>
      </c>
      <c r="C42" s="51">
        <f t="shared" si="26"/>
        <v>92.702953251225</v>
      </c>
      <c r="D42" s="68">
        <f t="shared" si="18"/>
        <v>9.210526315789473</v>
      </c>
      <c r="E42" s="16">
        <v>4</v>
      </c>
      <c r="F42" s="51">
        <f t="shared" si="27"/>
        <v>26.486558071778575</v>
      </c>
      <c r="G42" s="68">
        <f t="shared" si="19"/>
        <v>2.631578947368421</v>
      </c>
      <c r="H42" s="16">
        <v>4</v>
      </c>
      <c r="I42" s="51">
        <f t="shared" si="28"/>
        <v>26.486558071778575</v>
      </c>
      <c r="J42" s="68">
        <f t="shared" si="20"/>
        <v>2.631578947368421</v>
      </c>
      <c r="K42" s="16">
        <v>2</v>
      </c>
      <c r="L42" s="51">
        <f t="shared" si="29"/>
        <v>13.243279035889287</v>
      </c>
      <c r="M42" s="68">
        <f t="shared" si="21"/>
        <v>1.3157894736842104</v>
      </c>
      <c r="N42" s="16">
        <v>1</v>
      </c>
      <c r="O42" s="51">
        <f t="shared" si="30"/>
        <v>6.621639517944644</v>
      </c>
      <c r="P42" s="68">
        <f t="shared" si="22"/>
        <v>0.6578947368421052</v>
      </c>
      <c r="Q42" s="16">
        <v>3</v>
      </c>
      <c r="R42" s="51">
        <f t="shared" si="31"/>
        <v>19.864918553833927</v>
      </c>
      <c r="S42" s="68">
        <f t="shared" si="23"/>
        <v>1.9736842105263157</v>
      </c>
      <c r="T42" s="16">
        <v>2</v>
      </c>
      <c r="U42" s="51">
        <f t="shared" si="32"/>
        <v>13.243279035889287</v>
      </c>
      <c r="V42" s="68">
        <f t="shared" si="24"/>
        <v>1.3157894736842104</v>
      </c>
      <c r="W42" s="16">
        <v>0</v>
      </c>
      <c r="X42" s="68">
        <f t="shared" si="33"/>
        <v>0</v>
      </c>
      <c r="Y42" s="56">
        <f t="shared" si="25"/>
        <v>0</v>
      </c>
      <c r="Z42" s="80"/>
      <c r="AA42" s="84"/>
      <c r="AB42" s="84"/>
      <c r="AC42" s="149"/>
      <c r="AD42" s="149"/>
      <c r="AE42" s="149"/>
    </row>
    <row r="43" spans="1:31" ht="22.5" customHeight="1" thickBot="1">
      <c r="A43" s="10" t="s">
        <v>5</v>
      </c>
      <c r="B43" s="19">
        <f>SUM(B44:B46)</f>
        <v>72</v>
      </c>
      <c r="C43" s="62">
        <f t="shared" si="26"/>
        <v>99.87931249739897</v>
      </c>
      <c r="D43" s="62">
        <f t="shared" si="18"/>
        <v>8.866995073891626</v>
      </c>
      <c r="E43" s="20">
        <f>SUM(E44:E46)</f>
        <v>26</v>
      </c>
      <c r="F43" s="62">
        <f t="shared" si="27"/>
        <v>36.067529512949626</v>
      </c>
      <c r="G43" s="62">
        <f t="shared" si="19"/>
        <v>3.201970443349754</v>
      </c>
      <c r="H43" s="20">
        <f>SUM(H44:H46)</f>
        <v>57</v>
      </c>
      <c r="I43" s="62">
        <f t="shared" si="28"/>
        <v>79.07112239377419</v>
      </c>
      <c r="J43" s="70">
        <f t="shared" si="20"/>
        <v>7.0197044334975365</v>
      </c>
      <c r="K43" s="23">
        <f>SUM(K44:K46)</f>
        <v>13</v>
      </c>
      <c r="L43" s="62">
        <f t="shared" si="29"/>
        <v>18.033764756474813</v>
      </c>
      <c r="M43" s="70">
        <f t="shared" si="21"/>
        <v>1.600985221674877</v>
      </c>
      <c r="N43" s="23">
        <f>SUM(N44:N46)</f>
        <v>6</v>
      </c>
      <c r="O43" s="62">
        <f t="shared" si="30"/>
        <v>8.323276041449914</v>
      </c>
      <c r="P43" s="70">
        <f t="shared" si="22"/>
        <v>0.7389162561576355</v>
      </c>
      <c r="Q43" s="23">
        <f>SUM(Q44:Q46)</f>
        <v>19</v>
      </c>
      <c r="R43" s="62">
        <f t="shared" si="31"/>
        <v>26.357040797924732</v>
      </c>
      <c r="S43" s="70">
        <f t="shared" si="23"/>
        <v>2.3399014778325125</v>
      </c>
      <c r="T43" s="23">
        <f>SUM(T44:T46)</f>
        <v>12</v>
      </c>
      <c r="U43" s="62">
        <f t="shared" si="32"/>
        <v>16.646552082899827</v>
      </c>
      <c r="V43" s="70">
        <f t="shared" si="24"/>
        <v>1.477832512315271</v>
      </c>
      <c r="W43" s="23">
        <f>SUM(W44:W46)</f>
        <v>1</v>
      </c>
      <c r="X43" s="70">
        <f t="shared" si="33"/>
        <v>1.387212673574986</v>
      </c>
      <c r="Y43" s="64">
        <f t="shared" si="25"/>
        <v>0.12315270935960591</v>
      </c>
      <c r="Z43" s="80"/>
      <c r="AA43" s="84"/>
      <c r="AB43" s="84"/>
      <c r="AC43" s="149"/>
      <c r="AD43" s="149"/>
      <c r="AE43" s="149"/>
    </row>
    <row r="44" spans="1:31" ht="22.5" customHeight="1">
      <c r="A44" s="3" t="s">
        <v>14</v>
      </c>
      <c r="B44" s="181">
        <v>28</v>
      </c>
      <c r="C44" s="53">
        <f t="shared" si="26"/>
        <v>119.94002998500748</v>
      </c>
      <c r="D44" s="66">
        <f t="shared" si="18"/>
        <v>8.211143695014663</v>
      </c>
      <c r="E44" s="21">
        <v>10</v>
      </c>
      <c r="F44" s="53">
        <f t="shared" si="27"/>
        <v>42.83572499464553</v>
      </c>
      <c r="G44" s="66">
        <f t="shared" si="19"/>
        <v>2.932551319648094</v>
      </c>
      <c r="H44" s="21">
        <v>28</v>
      </c>
      <c r="I44" s="53">
        <f t="shared" si="28"/>
        <v>119.94002998500748</v>
      </c>
      <c r="J44" s="66">
        <f t="shared" si="20"/>
        <v>8.211143695014663</v>
      </c>
      <c r="K44" s="21">
        <v>4</v>
      </c>
      <c r="L44" s="53">
        <f t="shared" si="29"/>
        <v>17.134289997858215</v>
      </c>
      <c r="M44" s="66">
        <f t="shared" si="21"/>
        <v>1.1730205278592376</v>
      </c>
      <c r="N44" s="21">
        <v>1</v>
      </c>
      <c r="O44" s="53">
        <f t="shared" si="30"/>
        <v>4.283572499464554</v>
      </c>
      <c r="P44" s="66">
        <f t="shared" si="22"/>
        <v>0.2932551319648094</v>
      </c>
      <c r="Q44" s="21">
        <v>6</v>
      </c>
      <c r="R44" s="53">
        <f t="shared" si="31"/>
        <v>25.701434996787324</v>
      </c>
      <c r="S44" s="66">
        <f t="shared" si="23"/>
        <v>1.7595307917888565</v>
      </c>
      <c r="T44" s="21">
        <v>5</v>
      </c>
      <c r="U44" s="53">
        <f t="shared" si="32"/>
        <v>21.417862497322766</v>
      </c>
      <c r="V44" s="66">
        <f t="shared" si="24"/>
        <v>1.466275659824047</v>
      </c>
      <c r="W44" s="21">
        <v>0</v>
      </c>
      <c r="X44" s="66">
        <f t="shared" si="33"/>
        <v>0</v>
      </c>
      <c r="Y44" s="58">
        <f t="shared" si="25"/>
        <v>0</v>
      </c>
      <c r="Z44" s="80"/>
      <c r="AA44" s="84"/>
      <c r="AB44" s="84"/>
      <c r="AC44" s="149"/>
      <c r="AD44" s="149"/>
      <c r="AE44" s="149"/>
    </row>
    <row r="45" spans="1:31" ht="22.5" customHeight="1">
      <c r="A45" s="4" t="s">
        <v>15</v>
      </c>
      <c r="B45" s="182">
        <v>25</v>
      </c>
      <c r="C45" s="54">
        <f t="shared" si="26"/>
        <v>105.09942405515618</v>
      </c>
      <c r="D45" s="67">
        <f t="shared" si="18"/>
        <v>10.121457489878543</v>
      </c>
      <c r="E45" s="22">
        <v>10</v>
      </c>
      <c r="F45" s="54">
        <f t="shared" si="27"/>
        <v>42.03976962206247</v>
      </c>
      <c r="G45" s="67">
        <f t="shared" si="19"/>
        <v>4.048582995951417</v>
      </c>
      <c r="H45" s="22">
        <v>20</v>
      </c>
      <c r="I45" s="54">
        <f t="shared" si="28"/>
        <v>84.07953924412494</v>
      </c>
      <c r="J45" s="67">
        <f t="shared" si="20"/>
        <v>8.097165991902834</v>
      </c>
      <c r="K45" s="22">
        <v>3</v>
      </c>
      <c r="L45" s="54">
        <f t="shared" si="29"/>
        <v>12.61193088661874</v>
      </c>
      <c r="M45" s="67">
        <f t="shared" si="21"/>
        <v>1.214574898785425</v>
      </c>
      <c r="N45" s="22">
        <v>1</v>
      </c>
      <c r="O45" s="54">
        <f t="shared" si="30"/>
        <v>4.203976962206247</v>
      </c>
      <c r="P45" s="67">
        <f t="shared" si="22"/>
        <v>0.4048582995951417</v>
      </c>
      <c r="Q45" s="22">
        <v>8</v>
      </c>
      <c r="R45" s="54">
        <f t="shared" si="31"/>
        <v>33.63181569764998</v>
      </c>
      <c r="S45" s="67">
        <f t="shared" si="23"/>
        <v>3.2388663967611335</v>
      </c>
      <c r="T45" s="22">
        <v>4</v>
      </c>
      <c r="U45" s="54">
        <f t="shared" si="32"/>
        <v>16.81590784882499</v>
      </c>
      <c r="V45" s="67">
        <f t="shared" si="24"/>
        <v>1.6194331983805668</v>
      </c>
      <c r="W45" s="22">
        <v>1</v>
      </c>
      <c r="X45" s="67">
        <f t="shared" si="33"/>
        <v>4.203976962206247</v>
      </c>
      <c r="Y45" s="59">
        <f t="shared" si="25"/>
        <v>0.4048582995951417</v>
      </c>
      <c r="Z45" s="80"/>
      <c r="AA45" s="84"/>
      <c r="AB45" s="84"/>
      <c r="AC45" s="149"/>
      <c r="AD45" s="149"/>
      <c r="AE45" s="149"/>
    </row>
    <row r="46" spans="1:31" ht="22.5" customHeight="1" thickBot="1">
      <c r="A46" s="7" t="s">
        <v>49</v>
      </c>
      <c r="B46" s="183">
        <v>19</v>
      </c>
      <c r="C46" s="55">
        <f t="shared" si="26"/>
        <v>76.13704668403125</v>
      </c>
      <c r="D46" s="69">
        <f t="shared" si="18"/>
        <v>8.482142857142858</v>
      </c>
      <c r="E46" s="25">
        <v>6</v>
      </c>
      <c r="F46" s="55">
        <f t="shared" si="27"/>
        <v>24.043277900220396</v>
      </c>
      <c r="G46" s="69">
        <f t="shared" si="19"/>
        <v>2.6785714285714284</v>
      </c>
      <c r="H46" s="25">
        <v>9</v>
      </c>
      <c r="I46" s="55">
        <f t="shared" si="28"/>
        <v>36.0649168503306</v>
      </c>
      <c r="J46" s="69">
        <f t="shared" si="20"/>
        <v>4.017857142857143</v>
      </c>
      <c r="K46" s="25">
        <v>6</v>
      </c>
      <c r="L46" s="55">
        <f t="shared" si="29"/>
        <v>24.043277900220396</v>
      </c>
      <c r="M46" s="69">
        <f t="shared" si="21"/>
        <v>2.6785714285714284</v>
      </c>
      <c r="N46" s="25">
        <v>4</v>
      </c>
      <c r="O46" s="55">
        <f t="shared" si="30"/>
        <v>16.028851933480265</v>
      </c>
      <c r="P46" s="69">
        <f t="shared" si="22"/>
        <v>1.7857142857142856</v>
      </c>
      <c r="Q46" s="25">
        <v>5</v>
      </c>
      <c r="R46" s="55">
        <f t="shared" si="31"/>
        <v>20.036064916850332</v>
      </c>
      <c r="S46" s="69">
        <f t="shared" si="23"/>
        <v>2.232142857142857</v>
      </c>
      <c r="T46" s="25">
        <v>3</v>
      </c>
      <c r="U46" s="55">
        <f t="shared" si="32"/>
        <v>12.021638950110198</v>
      </c>
      <c r="V46" s="69">
        <f t="shared" si="24"/>
        <v>1.3392857142857142</v>
      </c>
      <c r="W46" s="25">
        <v>0</v>
      </c>
      <c r="X46" s="69">
        <f t="shared" si="33"/>
        <v>0</v>
      </c>
      <c r="Y46" s="60">
        <f t="shared" si="25"/>
        <v>0</v>
      </c>
      <c r="Z46" s="80"/>
      <c r="AA46" s="84"/>
      <c r="AB46" s="84"/>
      <c r="AC46" s="149"/>
      <c r="AD46" s="149"/>
      <c r="AE46" s="149"/>
    </row>
    <row r="47" spans="1:31" ht="60" customHeight="1">
      <c r="A47" s="124" t="s">
        <v>50</v>
      </c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49"/>
      <c r="AA47" s="149"/>
      <c r="AB47" s="149"/>
      <c r="AC47" s="149"/>
      <c r="AD47" s="149"/>
      <c r="AE47" s="149"/>
    </row>
    <row r="48" spans="1:25" ht="14.25">
      <c r="A48" s="127" t="s">
        <v>46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76"/>
      <c r="R48" s="76"/>
      <c r="S48" s="76"/>
      <c r="T48" s="76"/>
      <c r="U48" s="76"/>
      <c r="V48" s="76"/>
      <c r="W48" s="76"/>
      <c r="X48" s="76"/>
      <c r="Y48" s="77"/>
    </row>
  </sheetData>
  <sheetProtection/>
  <mergeCells count="26">
    <mergeCell ref="T29:V29"/>
    <mergeCell ref="W29:Y29"/>
    <mergeCell ref="K6:M6"/>
    <mergeCell ref="N6:P6"/>
    <mergeCell ref="Q6:S6"/>
    <mergeCell ref="W6:Y6"/>
    <mergeCell ref="A47:Y47"/>
    <mergeCell ref="A48:P48"/>
    <mergeCell ref="B5:D6"/>
    <mergeCell ref="E5:G6"/>
    <mergeCell ref="H5:S5"/>
    <mergeCell ref="T5:AB5"/>
    <mergeCell ref="B29:D29"/>
    <mergeCell ref="E29:G29"/>
    <mergeCell ref="H29:J29"/>
    <mergeCell ref="Z6:AB6"/>
    <mergeCell ref="AD5:AE5"/>
    <mergeCell ref="AD6:AE6"/>
    <mergeCell ref="AD7:AE7"/>
    <mergeCell ref="T6:U6"/>
    <mergeCell ref="A29:A30"/>
    <mergeCell ref="K29:M29"/>
    <mergeCell ref="N29:P29"/>
    <mergeCell ref="A5:A7"/>
    <mergeCell ref="H6:I6"/>
    <mergeCell ref="Q29:S29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49" r:id="rId1"/>
  <headerFooter alignWithMargins="0">
    <oddFooter>&amp;L&amp;14西濃地域の公衆衛生2013&amp;C&amp;14－　21　－&amp;R&amp;14第２章　人口動態統計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view="pageBreakPreview" zoomScale="70" zoomScaleNormal="80" zoomScaleSheetLayoutView="70" zoomScalePageLayoutView="0" workbookViewId="0" topLeftCell="A16">
      <selection activeCell="G12" sqref="G12"/>
    </sheetView>
  </sheetViews>
  <sheetFormatPr defaultColWidth="9.00390625" defaultRowHeight="13.5"/>
  <cols>
    <col min="1" max="1" width="9.75390625" style="150" customWidth="1"/>
    <col min="2" max="2" width="9.625" style="150" customWidth="1"/>
    <col min="3" max="28" width="7.625" style="150" customWidth="1"/>
    <col min="29" max="29" width="4.125" style="150" customWidth="1"/>
    <col min="30" max="30" width="8.625" style="150" customWidth="1"/>
    <col min="31" max="31" width="13.125" style="150" customWidth="1"/>
    <col min="32" max="16384" width="9.00390625" style="150" customWidth="1"/>
  </cols>
  <sheetData>
    <row r="1" spans="1:31" ht="17.25">
      <c r="A1" s="2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1" ht="13.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</row>
    <row r="3" spans="1:31" ht="17.25">
      <c r="A3" s="2" t="s">
        <v>19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AB3" s="30" t="s">
        <v>51</v>
      </c>
      <c r="AC3" s="149"/>
      <c r="AD3" s="149"/>
      <c r="AE3" s="149"/>
    </row>
    <row r="4" spans="1:31" ht="14.25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</row>
    <row r="5" spans="1:31" s="12" customFormat="1" ht="19.5" customHeight="1">
      <c r="A5" s="142"/>
      <c r="B5" s="110" t="s">
        <v>24</v>
      </c>
      <c r="C5" s="128"/>
      <c r="D5" s="129"/>
      <c r="E5" s="131" t="s">
        <v>25</v>
      </c>
      <c r="F5" s="128"/>
      <c r="G5" s="129"/>
      <c r="H5" s="131" t="s">
        <v>26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131" t="s">
        <v>43</v>
      </c>
      <c r="U5" s="128"/>
      <c r="V5" s="128"/>
      <c r="W5" s="128"/>
      <c r="X5" s="128"/>
      <c r="Y5" s="128"/>
      <c r="Z5" s="128"/>
      <c r="AA5" s="128"/>
      <c r="AB5" s="111"/>
      <c r="AC5" s="11"/>
      <c r="AD5" s="110" t="s">
        <v>48</v>
      </c>
      <c r="AE5" s="111"/>
    </row>
    <row r="6" spans="1:31" s="12" customFormat="1" ht="19.5" customHeight="1" thickBot="1">
      <c r="A6" s="143"/>
      <c r="B6" s="112"/>
      <c r="C6" s="146"/>
      <c r="D6" s="148"/>
      <c r="E6" s="145"/>
      <c r="F6" s="146"/>
      <c r="G6" s="148"/>
      <c r="H6" s="145"/>
      <c r="I6" s="146"/>
      <c r="J6" s="100"/>
      <c r="K6" s="138" t="s">
        <v>27</v>
      </c>
      <c r="L6" s="139"/>
      <c r="M6" s="140"/>
      <c r="N6" s="138" t="s">
        <v>40</v>
      </c>
      <c r="O6" s="139"/>
      <c r="P6" s="140"/>
      <c r="Q6" s="138" t="s">
        <v>28</v>
      </c>
      <c r="R6" s="139"/>
      <c r="S6" s="140"/>
      <c r="T6" s="145"/>
      <c r="U6" s="146"/>
      <c r="V6" s="74"/>
      <c r="W6" s="138" t="s">
        <v>45</v>
      </c>
      <c r="X6" s="139"/>
      <c r="Y6" s="140"/>
      <c r="Z6" s="138" t="s">
        <v>44</v>
      </c>
      <c r="AA6" s="139"/>
      <c r="AB6" s="141"/>
      <c r="AC6" s="11"/>
      <c r="AD6" s="112" t="s">
        <v>22</v>
      </c>
      <c r="AE6" s="113"/>
    </row>
    <row r="7" spans="1:31" s="12" customFormat="1" ht="19.5" customHeight="1" thickBot="1">
      <c r="A7" s="144"/>
      <c r="B7" s="103" t="s">
        <v>29</v>
      </c>
      <c r="C7" s="104" t="s">
        <v>30</v>
      </c>
      <c r="D7" s="93" t="s">
        <v>42</v>
      </c>
      <c r="E7" s="104" t="s">
        <v>29</v>
      </c>
      <c r="F7" s="104" t="s">
        <v>30</v>
      </c>
      <c r="G7" s="93" t="s">
        <v>42</v>
      </c>
      <c r="H7" s="104" t="s">
        <v>29</v>
      </c>
      <c r="I7" s="104" t="s">
        <v>30</v>
      </c>
      <c r="J7" s="93" t="s">
        <v>42</v>
      </c>
      <c r="K7" s="104" t="s">
        <v>29</v>
      </c>
      <c r="L7" s="104" t="s">
        <v>30</v>
      </c>
      <c r="M7" s="93" t="s">
        <v>42</v>
      </c>
      <c r="N7" s="104" t="s">
        <v>29</v>
      </c>
      <c r="O7" s="104" t="s">
        <v>30</v>
      </c>
      <c r="P7" s="93" t="s">
        <v>42</v>
      </c>
      <c r="Q7" s="104" t="s">
        <v>29</v>
      </c>
      <c r="R7" s="104" t="s">
        <v>30</v>
      </c>
      <c r="S7" s="93" t="s">
        <v>42</v>
      </c>
      <c r="T7" s="104" t="s">
        <v>29</v>
      </c>
      <c r="U7" s="104" t="s">
        <v>30</v>
      </c>
      <c r="V7" s="93" t="s">
        <v>42</v>
      </c>
      <c r="W7" s="104" t="s">
        <v>29</v>
      </c>
      <c r="X7" s="105" t="s">
        <v>30</v>
      </c>
      <c r="Y7" s="93" t="s">
        <v>42</v>
      </c>
      <c r="Z7" s="104" t="s">
        <v>29</v>
      </c>
      <c r="AA7" s="105" t="s">
        <v>30</v>
      </c>
      <c r="AB7" s="106" t="s">
        <v>42</v>
      </c>
      <c r="AC7" s="11"/>
      <c r="AD7" s="114" t="s">
        <v>20</v>
      </c>
      <c r="AE7" s="115"/>
    </row>
    <row r="8" spans="1:32" ht="22.5" customHeight="1">
      <c r="A8" s="3" t="s">
        <v>2</v>
      </c>
      <c r="B8" s="181">
        <v>655526</v>
      </c>
      <c r="C8" s="101">
        <v>1068.9</v>
      </c>
      <c r="D8" s="101">
        <f>B8/$B8*100</f>
        <v>100</v>
      </c>
      <c r="E8" s="184">
        <v>215110</v>
      </c>
      <c r="F8" s="101">
        <v>350.8</v>
      </c>
      <c r="G8" s="101">
        <f>E8/$B8*100</f>
        <v>32.81486928054723</v>
      </c>
      <c r="H8" s="184">
        <v>58625</v>
      </c>
      <c r="I8" s="101">
        <v>95.6</v>
      </c>
      <c r="J8" s="101">
        <f>H8/$B8*100</f>
        <v>8.943199812059323</v>
      </c>
      <c r="K8" s="184">
        <v>4913</v>
      </c>
      <c r="L8" s="101">
        <v>8</v>
      </c>
      <c r="M8" s="101">
        <f>K8/$B8*100</f>
        <v>0.7494744678319396</v>
      </c>
      <c r="N8" s="184">
        <v>18497</v>
      </c>
      <c r="O8" s="101">
        <v>30.2</v>
      </c>
      <c r="P8" s="101">
        <f>N8/$B8*100</f>
        <v>2.8217034869707684</v>
      </c>
      <c r="Q8" s="184">
        <v>33822</v>
      </c>
      <c r="R8" s="101">
        <v>55.1</v>
      </c>
      <c r="S8" s="101">
        <f>Q8/$B8*100</f>
        <v>5.159520751274549</v>
      </c>
      <c r="T8" s="184">
        <v>92976</v>
      </c>
      <c r="U8" s="101">
        <v>151.6</v>
      </c>
      <c r="V8" s="102">
        <f>T8/$B8*100</f>
        <v>14.183419116861879</v>
      </c>
      <c r="W8" s="152">
        <v>23406</v>
      </c>
      <c r="X8" s="101">
        <v>38.2</v>
      </c>
      <c r="Y8" s="101">
        <f>W8/$B8*100</f>
        <v>3.570567757800606</v>
      </c>
      <c r="Z8" s="184">
        <v>20095</v>
      </c>
      <c r="AA8" s="102">
        <v>32.8</v>
      </c>
      <c r="AB8" s="107">
        <f>Z8/$B8*100</f>
        <v>3.065477189310569</v>
      </c>
      <c r="AC8" s="149"/>
      <c r="AD8" s="185" t="s">
        <v>2</v>
      </c>
      <c r="AE8" s="156">
        <v>61328000</v>
      </c>
      <c r="AF8" s="150" t="s">
        <v>39</v>
      </c>
    </row>
    <row r="9" spans="1:32" ht="22.5" customHeight="1" thickBot="1">
      <c r="A9" s="5" t="s">
        <v>3</v>
      </c>
      <c r="B9" s="157">
        <v>11126</v>
      </c>
      <c r="C9" s="33">
        <f aca="true" t="shared" si="0" ref="C9:C23">B9/$AE9*100000</f>
        <v>1130.6910569105692</v>
      </c>
      <c r="D9" s="32">
        <f aca="true" t="shared" si="1" ref="D9:D23">B9/$B9*100</f>
        <v>100</v>
      </c>
      <c r="E9" s="186">
        <v>3442</v>
      </c>
      <c r="F9" s="33">
        <f aca="true" t="shared" si="2" ref="F9:F23">E9/$AE9*100000</f>
        <v>349.7967479674797</v>
      </c>
      <c r="G9" s="32">
        <f aca="true" t="shared" si="3" ref="G9:G23">E9/$B9*100</f>
        <v>30.936545029660255</v>
      </c>
      <c r="H9" s="186">
        <v>963</v>
      </c>
      <c r="I9" s="33">
        <f aca="true" t="shared" si="4" ref="I9:I23">H9/$AE9*100000</f>
        <v>97.86585365853658</v>
      </c>
      <c r="J9" s="32">
        <f aca="true" t="shared" si="5" ref="J9:J23">H9/$B9*100</f>
        <v>8.655401761639403</v>
      </c>
      <c r="K9" s="186">
        <v>75</v>
      </c>
      <c r="L9" s="33">
        <f>K9/$AE9*100000</f>
        <v>7.621951219512195</v>
      </c>
      <c r="M9" s="32">
        <f aca="true" t="shared" si="6" ref="M9:M23">K9/$B9*100</f>
        <v>0.6740967104080532</v>
      </c>
      <c r="N9" s="186">
        <v>296</v>
      </c>
      <c r="O9" s="33">
        <f>N9/$AE9*100000</f>
        <v>30.081300813008127</v>
      </c>
      <c r="P9" s="32">
        <f aca="true" t="shared" si="7" ref="P9:P23">N9/$B9*100</f>
        <v>2.6604350170771167</v>
      </c>
      <c r="Q9" s="186">
        <v>575</v>
      </c>
      <c r="R9" s="33">
        <f>Q9/$AE9*100000</f>
        <v>58.4349593495935</v>
      </c>
      <c r="S9" s="32">
        <f aca="true" t="shared" si="8" ref="S9:S23">Q9/$B9*100</f>
        <v>5.168074779795075</v>
      </c>
      <c r="T9" s="186">
        <v>1710</v>
      </c>
      <c r="U9" s="33">
        <f>T9/$AE9*100000</f>
        <v>173.78048780487805</v>
      </c>
      <c r="V9" s="32">
        <f aca="true" t="shared" si="9" ref="V9:V23">T9/$B9*100</f>
        <v>15.369404997303612</v>
      </c>
      <c r="W9" s="186">
        <v>455</v>
      </c>
      <c r="X9" s="33">
        <f>W9/$AE9*100000</f>
        <v>46.239837398373986</v>
      </c>
      <c r="Y9" s="32">
        <f aca="true" t="shared" si="10" ref="Y9:Y23">W9/$B9*100</f>
        <v>4.08952004314219</v>
      </c>
      <c r="Z9" s="186">
        <v>193</v>
      </c>
      <c r="AA9" s="33">
        <f>Z9/$AE9*100000</f>
        <v>19.61382113821138</v>
      </c>
      <c r="AB9" s="36">
        <f aca="true" t="shared" si="11" ref="AB9:AB23">Z9/$B9*100</f>
        <v>1.7346755347833902</v>
      </c>
      <c r="AC9" s="149"/>
      <c r="AD9" s="187" t="s">
        <v>3</v>
      </c>
      <c r="AE9" s="188">
        <v>984000</v>
      </c>
      <c r="AF9" s="150" t="s">
        <v>39</v>
      </c>
    </row>
    <row r="10" spans="1:31" ht="22.5" customHeight="1" thickBot="1">
      <c r="A10" s="6" t="s">
        <v>4</v>
      </c>
      <c r="B10" s="27">
        <f>B11+B20</f>
        <v>2020</v>
      </c>
      <c r="C10" s="38">
        <f t="shared" si="0"/>
        <v>1091.2548350152344</v>
      </c>
      <c r="D10" s="38">
        <f t="shared" si="1"/>
        <v>100</v>
      </c>
      <c r="E10" s="28">
        <f>E11+E20</f>
        <v>655</v>
      </c>
      <c r="F10" s="38">
        <f t="shared" si="2"/>
        <v>353.8474836311775</v>
      </c>
      <c r="G10" s="38">
        <f t="shared" si="3"/>
        <v>32.42574257425743</v>
      </c>
      <c r="H10" s="28">
        <f>H11+H20</f>
        <v>186</v>
      </c>
      <c r="I10" s="38">
        <f t="shared" si="4"/>
        <v>100.48188084793742</v>
      </c>
      <c r="J10" s="38">
        <f t="shared" si="5"/>
        <v>9.207920792079207</v>
      </c>
      <c r="K10" s="28">
        <f>K11+K20</f>
        <v>15</v>
      </c>
      <c r="L10" s="38">
        <f aca="true" t="shared" si="12" ref="L10:L23">K10/$AE10*100000</f>
        <v>8.10337748773689</v>
      </c>
      <c r="M10" s="38">
        <f t="shared" si="6"/>
        <v>0.7425742574257426</v>
      </c>
      <c r="N10" s="28">
        <f>N11+N20</f>
        <v>49</v>
      </c>
      <c r="O10" s="38">
        <f aca="true" t="shared" si="13" ref="O10:O23">N10/$AE10*100000</f>
        <v>26.471033126607168</v>
      </c>
      <c r="P10" s="38">
        <f t="shared" si="7"/>
        <v>2.4257425742574257</v>
      </c>
      <c r="Q10" s="28">
        <f>Q11+Q20</f>
        <v>116</v>
      </c>
      <c r="R10" s="38">
        <f aca="true" t="shared" si="14" ref="R10:R23">Q10/$AE10*100000</f>
        <v>62.6661192384986</v>
      </c>
      <c r="S10" s="38">
        <f t="shared" si="8"/>
        <v>5.742574257425743</v>
      </c>
      <c r="T10" s="28">
        <f>T11+T20</f>
        <v>297</v>
      </c>
      <c r="U10" s="38">
        <f aca="true" t="shared" si="15" ref="U10:U23">T10/$AE10*100000</f>
        <v>160.4468742571904</v>
      </c>
      <c r="V10" s="38">
        <f t="shared" si="9"/>
        <v>14.702970297029703</v>
      </c>
      <c r="W10" s="28">
        <f>W11+W20</f>
        <v>60</v>
      </c>
      <c r="X10" s="38">
        <f aca="true" t="shared" si="16" ref="X10:X23">W10/$AE10*100000</f>
        <v>32.41350995094756</v>
      </c>
      <c r="Y10" s="38">
        <f t="shared" si="10"/>
        <v>2.9702970297029703</v>
      </c>
      <c r="Z10" s="28">
        <f>Z11+Z20</f>
        <v>45</v>
      </c>
      <c r="AA10" s="99">
        <f aca="true" t="shared" si="17" ref="AA10:AA23">Z10/$AE10*100000</f>
        <v>24.310132463210667</v>
      </c>
      <c r="AB10" s="42">
        <f t="shared" si="11"/>
        <v>2.2277227722772275</v>
      </c>
      <c r="AC10" s="149"/>
      <c r="AD10" s="189" t="s">
        <v>4</v>
      </c>
      <c r="AE10" s="163">
        <f>AE11+AE20</f>
        <v>185108</v>
      </c>
    </row>
    <row r="11" spans="1:31" ht="22.5" customHeight="1" thickBot="1">
      <c r="A11" s="6" t="s">
        <v>5</v>
      </c>
      <c r="B11" s="27">
        <f>SUM(B12:B19)</f>
        <v>1625</v>
      </c>
      <c r="C11" s="38">
        <f t="shared" si="0"/>
        <v>1079.7270450030232</v>
      </c>
      <c r="D11" s="38">
        <f t="shared" si="1"/>
        <v>100</v>
      </c>
      <c r="E11" s="28">
        <f>SUM(E12:E19)</f>
        <v>541</v>
      </c>
      <c r="F11" s="38">
        <f t="shared" si="2"/>
        <v>359.46605005946805</v>
      </c>
      <c r="G11" s="38">
        <f t="shared" si="3"/>
        <v>33.292307692307695</v>
      </c>
      <c r="H11" s="28">
        <f>SUM(H12:H19)</f>
        <v>154</v>
      </c>
      <c r="I11" s="38">
        <f t="shared" si="4"/>
        <v>102.32490149567111</v>
      </c>
      <c r="J11" s="38">
        <f t="shared" si="5"/>
        <v>9.476923076923077</v>
      </c>
      <c r="K11" s="28">
        <f>SUM(K12:K19)</f>
        <v>14</v>
      </c>
      <c r="L11" s="38">
        <f t="shared" si="12"/>
        <v>9.302263772333738</v>
      </c>
      <c r="M11" s="38">
        <f t="shared" si="6"/>
        <v>0.8615384615384615</v>
      </c>
      <c r="N11" s="28">
        <f>SUM(N12:N19)</f>
        <v>42</v>
      </c>
      <c r="O11" s="38">
        <f t="shared" si="13"/>
        <v>27.90679131700122</v>
      </c>
      <c r="P11" s="38">
        <f t="shared" si="7"/>
        <v>2.5846153846153843</v>
      </c>
      <c r="Q11" s="28">
        <f>SUM(Q12:Q19)</f>
        <v>93</v>
      </c>
      <c r="R11" s="38">
        <f t="shared" si="14"/>
        <v>61.793609344788415</v>
      </c>
      <c r="S11" s="38">
        <f t="shared" si="8"/>
        <v>5.723076923076923</v>
      </c>
      <c r="T11" s="28">
        <f>SUM(T12:T19)</f>
        <v>229</v>
      </c>
      <c r="U11" s="38">
        <f t="shared" si="15"/>
        <v>152.15845741888756</v>
      </c>
      <c r="V11" s="38">
        <f t="shared" si="9"/>
        <v>14.092307692307692</v>
      </c>
      <c r="W11" s="28">
        <f>SUM(W12:W19)</f>
        <v>41</v>
      </c>
      <c r="X11" s="38">
        <f t="shared" si="16"/>
        <v>27.242343904691666</v>
      </c>
      <c r="Y11" s="38">
        <f t="shared" si="10"/>
        <v>2.523076923076923</v>
      </c>
      <c r="Z11" s="28">
        <f>SUM(Z12:Z19)</f>
        <v>38</v>
      </c>
      <c r="AA11" s="99">
        <f t="shared" si="17"/>
        <v>25.249001667763004</v>
      </c>
      <c r="AB11" s="42">
        <f t="shared" si="11"/>
        <v>2.3384615384615386</v>
      </c>
      <c r="AC11" s="149"/>
      <c r="AD11" s="190" t="s">
        <v>5</v>
      </c>
      <c r="AE11" s="163">
        <f>SUM(AE12:AE19)</f>
        <v>150501</v>
      </c>
    </row>
    <row r="12" spans="1:31" ht="22.5" customHeight="1">
      <c r="A12" s="3" t="s">
        <v>6</v>
      </c>
      <c r="B12" s="164">
        <v>795</v>
      </c>
      <c r="C12" s="39">
        <f t="shared" si="0"/>
        <v>1021.0241064433684</v>
      </c>
      <c r="D12" s="39">
        <f t="shared" si="1"/>
        <v>100</v>
      </c>
      <c r="E12" s="29">
        <v>271</v>
      </c>
      <c r="F12" s="39">
        <f t="shared" si="2"/>
        <v>348.04721112723627</v>
      </c>
      <c r="G12" s="39">
        <f t="shared" si="3"/>
        <v>34.088050314465406</v>
      </c>
      <c r="H12" s="29">
        <v>76</v>
      </c>
      <c r="I12" s="39">
        <f t="shared" si="4"/>
        <v>97.60733596188176</v>
      </c>
      <c r="J12" s="39">
        <f t="shared" si="5"/>
        <v>9.559748427672957</v>
      </c>
      <c r="K12" s="29">
        <v>8</v>
      </c>
      <c r="L12" s="39">
        <f t="shared" si="12"/>
        <v>10.274456417040186</v>
      </c>
      <c r="M12" s="39">
        <f t="shared" si="6"/>
        <v>1.0062893081761006</v>
      </c>
      <c r="N12" s="29">
        <v>15</v>
      </c>
      <c r="O12" s="39">
        <f t="shared" si="13"/>
        <v>19.264605781950348</v>
      </c>
      <c r="P12" s="39">
        <f t="shared" si="7"/>
        <v>1.8867924528301887</v>
      </c>
      <c r="Q12" s="29">
        <v>50</v>
      </c>
      <c r="R12" s="39">
        <f t="shared" si="14"/>
        <v>64.21535260650117</v>
      </c>
      <c r="S12" s="39">
        <f t="shared" si="8"/>
        <v>6.289308176100629</v>
      </c>
      <c r="T12" s="29">
        <v>106</v>
      </c>
      <c r="U12" s="39">
        <f t="shared" si="15"/>
        <v>136.13654752578248</v>
      </c>
      <c r="V12" s="39">
        <f t="shared" si="9"/>
        <v>13.333333333333334</v>
      </c>
      <c r="W12" s="29">
        <v>13</v>
      </c>
      <c r="X12" s="39">
        <f t="shared" si="16"/>
        <v>16.695991677690305</v>
      </c>
      <c r="Y12" s="39">
        <f t="shared" si="10"/>
        <v>1.6352201257861636</v>
      </c>
      <c r="Z12" s="29">
        <v>26</v>
      </c>
      <c r="AA12" s="94">
        <f t="shared" si="17"/>
        <v>33.39198335538061</v>
      </c>
      <c r="AB12" s="43">
        <f t="shared" si="11"/>
        <v>3.270440251572327</v>
      </c>
      <c r="AC12" s="149"/>
      <c r="AD12" s="185" t="s">
        <v>6</v>
      </c>
      <c r="AE12" s="191">
        <v>77863</v>
      </c>
    </row>
    <row r="13" spans="1:31" ht="22.5" customHeight="1">
      <c r="A13" s="4" t="s">
        <v>7</v>
      </c>
      <c r="B13" s="167">
        <v>228</v>
      </c>
      <c r="C13" s="40">
        <f t="shared" si="0"/>
        <v>1266.9482107134918</v>
      </c>
      <c r="D13" s="40">
        <f t="shared" si="1"/>
        <v>100</v>
      </c>
      <c r="E13" s="26">
        <v>74</v>
      </c>
      <c r="F13" s="40">
        <f t="shared" si="2"/>
        <v>411.2024894420982</v>
      </c>
      <c r="G13" s="40">
        <f t="shared" si="3"/>
        <v>32.45614035087719</v>
      </c>
      <c r="H13" s="26">
        <v>20</v>
      </c>
      <c r="I13" s="40">
        <f t="shared" si="4"/>
        <v>111.13580795732385</v>
      </c>
      <c r="J13" s="40">
        <f t="shared" si="5"/>
        <v>8.771929824561402</v>
      </c>
      <c r="K13" s="26">
        <v>1</v>
      </c>
      <c r="L13" s="40">
        <f t="shared" si="12"/>
        <v>5.556790397866193</v>
      </c>
      <c r="M13" s="40">
        <f t="shared" si="6"/>
        <v>0.43859649122807015</v>
      </c>
      <c r="N13" s="26">
        <v>8</v>
      </c>
      <c r="O13" s="40">
        <f t="shared" si="13"/>
        <v>44.45432318292954</v>
      </c>
      <c r="P13" s="40">
        <f t="shared" si="7"/>
        <v>3.508771929824561</v>
      </c>
      <c r="Q13" s="26">
        <v>10</v>
      </c>
      <c r="R13" s="40">
        <f t="shared" si="14"/>
        <v>55.567903978661924</v>
      </c>
      <c r="S13" s="40">
        <f t="shared" si="8"/>
        <v>4.385964912280701</v>
      </c>
      <c r="T13" s="26">
        <v>36</v>
      </c>
      <c r="U13" s="40">
        <f t="shared" si="15"/>
        <v>200.04445432318295</v>
      </c>
      <c r="V13" s="40">
        <f t="shared" si="9"/>
        <v>15.789473684210526</v>
      </c>
      <c r="W13" s="26">
        <v>7</v>
      </c>
      <c r="X13" s="40">
        <f t="shared" si="16"/>
        <v>38.89753278506335</v>
      </c>
      <c r="Y13" s="40">
        <f t="shared" si="10"/>
        <v>3.070175438596491</v>
      </c>
      <c r="Z13" s="26">
        <v>2</v>
      </c>
      <c r="AA13" s="95">
        <f t="shared" si="17"/>
        <v>11.113580795732386</v>
      </c>
      <c r="AB13" s="37">
        <f t="shared" si="11"/>
        <v>0.8771929824561403</v>
      </c>
      <c r="AC13" s="149"/>
      <c r="AD13" s="187" t="s">
        <v>7</v>
      </c>
      <c r="AE13" s="192">
        <v>17996</v>
      </c>
    </row>
    <row r="14" spans="1:31" ht="22.5" customHeight="1">
      <c r="A14" s="4" t="s">
        <v>8</v>
      </c>
      <c r="B14" s="167">
        <v>179</v>
      </c>
      <c r="C14" s="40">
        <f t="shared" si="0"/>
        <v>1193.0947143904552</v>
      </c>
      <c r="D14" s="40">
        <f t="shared" si="1"/>
        <v>100</v>
      </c>
      <c r="E14" s="26">
        <v>52</v>
      </c>
      <c r="F14" s="40">
        <f t="shared" si="2"/>
        <v>346.59734719722724</v>
      </c>
      <c r="G14" s="40">
        <f t="shared" si="3"/>
        <v>29.05027932960894</v>
      </c>
      <c r="H14" s="26">
        <v>15</v>
      </c>
      <c r="I14" s="40">
        <f t="shared" si="4"/>
        <v>99.98000399920016</v>
      </c>
      <c r="J14" s="40">
        <f t="shared" si="5"/>
        <v>8.379888268156424</v>
      </c>
      <c r="K14" s="26">
        <v>0</v>
      </c>
      <c r="L14" s="40">
        <f t="shared" si="12"/>
        <v>0</v>
      </c>
      <c r="M14" s="40">
        <f t="shared" si="6"/>
        <v>0</v>
      </c>
      <c r="N14" s="26">
        <v>6</v>
      </c>
      <c r="O14" s="40">
        <f t="shared" si="13"/>
        <v>39.992001599680066</v>
      </c>
      <c r="P14" s="40">
        <f t="shared" si="7"/>
        <v>3.35195530726257</v>
      </c>
      <c r="Q14" s="26">
        <v>9</v>
      </c>
      <c r="R14" s="40">
        <f t="shared" si="14"/>
        <v>59.98800239952009</v>
      </c>
      <c r="S14" s="40">
        <f t="shared" si="8"/>
        <v>5.027932960893855</v>
      </c>
      <c r="T14" s="26">
        <v>25</v>
      </c>
      <c r="U14" s="40">
        <f t="shared" si="15"/>
        <v>166.63333999866694</v>
      </c>
      <c r="V14" s="40">
        <f t="shared" si="9"/>
        <v>13.966480446927374</v>
      </c>
      <c r="W14" s="26">
        <v>6</v>
      </c>
      <c r="X14" s="40">
        <f t="shared" si="16"/>
        <v>39.992001599680066</v>
      </c>
      <c r="Y14" s="40">
        <f t="shared" si="10"/>
        <v>3.35195530726257</v>
      </c>
      <c r="Z14" s="26">
        <v>2</v>
      </c>
      <c r="AA14" s="95">
        <f t="shared" si="17"/>
        <v>13.330667199893355</v>
      </c>
      <c r="AB14" s="37">
        <f t="shared" si="11"/>
        <v>1.1173184357541899</v>
      </c>
      <c r="AC14" s="149"/>
      <c r="AD14" s="187" t="s">
        <v>8</v>
      </c>
      <c r="AE14" s="192">
        <v>15003</v>
      </c>
    </row>
    <row r="15" spans="1:31" ht="22.5" customHeight="1">
      <c r="A15" s="4" t="s">
        <v>9</v>
      </c>
      <c r="B15" s="167">
        <v>131</v>
      </c>
      <c r="C15" s="40">
        <f t="shared" si="0"/>
        <v>950.9291521486643</v>
      </c>
      <c r="D15" s="40">
        <f t="shared" si="1"/>
        <v>100</v>
      </c>
      <c r="E15" s="26">
        <v>47</v>
      </c>
      <c r="F15" s="40">
        <f t="shared" si="2"/>
        <v>341.17305458768874</v>
      </c>
      <c r="G15" s="40">
        <f t="shared" si="3"/>
        <v>35.87786259541985</v>
      </c>
      <c r="H15" s="26">
        <v>11</v>
      </c>
      <c r="I15" s="40">
        <f t="shared" si="4"/>
        <v>79.84901277584206</v>
      </c>
      <c r="J15" s="40">
        <f t="shared" si="5"/>
        <v>8.396946564885496</v>
      </c>
      <c r="K15" s="26">
        <v>1</v>
      </c>
      <c r="L15" s="40">
        <f t="shared" si="12"/>
        <v>7.259001161440186</v>
      </c>
      <c r="M15" s="40">
        <f t="shared" si="6"/>
        <v>0.7633587786259541</v>
      </c>
      <c r="N15" s="26">
        <v>1</v>
      </c>
      <c r="O15" s="40">
        <f t="shared" si="13"/>
        <v>7.259001161440186</v>
      </c>
      <c r="P15" s="40">
        <f t="shared" si="7"/>
        <v>0.7633587786259541</v>
      </c>
      <c r="Q15" s="26">
        <v>9</v>
      </c>
      <c r="R15" s="40">
        <f t="shared" si="14"/>
        <v>65.33101045296168</v>
      </c>
      <c r="S15" s="40">
        <f t="shared" si="8"/>
        <v>6.870229007633588</v>
      </c>
      <c r="T15" s="26">
        <v>22</v>
      </c>
      <c r="U15" s="40">
        <f t="shared" si="15"/>
        <v>159.6980255516841</v>
      </c>
      <c r="V15" s="40">
        <f t="shared" si="9"/>
        <v>16.793893129770993</v>
      </c>
      <c r="W15" s="26">
        <v>6</v>
      </c>
      <c r="X15" s="40">
        <f t="shared" si="16"/>
        <v>43.55400696864111</v>
      </c>
      <c r="Y15" s="40">
        <f t="shared" si="10"/>
        <v>4.580152671755725</v>
      </c>
      <c r="Z15" s="26">
        <v>1</v>
      </c>
      <c r="AA15" s="95">
        <f t="shared" si="17"/>
        <v>7.259001161440186</v>
      </c>
      <c r="AB15" s="37">
        <f t="shared" si="11"/>
        <v>0.7633587786259541</v>
      </c>
      <c r="AC15" s="149"/>
      <c r="AD15" s="187" t="s">
        <v>9</v>
      </c>
      <c r="AE15" s="192">
        <v>13776</v>
      </c>
    </row>
    <row r="16" spans="1:31" ht="22.5" customHeight="1">
      <c r="A16" s="4" t="s">
        <v>10</v>
      </c>
      <c r="B16" s="167">
        <v>48</v>
      </c>
      <c r="C16" s="40">
        <f t="shared" si="0"/>
        <v>1260.835303388495</v>
      </c>
      <c r="D16" s="40">
        <f t="shared" si="1"/>
        <v>100</v>
      </c>
      <c r="E16" s="26">
        <v>13</v>
      </c>
      <c r="F16" s="40">
        <f t="shared" si="2"/>
        <v>341.4762280010507</v>
      </c>
      <c r="G16" s="40">
        <f t="shared" si="3"/>
        <v>27.083333333333332</v>
      </c>
      <c r="H16" s="26">
        <v>6</v>
      </c>
      <c r="I16" s="40">
        <f t="shared" si="4"/>
        <v>157.60441292356188</v>
      </c>
      <c r="J16" s="40">
        <f t="shared" si="5"/>
        <v>12.5</v>
      </c>
      <c r="K16" s="26">
        <v>1</v>
      </c>
      <c r="L16" s="40">
        <f t="shared" si="12"/>
        <v>26.267402153926977</v>
      </c>
      <c r="M16" s="40">
        <f t="shared" si="6"/>
        <v>2.083333333333333</v>
      </c>
      <c r="N16" s="26">
        <v>2</v>
      </c>
      <c r="O16" s="40">
        <f t="shared" si="13"/>
        <v>52.53480430785395</v>
      </c>
      <c r="P16" s="40">
        <f t="shared" si="7"/>
        <v>4.166666666666666</v>
      </c>
      <c r="Q16" s="26">
        <v>3</v>
      </c>
      <c r="R16" s="40">
        <f t="shared" si="14"/>
        <v>78.80220646178094</v>
      </c>
      <c r="S16" s="40">
        <f t="shared" si="8"/>
        <v>6.25</v>
      </c>
      <c r="T16" s="26">
        <v>11</v>
      </c>
      <c r="U16" s="40">
        <f t="shared" si="15"/>
        <v>288.9414236931967</v>
      </c>
      <c r="V16" s="40">
        <f t="shared" si="9"/>
        <v>22.916666666666664</v>
      </c>
      <c r="W16" s="26">
        <v>3</v>
      </c>
      <c r="X16" s="40">
        <f t="shared" si="16"/>
        <v>78.80220646178094</v>
      </c>
      <c r="Y16" s="40">
        <f t="shared" si="10"/>
        <v>6.25</v>
      </c>
      <c r="Z16" s="26">
        <v>1</v>
      </c>
      <c r="AA16" s="95">
        <f t="shared" si="17"/>
        <v>26.267402153926977</v>
      </c>
      <c r="AB16" s="37">
        <f t="shared" si="11"/>
        <v>2.083333333333333</v>
      </c>
      <c r="AC16" s="149"/>
      <c r="AD16" s="187" t="s">
        <v>10</v>
      </c>
      <c r="AE16" s="192">
        <v>3807</v>
      </c>
    </row>
    <row r="17" spans="1:31" ht="22.5" customHeight="1">
      <c r="A17" s="4" t="s">
        <v>11</v>
      </c>
      <c r="B17" s="167">
        <v>119</v>
      </c>
      <c r="C17" s="40">
        <f t="shared" si="0"/>
        <v>1230.992034757422</v>
      </c>
      <c r="D17" s="40">
        <f t="shared" si="1"/>
        <v>100</v>
      </c>
      <c r="E17" s="26">
        <v>39</v>
      </c>
      <c r="F17" s="40">
        <f t="shared" si="2"/>
        <v>403.43436433226447</v>
      </c>
      <c r="G17" s="40">
        <f t="shared" si="3"/>
        <v>32.773109243697476</v>
      </c>
      <c r="H17" s="26">
        <v>9</v>
      </c>
      <c r="I17" s="40">
        <f t="shared" si="4"/>
        <v>93.10023792283025</v>
      </c>
      <c r="J17" s="40">
        <f t="shared" si="5"/>
        <v>7.563025210084033</v>
      </c>
      <c r="K17" s="26">
        <v>1</v>
      </c>
      <c r="L17" s="40">
        <f t="shared" si="12"/>
        <v>10.344470880314473</v>
      </c>
      <c r="M17" s="40">
        <f t="shared" si="6"/>
        <v>0.8403361344537815</v>
      </c>
      <c r="N17" s="26">
        <v>4</v>
      </c>
      <c r="O17" s="40">
        <f t="shared" si="13"/>
        <v>41.37788352125789</v>
      </c>
      <c r="P17" s="40">
        <f t="shared" si="7"/>
        <v>3.361344537815126</v>
      </c>
      <c r="Q17" s="26">
        <v>4</v>
      </c>
      <c r="R17" s="40">
        <f t="shared" si="14"/>
        <v>41.37788352125789</v>
      </c>
      <c r="S17" s="40">
        <f t="shared" si="8"/>
        <v>3.361344537815126</v>
      </c>
      <c r="T17" s="26">
        <v>13</v>
      </c>
      <c r="U17" s="40">
        <f t="shared" si="15"/>
        <v>134.47812144408812</v>
      </c>
      <c r="V17" s="40">
        <f t="shared" si="9"/>
        <v>10.92436974789916</v>
      </c>
      <c r="W17" s="26">
        <v>1</v>
      </c>
      <c r="X17" s="40">
        <f t="shared" si="16"/>
        <v>10.344470880314473</v>
      </c>
      <c r="Y17" s="40">
        <f t="shared" si="10"/>
        <v>0.8403361344537815</v>
      </c>
      <c r="Z17" s="26">
        <v>3</v>
      </c>
      <c r="AA17" s="95">
        <f t="shared" si="17"/>
        <v>31.033412640943414</v>
      </c>
      <c r="AB17" s="37">
        <f t="shared" si="11"/>
        <v>2.5210084033613445</v>
      </c>
      <c r="AC17" s="149"/>
      <c r="AD17" s="187" t="s">
        <v>11</v>
      </c>
      <c r="AE17" s="192">
        <v>9667</v>
      </c>
    </row>
    <row r="18" spans="1:31" ht="22.5" customHeight="1">
      <c r="A18" s="4" t="s">
        <v>12</v>
      </c>
      <c r="B18" s="167">
        <v>51</v>
      </c>
      <c r="C18" s="40">
        <f t="shared" si="0"/>
        <v>1053.066281230642</v>
      </c>
      <c r="D18" s="40">
        <f t="shared" si="1"/>
        <v>100</v>
      </c>
      <c r="E18" s="26">
        <v>20</v>
      </c>
      <c r="F18" s="40">
        <f t="shared" si="2"/>
        <v>412.96716911005575</v>
      </c>
      <c r="G18" s="40">
        <f t="shared" si="3"/>
        <v>39.21568627450981</v>
      </c>
      <c r="H18" s="26">
        <v>3</v>
      </c>
      <c r="I18" s="40">
        <f t="shared" si="4"/>
        <v>61.945075366508355</v>
      </c>
      <c r="J18" s="40">
        <f t="shared" si="5"/>
        <v>5.88235294117647</v>
      </c>
      <c r="K18" s="26">
        <v>0</v>
      </c>
      <c r="L18" s="40">
        <f t="shared" si="12"/>
        <v>0</v>
      </c>
      <c r="M18" s="40">
        <f t="shared" si="6"/>
        <v>0</v>
      </c>
      <c r="N18" s="26">
        <v>1</v>
      </c>
      <c r="O18" s="40">
        <f t="shared" si="13"/>
        <v>20.648358455502787</v>
      </c>
      <c r="P18" s="40">
        <f t="shared" si="7"/>
        <v>1.9607843137254901</v>
      </c>
      <c r="Q18" s="26">
        <v>2</v>
      </c>
      <c r="R18" s="40">
        <f t="shared" si="14"/>
        <v>41.296716911005575</v>
      </c>
      <c r="S18" s="40">
        <f t="shared" si="8"/>
        <v>3.9215686274509802</v>
      </c>
      <c r="T18" s="26">
        <v>6</v>
      </c>
      <c r="U18" s="40">
        <f t="shared" si="15"/>
        <v>123.89015073301671</v>
      </c>
      <c r="V18" s="40">
        <f t="shared" si="9"/>
        <v>11.76470588235294</v>
      </c>
      <c r="W18" s="26">
        <v>1</v>
      </c>
      <c r="X18" s="40">
        <f t="shared" si="16"/>
        <v>20.648358455502787</v>
      </c>
      <c r="Y18" s="40">
        <f t="shared" si="10"/>
        <v>1.9607843137254901</v>
      </c>
      <c r="Z18" s="26">
        <v>2</v>
      </c>
      <c r="AA18" s="95">
        <f t="shared" si="17"/>
        <v>41.296716911005575</v>
      </c>
      <c r="AB18" s="37">
        <f t="shared" si="11"/>
        <v>3.9215686274509802</v>
      </c>
      <c r="AC18" s="149"/>
      <c r="AD18" s="187" t="s">
        <v>12</v>
      </c>
      <c r="AE18" s="192">
        <v>4843</v>
      </c>
    </row>
    <row r="19" spans="1:31" ht="22.5" customHeight="1" thickBot="1">
      <c r="A19" s="4" t="s">
        <v>13</v>
      </c>
      <c r="B19" s="193">
        <v>74</v>
      </c>
      <c r="C19" s="33">
        <f t="shared" si="0"/>
        <v>980.6520010601644</v>
      </c>
      <c r="D19" s="33">
        <f t="shared" si="1"/>
        <v>100</v>
      </c>
      <c r="E19" s="159">
        <v>25</v>
      </c>
      <c r="F19" s="33">
        <f t="shared" si="2"/>
        <v>331.30135170951496</v>
      </c>
      <c r="G19" s="33">
        <f t="shared" si="3"/>
        <v>33.78378378378378</v>
      </c>
      <c r="H19" s="159">
        <v>14</v>
      </c>
      <c r="I19" s="33">
        <f t="shared" si="4"/>
        <v>185.5287569573284</v>
      </c>
      <c r="J19" s="33">
        <f t="shared" si="5"/>
        <v>18.91891891891892</v>
      </c>
      <c r="K19" s="159">
        <v>2</v>
      </c>
      <c r="L19" s="33">
        <f t="shared" si="12"/>
        <v>26.504108136761197</v>
      </c>
      <c r="M19" s="33">
        <f t="shared" si="6"/>
        <v>2.7027027027027026</v>
      </c>
      <c r="N19" s="159">
        <v>5</v>
      </c>
      <c r="O19" s="33">
        <f t="shared" si="13"/>
        <v>66.260270341903</v>
      </c>
      <c r="P19" s="33">
        <f t="shared" si="7"/>
        <v>6.756756756756757</v>
      </c>
      <c r="Q19" s="159">
        <v>6</v>
      </c>
      <c r="R19" s="33">
        <f t="shared" si="14"/>
        <v>79.5123244102836</v>
      </c>
      <c r="S19" s="33">
        <f t="shared" si="8"/>
        <v>8.108108108108109</v>
      </c>
      <c r="T19" s="159">
        <v>10</v>
      </c>
      <c r="U19" s="33">
        <f t="shared" si="15"/>
        <v>132.520540683806</v>
      </c>
      <c r="V19" s="33">
        <f t="shared" si="9"/>
        <v>13.513513513513514</v>
      </c>
      <c r="W19" s="159">
        <v>4</v>
      </c>
      <c r="X19" s="33">
        <f t="shared" si="16"/>
        <v>53.00821627352239</v>
      </c>
      <c r="Y19" s="33">
        <f t="shared" si="10"/>
        <v>5.405405405405405</v>
      </c>
      <c r="Z19" s="159">
        <v>1</v>
      </c>
      <c r="AA19" s="96">
        <f t="shared" si="17"/>
        <v>13.252054068380598</v>
      </c>
      <c r="AB19" s="34">
        <f t="shared" si="11"/>
        <v>1.3513513513513513</v>
      </c>
      <c r="AC19" s="149"/>
      <c r="AD19" s="187" t="s">
        <v>13</v>
      </c>
      <c r="AE19" s="192">
        <v>7546</v>
      </c>
    </row>
    <row r="20" spans="1:31" ht="22.5" customHeight="1" thickBot="1">
      <c r="A20" s="6" t="s">
        <v>5</v>
      </c>
      <c r="B20" s="27">
        <f>SUM(B21:B23)</f>
        <v>395</v>
      </c>
      <c r="C20" s="38">
        <f t="shared" si="0"/>
        <v>1141.387580547288</v>
      </c>
      <c r="D20" s="38">
        <f t="shared" si="1"/>
        <v>100</v>
      </c>
      <c r="E20" s="28">
        <f>SUM(E21:E23)</f>
        <v>114</v>
      </c>
      <c r="F20" s="38">
        <f t="shared" si="2"/>
        <v>329.4131245123819</v>
      </c>
      <c r="G20" s="38">
        <f t="shared" si="3"/>
        <v>28.860759493670884</v>
      </c>
      <c r="H20" s="28">
        <f>SUM(H21:H23)</f>
        <v>32</v>
      </c>
      <c r="I20" s="38">
        <f t="shared" si="4"/>
        <v>92.4668419683879</v>
      </c>
      <c r="J20" s="38">
        <f t="shared" si="5"/>
        <v>8.10126582278481</v>
      </c>
      <c r="K20" s="28">
        <f>SUM(K21:K23)</f>
        <v>1</v>
      </c>
      <c r="L20" s="38">
        <f t="shared" si="12"/>
        <v>2.8895888115121218</v>
      </c>
      <c r="M20" s="38">
        <f t="shared" si="6"/>
        <v>0.25316455696202533</v>
      </c>
      <c r="N20" s="28">
        <f>SUM(N21:N23)</f>
        <v>7</v>
      </c>
      <c r="O20" s="38">
        <f t="shared" si="13"/>
        <v>20.22712168058485</v>
      </c>
      <c r="P20" s="38">
        <f t="shared" si="7"/>
        <v>1.7721518987341773</v>
      </c>
      <c r="Q20" s="28">
        <f>SUM(Q21:Q23)</f>
        <v>23</v>
      </c>
      <c r="R20" s="38">
        <f t="shared" si="14"/>
        <v>66.4605426647788</v>
      </c>
      <c r="S20" s="38">
        <f t="shared" si="8"/>
        <v>5.822784810126582</v>
      </c>
      <c r="T20" s="28">
        <f>SUM(T21:T23)</f>
        <v>68</v>
      </c>
      <c r="U20" s="38">
        <f t="shared" si="15"/>
        <v>196.49203918282427</v>
      </c>
      <c r="V20" s="38">
        <f t="shared" si="9"/>
        <v>17.21518987341772</v>
      </c>
      <c r="W20" s="28">
        <f>SUM(W21:W23)</f>
        <v>19</v>
      </c>
      <c r="X20" s="38">
        <f t="shared" si="16"/>
        <v>54.90218741873032</v>
      </c>
      <c r="Y20" s="38">
        <f t="shared" si="10"/>
        <v>4.810126582278481</v>
      </c>
      <c r="Z20" s="28">
        <f>SUM(Z21:Z23)</f>
        <v>7</v>
      </c>
      <c r="AA20" s="99">
        <f t="shared" si="17"/>
        <v>20.22712168058485</v>
      </c>
      <c r="AB20" s="42">
        <f t="shared" si="11"/>
        <v>1.7721518987341773</v>
      </c>
      <c r="AC20" s="149"/>
      <c r="AD20" s="190" t="s">
        <v>5</v>
      </c>
      <c r="AE20" s="163">
        <f>SUM(AE21:AE23)</f>
        <v>34607</v>
      </c>
    </row>
    <row r="21" spans="1:31" ht="22.5" customHeight="1">
      <c r="A21" s="3" t="s">
        <v>14</v>
      </c>
      <c r="B21" s="164">
        <v>166</v>
      </c>
      <c r="C21" s="39">
        <f t="shared" si="0"/>
        <v>1513.2178669097539</v>
      </c>
      <c r="D21" s="39">
        <f t="shared" si="1"/>
        <v>100</v>
      </c>
      <c r="E21" s="29">
        <v>55</v>
      </c>
      <c r="F21" s="39">
        <f t="shared" si="2"/>
        <v>501.3673655423883</v>
      </c>
      <c r="G21" s="39">
        <f t="shared" si="3"/>
        <v>33.13253012048193</v>
      </c>
      <c r="H21" s="29">
        <v>15</v>
      </c>
      <c r="I21" s="39">
        <f t="shared" si="4"/>
        <v>136.73655423883318</v>
      </c>
      <c r="J21" s="39">
        <f t="shared" si="5"/>
        <v>9.036144578313253</v>
      </c>
      <c r="K21" s="29">
        <v>0</v>
      </c>
      <c r="L21" s="39">
        <f t="shared" si="12"/>
        <v>0</v>
      </c>
      <c r="M21" s="39">
        <f t="shared" si="6"/>
        <v>0</v>
      </c>
      <c r="N21" s="29">
        <v>4</v>
      </c>
      <c r="O21" s="39">
        <f t="shared" si="13"/>
        <v>36.46308113035552</v>
      </c>
      <c r="P21" s="39">
        <f t="shared" si="7"/>
        <v>2.4096385542168677</v>
      </c>
      <c r="Q21" s="29">
        <v>11</v>
      </c>
      <c r="R21" s="39">
        <f t="shared" si="14"/>
        <v>100.27347310847766</v>
      </c>
      <c r="S21" s="39">
        <f t="shared" si="8"/>
        <v>6.626506024096386</v>
      </c>
      <c r="T21" s="29">
        <v>33</v>
      </c>
      <c r="U21" s="39">
        <f t="shared" si="15"/>
        <v>300.820419325433</v>
      </c>
      <c r="V21" s="39">
        <f t="shared" si="9"/>
        <v>19.879518072289155</v>
      </c>
      <c r="W21" s="29">
        <v>9</v>
      </c>
      <c r="X21" s="39">
        <f t="shared" si="16"/>
        <v>82.04193254329991</v>
      </c>
      <c r="Y21" s="39">
        <f t="shared" si="10"/>
        <v>5.421686746987952</v>
      </c>
      <c r="Z21" s="29">
        <v>3</v>
      </c>
      <c r="AA21" s="94">
        <f t="shared" si="17"/>
        <v>27.347310847766636</v>
      </c>
      <c r="AB21" s="43">
        <f t="shared" si="11"/>
        <v>1.8072289156626504</v>
      </c>
      <c r="AC21" s="149"/>
      <c r="AD21" s="185" t="s">
        <v>14</v>
      </c>
      <c r="AE21" s="191">
        <v>10970</v>
      </c>
    </row>
    <row r="22" spans="1:31" ht="22.5" customHeight="1">
      <c r="A22" s="4" t="s">
        <v>15</v>
      </c>
      <c r="B22" s="167">
        <v>116</v>
      </c>
      <c r="C22" s="40">
        <f t="shared" si="0"/>
        <v>1001.727115716753</v>
      </c>
      <c r="D22" s="40">
        <f t="shared" si="1"/>
        <v>100</v>
      </c>
      <c r="E22" s="26">
        <v>30</v>
      </c>
      <c r="F22" s="40">
        <f t="shared" si="2"/>
        <v>259.0673575129534</v>
      </c>
      <c r="G22" s="40">
        <f t="shared" si="3"/>
        <v>25.862068965517242</v>
      </c>
      <c r="H22" s="26">
        <v>6</v>
      </c>
      <c r="I22" s="40">
        <f t="shared" si="4"/>
        <v>51.81347150259067</v>
      </c>
      <c r="J22" s="40">
        <f t="shared" si="5"/>
        <v>5.172413793103448</v>
      </c>
      <c r="K22" s="26">
        <v>0</v>
      </c>
      <c r="L22" s="40">
        <f t="shared" si="12"/>
        <v>0</v>
      </c>
      <c r="M22" s="40">
        <f t="shared" si="6"/>
        <v>0</v>
      </c>
      <c r="N22" s="26">
        <v>0</v>
      </c>
      <c r="O22" s="40">
        <f t="shared" si="13"/>
        <v>0</v>
      </c>
      <c r="P22" s="40">
        <f t="shared" si="7"/>
        <v>0</v>
      </c>
      <c r="Q22" s="26">
        <v>5</v>
      </c>
      <c r="R22" s="40">
        <f t="shared" si="14"/>
        <v>43.177892918825556</v>
      </c>
      <c r="S22" s="40">
        <f t="shared" si="8"/>
        <v>4.310344827586207</v>
      </c>
      <c r="T22" s="26">
        <v>12</v>
      </c>
      <c r="U22" s="40">
        <f t="shared" si="15"/>
        <v>103.62694300518135</v>
      </c>
      <c r="V22" s="40">
        <f t="shared" si="9"/>
        <v>10.344827586206897</v>
      </c>
      <c r="W22" s="26">
        <v>5</v>
      </c>
      <c r="X22" s="40">
        <f t="shared" si="16"/>
        <v>43.177892918825556</v>
      </c>
      <c r="Y22" s="40">
        <f t="shared" si="10"/>
        <v>4.310344827586207</v>
      </c>
      <c r="Z22" s="26">
        <v>2</v>
      </c>
      <c r="AA22" s="95">
        <f t="shared" si="17"/>
        <v>17.271157167530223</v>
      </c>
      <c r="AB22" s="37">
        <f t="shared" si="11"/>
        <v>1.7241379310344827</v>
      </c>
      <c r="AC22" s="149"/>
      <c r="AD22" s="187" t="s">
        <v>15</v>
      </c>
      <c r="AE22" s="192">
        <v>11580</v>
      </c>
    </row>
    <row r="23" spans="1:31" ht="22.5" customHeight="1" thickBot="1">
      <c r="A23" s="7" t="s">
        <v>16</v>
      </c>
      <c r="B23" s="172">
        <v>113</v>
      </c>
      <c r="C23" s="41">
        <f t="shared" si="0"/>
        <v>937.214895911089</v>
      </c>
      <c r="D23" s="41">
        <f t="shared" si="1"/>
        <v>100</v>
      </c>
      <c r="E23" s="173">
        <v>29</v>
      </c>
      <c r="F23" s="41">
        <f t="shared" si="2"/>
        <v>240.52417682673965</v>
      </c>
      <c r="G23" s="41">
        <f t="shared" si="3"/>
        <v>25.663716814159294</v>
      </c>
      <c r="H23" s="173">
        <v>11</v>
      </c>
      <c r="I23" s="41">
        <f t="shared" si="4"/>
        <v>91.23330845152194</v>
      </c>
      <c r="J23" s="41">
        <f t="shared" si="5"/>
        <v>9.734513274336283</v>
      </c>
      <c r="K23" s="173">
        <v>1</v>
      </c>
      <c r="L23" s="41">
        <f t="shared" si="12"/>
        <v>8.29393713195654</v>
      </c>
      <c r="M23" s="41">
        <f t="shared" si="6"/>
        <v>0.8849557522123894</v>
      </c>
      <c r="N23" s="173">
        <v>3</v>
      </c>
      <c r="O23" s="41">
        <f t="shared" si="13"/>
        <v>24.88181139586962</v>
      </c>
      <c r="P23" s="41">
        <f t="shared" si="7"/>
        <v>2.6548672566371683</v>
      </c>
      <c r="Q23" s="173">
        <v>7</v>
      </c>
      <c r="R23" s="41">
        <f t="shared" si="14"/>
        <v>58.05755992369578</v>
      </c>
      <c r="S23" s="41">
        <f t="shared" si="8"/>
        <v>6.1946902654867255</v>
      </c>
      <c r="T23" s="173">
        <v>23</v>
      </c>
      <c r="U23" s="41">
        <f t="shared" si="15"/>
        <v>190.7605540350004</v>
      </c>
      <c r="V23" s="41">
        <f t="shared" si="9"/>
        <v>20.353982300884958</v>
      </c>
      <c r="W23" s="173">
        <v>5</v>
      </c>
      <c r="X23" s="41">
        <f t="shared" si="16"/>
        <v>41.4696856597827</v>
      </c>
      <c r="Y23" s="41">
        <f t="shared" si="10"/>
        <v>4.424778761061947</v>
      </c>
      <c r="Z23" s="173">
        <v>2</v>
      </c>
      <c r="AA23" s="97">
        <f t="shared" si="17"/>
        <v>16.58787426391308</v>
      </c>
      <c r="AB23" s="44">
        <f t="shared" si="11"/>
        <v>1.7699115044247788</v>
      </c>
      <c r="AC23" s="149"/>
      <c r="AD23" s="194" t="s">
        <v>16</v>
      </c>
      <c r="AE23" s="195">
        <v>12057</v>
      </c>
    </row>
    <row r="24" spans="1:31" ht="14.25" customHeight="1">
      <c r="A24" s="1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</row>
    <row r="25" spans="1:31" ht="13.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96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49"/>
      <c r="AD25" s="149"/>
      <c r="AE25" s="149"/>
    </row>
    <row r="26" spans="1:31" ht="13.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</row>
    <row r="27" spans="1:31" ht="17.2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30" t="str">
        <f>AB3</f>
        <v>    （平成２４年）</v>
      </c>
      <c r="Z27" s="149"/>
      <c r="AB27" s="149"/>
      <c r="AC27" s="149"/>
      <c r="AD27" s="149"/>
      <c r="AE27" s="149"/>
    </row>
    <row r="28" spans="1:31" ht="14.25" thickBo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</row>
    <row r="29" spans="1:31" s="12" customFormat="1" ht="39.75" customHeight="1">
      <c r="A29" s="142"/>
      <c r="B29" s="132" t="s">
        <v>31</v>
      </c>
      <c r="C29" s="121"/>
      <c r="D29" s="122"/>
      <c r="E29" s="120" t="s">
        <v>32</v>
      </c>
      <c r="F29" s="121"/>
      <c r="G29" s="122"/>
      <c r="H29" s="120" t="s">
        <v>33</v>
      </c>
      <c r="I29" s="121"/>
      <c r="J29" s="122"/>
      <c r="K29" s="120" t="s">
        <v>34</v>
      </c>
      <c r="L29" s="121"/>
      <c r="M29" s="122"/>
      <c r="N29" s="120" t="s">
        <v>35</v>
      </c>
      <c r="O29" s="121"/>
      <c r="P29" s="122"/>
      <c r="Q29" s="120" t="s">
        <v>36</v>
      </c>
      <c r="R29" s="121"/>
      <c r="S29" s="122"/>
      <c r="T29" s="120" t="s">
        <v>37</v>
      </c>
      <c r="U29" s="121"/>
      <c r="V29" s="122"/>
      <c r="W29" s="120" t="s">
        <v>38</v>
      </c>
      <c r="X29" s="121"/>
      <c r="Y29" s="136"/>
      <c r="Z29" s="147"/>
      <c r="AA29" s="147"/>
      <c r="AB29" s="108"/>
      <c r="AC29" s="11"/>
      <c r="AD29" s="11"/>
      <c r="AE29" s="11"/>
    </row>
    <row r="30" spans="1:31" s="12" customFormat="1" ht="19.5" customHeight="1" thickBot="1">
      <c r="A30" s="144"/>
      <c r="B30" s="13" t="s">
        <v>29</v>
      </c>
      <c r="C30" s="14" t="s">
        <v>30</v>
      </c>
      <c r="D30" s="78" t="s">
        <v>42</v>
      </c>
      <c r="E30" s="14" t="s">
        <v>29</v>
      </c>
      <c r="F30" s="14" t="s">
        <v>30</v>
      </c>
      <c r="G30" s="78" t="s">
        <v>42</v>
      </c>
      <c r="H30" s="14" t="s">
        <v>29</v>
      </c>
      <c r="I30" s="14" t="s">
        <v>30</v>
      </c>
      <c r="J30" s="78" t="s">
        <v>42</v>
      </c>
      <c r="K30" s="14" t="s">
        <v>29</v>
      </c>
      <c r="L30" s="14" t="s">
        <v>30</v>
      </c>
      <c r="M30" s="78" t="s">
        <v>42</v>
      </c>
      <c r="N30" s="14" t="s">
        <v>29</v>
      </c>
      <c r="O30" s="14" t="s">
        <v>30</v>
      </c>
      <c r="P30" s="78" t="s">
        <v>42</v>
      </c>
      <c r="Q30" s="14" t="s">
        <v>29</v>
      </c>
      <c r="R30" s="14" t="s">
        <v>30</v>
      </c>
      <c r="S30" s="78" t="s">
        <v>42</v>
      </c>
      <c r="T30" s="14" t="s">
        <v>29</v>
      </c>
      <c r="U30" s="14" t="s">
        <v>30</v>
      </c>
      <c r="V30" s="78" t="s">
        <v>42</v>
      </c>
      <c r="W30" s="14" t="s">
        <v>29</v>
      </c>
      <c r="X30" s="71" t="s">
        <v>30</v>
      </c>
      <c r="Y30" s="92" t="s">
        <v>42</v>
      </c>
      <c r="Z30" s="108"/>
      <c r="AA30" s="108"/>
      <c r="AB30" s="108"/>
      <c r="AC30" s="11"/>
      <c r="AD30" s="11"/>
      <c r="AE30" s="11"/>
    </row>
    <row r="31" spans="1:31" ht="22.5" customHeight="1">
      <c r="A31" s="8" t="s">
        <v>2</v>
      </c>
      <c r="B31" s="151">
        <v>66386</v>
      </c>
      <c r="C31" s="31">
        <v>108.2</v>
      </c>
      <c r="D31" s="31">
        <f>B31/$B8*100</f>
        <v>10.127134545387978</v>
      </c>
      <c r="E31" s="152">
        <v>23714</v>
      </c>
      <c r="F31" s="31">
        <v>38.7</v>
      </c>
      <c r="G31" s="31">
        <f>E31/$B8*100</f>
        <v>3.6175529269624693</v>
      </c>
      <c r="H31" s="152">
        <v>14737</v>
      </c>
      <c r="I31" s="31">
        <v>24</v>
      </c>
      <c r="J31" s="31">
        <f>H31/$B8*100</f>
        <v>2.2481183049947675</v>
      </c>
      <c r="K31" s="152">
        <v>18485</v>
      </c>
      <c r="L31" s="31">
        <v>30.1</v>
      </c>
      <c r="M31" s="31">
        <f>K31/$B8*100</f>
        <v>2.819872895964462</v>
      </c>
      <c r="N31" s="152">
        <v>10441</v>
      </c>
      <c r="O31" s="31">
        <v>17</v>
      </c>
      <c r="P31" s="31">
        <f>N31/$B8*100</f>
        <v>1.5927667247370814</v>
      </c>
      <c r="Q31" s="152">
        <v>11835</v>
      </c>
      <c r="R31" s="31">
        <v>19.3</v>
      </c>
      <c r="S31" s="31">
        <f>Q31/$B8*100</f>
        <v>1.8054203799696733</v>
      </c>
      <c r="T31" s="152">
        <v>7639</v>
      </c>
      <c r="U31" s="31">
        <v>12.5</v>
      </c>
      <c r="V31" s="31">
        <f>T31/$B8*100</f>
        <v>1.1653237247645403</v>
      </c>
      <c r="W31" s="152">
        <v>1279</v>
      </c>
      <c r="X31" s="31">
        <v>2.1</v>
      </c>
      <c r="Y31" s="35">
        <f>W31/$B8*100</f>
        <v>0.19511049142215564</v>
      </c>
      <c r="Z31" s="79"/>
      <c r="AA31" s="75"/>
      <c r="AB31" s="75"/>
      <c r="AC31" s="149"/>
      <c r="AD31" s="149"/>
      <c r="AE31" s="149"/>
    </row>
    <row r="32" spans="1:31" ht="22.5" customHeight="1" thickBot="1">
      <c r="A32" s="5" t="s">
        <v>3</v>
      </c>
      <c r="B32" s="157">
        <v>1035</v>
      </c>
      <c r="C32" s="39">
        <f aca="true" t="shared" si="18" ref="C32:C46">B32/$AE9*100000</f>
        <v>105.1829268292683</v>
      </c>
      <c r="D32" s="65">
        <f aca="true" t="shared" si="19" ref="D32:D46">B32/$B9*100</f>
        <v>9.302534603631134</v>
      </c>
      <c r="E32" s="16">
        <v>495</v>
      </c>
      <c r="F32" s="39">
        <f>E32/$AE9*100000</f>
        <v>50.30487804878049</v>
      </c>
      <c r="G32" s="65">
        <f aca="true" t="shared" si="20" ref="G32:G46">E32/$B9*100</f>
        <v>4.449038288693151</v>
      </c>
      <c r="H32" s="16">
        <v>348</v>
      </c>
      <c r="I32" s="39">
        <f>H32/$AE9*100000</f>
        <v>35.36585365853659</v>
      </c>
      <c r="J32" s="65">
        <f aca="true" t="shared" si="21" ref="J32:J46">H32/$B9*100</f>
        <v>3.127808736293367</v>
      </c>
      <c r="K32" s="16">
        <v>284</v>
      </c>
      <c r="L32" s="39">
        <f>K32/$AE9*100000</f>
        <v>28.86178861788618</v>
      </c>
      <c r="M32" s="65">
        <f aca="true" t="shared" si="22" ref="M32:M46">K32/$B9*100</f>
        <v>2.552579543411828</v>
      </c>
      <c r="N32" s="16">
        <v>126</v>
      </c>
      <c r="O32" s="39">
        <f>N32/$AE9*100000</f>
        <v>12.804878048780488</v>
      </c>
      <c r="P32" s="65">
        <f aca="true" t="shared" si="23" ref="P32:P46">N32/$B9*100</f>
        <v>1.1324824734855294</v>
      </c>
      <c r="Q32" s="16">
        <v>227</v>
      </c>
      <c r="R32" s="39">
        <f>Q32/$AE9*100000</f>
        <v>23.06910569105691</v>
      </c>
      <c r="S32" s="65">
        <f aca="true" t="shared" si="24" ref="S32:S46">Q32/$B9*100</f>
        <v>2.040266043501708</v>
      </c>
      <c r="T32" s="16">
        <v>108</v>
      </c>
      <c r="U32" s="39">
        <f>T32/$AE9*100000</f>
        <v>10.975609756097562</v>
      </c>
      <c r="V32" s="65">
        <f aca="true" t="shared" si="25" ref="V32:V46">T32/$B9*100</f>
        <v>0.9706992629875967</v>
      </c>
      <c r="W32" s="16">
        <v>27</v>
      </c>
      <c r="X32" s="39">
        <f>W32/$AE9*100000</f>
        <v>2.7439024390243905</v>
      </c>
      <c r="Y32" s="36">
        <f aca="true" t="shared" si="26" ref="Y32:Y46">W32/$B9*100</f>
        <v>0.24267481574689917</v>
      </c>
      <c r="Z32" s="80"/>
      <c r="AA32" s="75"/>
      <c r="AB32" s="75"/>
      <c r="AC32" s="149"/>
      <c r="AD32" s="149"/>
      <c r="AE32" s="149"/>
    </row>
    <row r="33" spans="1:31" ht="22.5" customHeight="1" thickBot="1">
      <c r="A33" s="9" t="s">
        <v>4</v>
      </c>
      <c r="B33" s="17">
        <f>B34+B43</f>
        <v>167</v>
      </c>
      <c r="C33" s="45">
        <f t="shared" si="18"/>
        <v>90.21760269680404</v>
      </c>
      <c r="D33" s="45">
        <f t="shared" si="19"/>
        <v>8.267326732673268</v>
      </c>
      <c r="E33" s="18">
        <f>E34+E43</f>
        <v>91</v>
      </c>
      <c r="F33" s="45">
        <f aca="true" t="shared" si="27" ref="F33:F46">E33/$AE10*100000</f>
        <v>49.16049009227046</v>
      </c>
      <c r="G33" s="45">
        <f t="shared" si="20"/>
        <v>4.5049504950495045</v>
      </c>
      <c r="H33" s="18">
        <f>H34+H43</f>
        <v>49</v>
      </c>
      <c r="I33" s="45">
        <f aca="true" t="shared" si="28" ref="I33:I46">H33/$AE10*100000</f>
        <v>26.471033126607168</v>
      </c>
      <c r="J33" s="45">
        <f t="shared" si="21"/>
        <v>2.4257425742574257</v>
      </c>
      <c r="K33" s="18">
        <f>K34+K43</f>
        <v>34</v>
      </c>
      <c r="L33" s="45">
        <f aca="true" t="shared" si="29" ref="L33:L46">K33/$AE10*100000</f>
        <v>18.367655638870282</v>
      </c>
      <c r="M33" s="45">
        <f t="shared" si="22"/>
        <v>1.6831683168316833</v>
      </c>
      <c r="N33" s="18">
        <f>N34+N43</f>
        <v>17</v>
      </c>
      <c r="O33" s="45">
        <f aca="true" t="shared" si="30" ref="O33:O46">N33/$AE10*100000</f>
        <v>9.183827819435141</v>
      </c>
      <c r="P33" s="45">
        <f t="shared" si="23"/>
        <v>0.8415841584158417</v>
      </c>
      <c r="Q33" s="18">
        <f>Q34+Q43</f>
        <v>35</v>
      </c>
      <c r="R33" s="45">
        <f aca="true" t="shared" si="31" ref="R33:R46">Q33/$AE10*100000</f>
        <v>18.907880804719408</v>
      </c>
      <c r="S33" s="45">
        <f t="shared" si="24"/>
        <v>1.7326732673267329</v>
      </c>
      <c r="T33" s="18">
        <f>T34+T43</f>
        <v>27</v>
      </c>
      <c r="U33" s="45">
        <f aca="true" t="shared" si="32" ref="U33:U46">T33/$AE10*100000</f>
        <v>14.586079477926399</v>
      </c>
      <c r="V33" s="45">
        <f t="shared" si="25"/>
        <v>1.3366336633663367</v>
      </c>
      <c r="W33" s="18">
        <f>W34+W43</f>
        <v>6</v>
      </c>
      <c r="X33" s="45">
        <f aca="true" t="shared" si="33" ref="X33:X46">W33/$AE10*100000</f>
        <v>3.241350995094755</v>
      </c>
      <c r="Y33" s="47">
        <f t="shared" si="26"/>
        <v>0.297029702970297</v>
      </c>
      <c r="Z33" s="83"/>
      <c r="AA33" s="75"/>
      <c r="AB33" s="75"/>
      <c r="AC33" s="149"/>
      <c r="AD33" s="149"/>
      <c r="AE33" s="149"/>
    </row>
    <row r="34" spans="1:31" ht="22.5" customHeight="1" thickBot="1">
      <c r="A34" s="10" t="s">
        <v>5</v>
      </c>
      <c r="B34" s="19">
        <f>SUM(B35:B42)</f>
        <v>129</v>
      </c>
      <c r="C34" s="46">
        <f t="shared" si="18"/>
        <v>85.7137161879323</v>
      </c>
      <c r="D34" s="46">
        <f t="shared" si="19"/>
        <v>7.938461538461539</v>
      </c>
      <c r="E34" s="20">
        <f>SUM(E35:E42)</f>
        <v>75</v>
      </c>
      <c r="F34" s="46">
        <f t="shared" si="27"/>
        <v>49.833555923216466</v>
      </c>
      <c r="G34" s="46">
        <f t="shared" si="20"/>
        <v>4.615384615384616</v>
      </c>
      <c r="H34" s="20">
        <f>SUM(H35:H42)</f>
        <v>36</v>
      </c>
      <c r="I34" s="46">
        <f t="shared" si="28"/>
        <v>23.9201068431439</v>
      </c>
      <c r="J34" s="46">
        <f t="shared" si="21"/>
        <v>2.215384615384615</v>
      </c>
      <c r="K34" s="20">
        <f>SUM(K35:K42)</f>
        <v>26</v>
      </c>
      <c r="L34" s="46">
        <f t="shared" si="29"/>
        <v>17.27563272004837</v>
      </c>
      <c r="M34" s="46">
        <f t="shared" si="22"/>
        <v>1.6</v>
      </c>
      <c r="N34" s="20">
        <f>SUM(N35:N42)</f>
        <v>13</v>
      </c>
      <c r="O34" s="46">
        <f t="shared" si="30"/>
        <v>8.637816360024186</v>
      </c>
      <c r="P34" s="46">
        <f t="shared" si="23"/>
        <v>0.8</v>
      </c>
      <c r="Q34" s="20">
        <f>SUM(Q35:Q42)</f>
        <v>27</v>
      </c>
      <c r="R34" s="46">
        <f t="shared" si="31"/>
        <v>17.940080132357924</v>
      </c>
      <c r="S34" s="46">
        <f t="shared" si="24"/>
        <v>1.6615384615384614</v>
      </c>
      <c r="T34" s="20">
        <f>SUM(T35:T42)</f>
        <v>22</v>
      </c>
      <c r="U34" s="46">
        <f t="shared" si="32"/>
        <v>14.61784307081016</v>
      </c>
      <c r="V34" s="46">
        <f t="shared" si="25"/>
        <v>1.353846153846154</v>
      </c>
      <c r="W34" s="20">
        <f>SUM(W35:W42)</f>
        <v>6</v>
      </c>
      <c r="X34" s="46">
        <f t="shared" si="33"/>
        <v>3.986684473857317</v>
      </c>
      <c r="Y34" s="48">
        <f t="shared" si="26"/>
        <v>0.3692307692307692</v>
      </c>
      <c r="Z34" s="83"/>
      <c r="AA34" s="75"/>
      <c r="AB34" s="75"/>
      <c r="AC34" s="149"/>
      <c r="AD34" s="149"/>
      <c r="AE34" s="149"/>
    </row>
    <row r="35" spans="1:31" ht="22.5" customHeight="1">
      <c r="A35" s="3" t="s">
        <v>6</v>
      </c>
      <c r="B35" s="178">
        <v>49</v>
      </c>
      <c r="C35" s="39">
        <f t="shared" si="18"/>
        <v>62.93104555437114</v>
      </c>
      <c r="D35" s="94">
        <f t="shared" si="19"/>
        <v>6.163522012578617</v>
      </c>
      <c r="E35" s="21">
        <v>35</v>
      </c>
      <c r="F35" s="39">
        <f t="shared" si="27"/>
        <v>44.95074682455081</v>
      </c>
      <c r="G35" s="94">
        <f t="shared" si="20"/>
        <v>4.40251572327044</v>
      </c>
      <c r="H35" s="21">
        <v>18</v>
      </c>
      <c r="I35" s="39">
        <f t="shared" si="28"/>
        <v>23.11752693834042</v>
      </c>
      <c r="J35" s="94">
        <f t="shared" si="21"/>
        <v>2.2641509433962264</v>
      </c>
      <c r="K35" s="21">
        <v>10</v>
      </c>
      <c r="L35" s="39">
        <f t="shared" si="29"/>
        <v>12.843070521300232</v>
      </c>
      <c r="M35" s="94">
        <f t="shared" si="22"/>
        <v>1.257861635220126</v>
      </c>
      <c r="N35" s="21">
        <v>7</v>
      </c>
      <c r="O35" s="39">
        <f t="shared" si="30"/>
        <v>8.990149364910163</v>
      </c>
      <c r="P35" s="94">
        <f t="shared" si="23"/>
        <v>0.8805031446540881</v>
      </c>
      <c r="Q35" s="21">
        <v>17</v>
      </c>
      <c r="R35" s="39">
        <f t="shared" si="31"/>
        <v>21.833219886210397</v>
      </c>
      <c r="S35" s="94">
        <f t="shared" si="24"/>
        <v>2.138364779874214</v>
      </c>
      <c r="T35" s="21">
        <v>11</v>
      </c>
      <c r="U35" s="39">
        <f t="shared" si="32"/>
        <v>14.127377573430255</v>
      </c>
      <c r="V35" s="94">
        <f t="shared" si="25"/>
        <v>1.3836477987421385</v>
      </c>
      <c r="W35" s="21">
        <v>3</v>
      </c>
      <c r="X35" s="39">
        <f t="shared" si="33"/>
        <v>3.85292115639007</v>
      </c>
      <c r="Y35" s="43">
        <f t="shared" si="26"/>
        <v>0.37735849056603776</v>
      </c>
      <c r="Z35" s="80"/>
      <c r="AA35" s="75"/>
      <c r="AB35" s="75"/>
      <c r="AC35" s="149"/>
      <c r="AD35" s="149"/>
      <c r="AE35" s="149"/>
    </row>
    <row r="36" spans="1:31" ht="22.5" customHeight="1">
      <c r="A36" s="4" t="s">
        <v>17</v>
      </c>
      <c r="B36" s="179">
        <v>28</v>
      </c>
      <c r="C36" s="40">
        <f t="shared" si="18"/>
        <v>155.5901311402534</v>
      </c>
      <c r="D36" s="95">
        <f t="shared" si="19"/>
        <v>12.280701754385964</v>
      </c>
      <c r="E36" s="22">
        <v>11</v>
      </c>
      <c r="F36" s="40">
        <f t="shared" si="27"/>
        <v>61.12469437652812</v>
      </c>
      <c r="G36" s="95">
        <f t="shared" si="20"/>
        <v>4.824561403508771</v>
      </c>
      <c r="H36" s="22">
        <v>3</v>
      </c>
      <c r="I36" s="40">
        <f t="shared" si="28"/>
        <v>16.67037119359858</v>
      </c>
      <c r="J36" s="95">
        <f t="shared" si="21"/>
        <v>1.3157894736842104</v>
      </c>
      <c r="K36" s="22">
        <v>5</v>
      </c>
      <c r="L36" s="40">
        <f t="shared" si="29"/>
        <v>27.783951989330962</v>
      </c>
      <c r="M36" s="95">
        <f t="shared" si="22"/>
        <v>2.1929824561403506</v>
      </c>
      <c r="N36" s="22">
        <v>2</v>
      </c>
      <c r="O36" s="40">
        <f t="shared" si="30"/>
        <v>11.113580795732386</v>
      </c>
      <c r="P36" s="95">
        <f t="shared" si="23"/>
        <v>0.8771929824561403</v>
      </c>
      <c r="Q36" s="22">
        <v>3</v>
      </c>
      <c r="R36" s="40">
        <f t="shared" si="31"/>
        <v>16.67037119359858</v>
      </c>
      <c r="S36" s="95">
        <f t="shared" si="24"/>
        <v>1.3157894736842104</v>
      </c>
      <c r="T36" s="22">
        <v>3</v>
      </c>
      <c r="U36" s="40">
        <f t="shared" si="32"/>
        <v>16.67037119359858</v>
      </c>
      <c r="V36" s="95">
        <f t="shared" si="25"/>
        <v>1.3157894736842104</v>
      </c>
      <c r="W36" s="22">
        <v>2</v>
      </c>
      <c r="X36" s="40">
        <f t="shared" si="33"/>
        <v>11.113580795732386</v>
      </c>
      <c r="Y36" s="37">
        <f t="shared" si="26"/>
        <v>0.8771929824561403</v>
      </c>
      <c r="Z36" s="80"/>
      <c r="AA36" s="75"/>
      <c r="AB36" s="75"/>
      <c r="AC36" s="149"/>
      <c r="AD36" s="149"/>
      <c r="AE36" s="149"/>
    </row>
    <row r="37" spans="1:31" ht="22.5" customHeight="1">
      <c r="A37" s="4" t="s">
        <v>8</v>
      </c>
      <c r="B37" s="179">
        <v>25</v>
      </c>
      <c r="C37" s="40">
        <f t="shared" si="18"/>
        <v>166.63333999866694</v>
      </c>
      <c r="D37" s="95">
        <f t="shared" si="19"/>
        <v>13.966480446927374</v>
      </c>
      <c r="E37" s="22">
        <v>6</v>
      </c>
      <c r="F37" s="40">
        <f t="shared" si="27"/>
        <v>39.992001599680066</v>
      </c>
      <c r="G37" s="95">
        <f t="shared" si="20"/>
        <v>3.35195530726257</v>
      </c>
      <c r="H37" s="22">
        <v>5</v>
      </c>
      <c r="I37" s="40">
        <f t="shared" si="28"/>
        <v>33.32666799973339</v>
      </c>
      <c r="J37" s="95">
        <f t="shared" si="21"/>
        <v>2.793296089385475</v>
      </c>
      <c r="K37" s="22">
        <v>5</v>
      </c>
      <c r="L37" s="40">
        <f t="shared" si="29"/>
        <v>33.32666799973339</v>
      </c>
      <c r="M37" s="95">
        <f t="shared" si="22"/>
        <v>2.793296089385475</v>
      </c>
      <c r="N37" s="22">
        <v>1</v>
      </c>
      <c r="O37" s="40">
        <f t="shared" si="30"/>
        <v>6.665333599946678</v>
      </c>
      <c r="P37" s="95">
        <f t="shared" si="23"/>
        <v>0.5586592178770949</v>
      </c>
      <c r="Q37" s="22">
        <v>2</v>
      </c>
      <c r="R37" s="40">
        <f t="shared" si="31"/>
        <v>13.330667199893355</v>
      </c>
      <c r="S37" s="95">
        <f t="shared" si="24"/>
        <v>1.1173184357541899</v>
      </c>
      <c r="T37" s="22">
        <v>4</v>
      </c>
      <c r="U37" s="40">
        <f t="shared" si="32"/>
        <v>26.66133439978671</v>
      </c>
      <c r="V37" s="95">
        <f t="shared" si="25"/>
        <v>2.2346368715083798</v>
      </c>
      <c r="W37" s="22">
        <v>1</v>
      </c>
      <c r="X37" s="40">
        <f t="shared" si="33"/>
        <v>6.665333599946678</v>
      </c>
      <c r="Y37" s="37">
        <f t="shared" si="26"/>
        <v>0.5586592178770949</v>
      </c>
      <c r="Z37" s="80"/>
      <c r="AA37" s="75"/>
      <c r="AB37" s="75"/>
      <c r="AC37" s="149"/>
      <c r="AD37" s="149"/>
      <c r="AE37" s="149"/>
    </row>
    <row r="38" spans="1:31" ht="22.5" customHeight="1">
      <c r="A38" s="4" t="s">
        <v>9</v>
      </c>
      <c r="B38" s="179">
        <v>9</v>
      </c>
      <c r="C38" s="40">
        <f t="shared" si="18"/>
        <v>65.33101045296168</v>
      </c>
      <c r="D38" s="95">
        <f t="shared" si="19"/>
        <v>6.870229007633588</v>
      </c>
      <c r="E38" s="22">
        <v>5</v>
      </c>
      <c r="F38" s="40">
        <f t="shared" si="27"/>
        <v>36.29500580720093</v>
      </c>
      <c r="G38" s="95">
        <f t="shared" si="20"/>
        <v>3.816793893129771</v>
      </c>
      <c r="H38" s="22">
        <v>3</v>
      </c>
      <c r="I38" s="40">
        <f t="shared" si="28"/>
        <v>21.777003484320556</v>
      </c>
      <c r="J38" s="95">
        <f t="shared" si="21"/>
        <v>2.2900763358778624</v>
      </c>
      <c r="K38" s="22">
        <v>1</v>
      </c>
      <c r="L38" s="40">
        <f t="shared" si="29"/>
        <v>7.259001161440186</v>
      </c>
      <c r="M38" s="95">
        <f t="shared" si="22"/>
        <v>0.7633587786259541</v>
      </c>
      <c r="N38" s="22">
        <v>0</v>
      </c>
      <c r="O38" s="40">
        <f t="shared" si="30"/>
        <v>0</v>
      </c>
      <c r="P38" s="95">
        <f t="shared" si="23"/>
        <v>0</v>
      </c>
      <c r="Q38" s="22">
        <v>1</v>
      </c>
      <c r="R38" s="40">
        <f t="shared" si="31"/>
        <v>7.259001161440186</v>
      </c>
      <c r="S38" s="95">
        <f t="shared" si="24"/>
        <v>0.7633587786259541</v>
      </c>
      <c r="T38" s="22">
        <v>4</v>
      </c>
      <c r="U38" s="40">
        <f t="shared" si="32"/>
        <v>29.036004645760745</v>
      </c>
      <c r="V38" s="95">
        <f t="shared" si="25"/>
        <v>3.0534351145038165</v>
      </c>
      <c r="W38" s="22">
        <v>0</v>
      </c>
      <c r="X38" s="40">
        <f t="shared" si="33"/>
        <v>0</v>
      </c>
      <c r="Y38" s="37">
        <f t="shared" si="26"/>
        <v>0</v>
      </c>
      <c r="Z38" s="80"/>
      <c r="AA38" s="75"/>
      <c r="AB38" s="75"/>
      <c r="AC38" s="149"/>
      <c r="AD38" s="149"/>
      <c r="AE38" s="149"/>
    </row>
    <row r="39" spans="1:31" ht="22.5" customHeight="1">
      <c r="A39" s="4" t="s">
        <v>10</v>
      </c>
      <c r="B39" s="179">
        <v>1</v>
      </c>
      <c r="C39" s="40">
        <f t="shared" si="18"/>
        <v>26.267402153926977</v>
      </c>
      <c r="D39" s="95">
        <f t="shared" si="19"/>
        <v>2.083333333333333</v>
      </c>
      <c r="E39" s="22">
        <v>1</v>
      </c>
      <c r="F39" s="40">
        <f t="shared" si="27"/>
        <v>26.267402153926977</v>
      </c>
      <c r="G39" s="95">
        <f t="shared" si="20"/>
        <v>2.083333333333333</v>
      </c>
      <c r="H39" s="22">
        <v>1</v>
      </c>
      <c r="I39" s="40">
        <f t="shared" si="28"/>
        <v>26.267402153926977</v>
      </c>
      <c r="J39" s="95">
        <f t="shared" si="21"/>
        <v>2.083333333333333</v>
      </c>
      <c r="K39" s="22">
        <v>1</v>
      </c>
      <c r="L39" s="40">
        <f t="shared" si="29"/>
        <v>26.267402153926977</v>
      </c>
      <c r="M39" s="95">
        <f t="shared" si="22"/>
        <v>2.083333333333333</v>
      </c>
      <c r="N39" s="22">
        <v>1</v>
      </c>
      <c r="O39" s="40">
        <f t="shared" si="30"/>
        <v>26.267402153926977</v>
      </c>
      <c r="P39" s="95">
        <f t="shared" si="23"/>
        <v>2.083333333333333</v>
      </c>
      <c r="Q39" s="22">
        <v>0</v>
      </c>
      <c r="R39" s="40">
        <f t="shared" si="31"/>
        <v>0</v>
      </c>
      <c r="S39" s="95">
        <f t="shared" si="24"/>
        <v>0</v>
      </c>
      <c r="T39" s="22">
        <v>0</v>
      </c>
      <c r="U39" s="40">
        <f t="shared" si="32"/>
        <v>0</v>
      </c>
      <c r="V39" s="95">
        <f t="shared" si="25"/>
        <v>0</v>
      </c>
      <c r="W39" s="22">
        <v>0</v>
      </c>
      <c r="X39" s="40">
        <f t="shared" si="33"/>
        <v>0</v>
      </c>
      <c r="Y39" s="37">
        <f t="shared" si="26"/>
        <v>0</v>
      </c>
      <c r="Z39" s="80"/>
      <c r="AA39" s="75"/>
      <c r="AB39" s="75"/>
      <c r="AC39" s="149"/>
      <c r="AD39" s="149"/>
      <c r="AE39" s="149"/>
    </row>
    <row r="40" spans="1:31" ht="22.5" customHeight="1">
      <c r="A40" s="4" t="s">
        <v>11</v>
      </c>
      <c r="B40" s="179">
        <v>10</v>
      </c>
      <c r="C40" s="40">
        <f t="shared" si="18"/>
        <v>103.4447088031447</v>
      </c>
      <c r="D40" s="95">
        <f t="shared" si="19"/>
        <v>8.403361344537815</v>
      </c>
      <c r="E40" s="22">
        <v>11</v>
      </c>
      <c r="F40" s="40">
        <f t="shared" si="27"/>
        <v>113.78917968345918</v>
      </c>
      <c r="G40" s="95">
        <f t="shared" si="20"/>
        <v>9.243697478991598</v>
      </c>
      <c r="H40" s="22">
        <v>4</v>
      </c>
      <c r="I40" s="40">
        <f t="shared" si="28"/>
        <v>41.37788352125789</v>
      </c>
      <c r="J40" s="95">
        <f t="shared" si="21"/>
        <v>3.361344537815126</v>
      </c>
      <c r="K40" s="22">
        <v>2</v>
      </c>
      <c r="L40" s="40">
        <f t="shared" si="29"/>
        <v>20.688941760628946</v>
      </c>
      <c r="M40" s="95">
        <f t="shared" si="22"/>
        <v>1.680672268907563</v>
      </c>
      <c r="N40" s="22">
        <v>1</v>
      </c>
      <c r="O40" s="40">
        <f t="shared" si="30"/>
        <v>10.344470880314473</v>
      </c>
      <c r="P40" s="95">
        <f t="shared" si="23"/>
        <v>0.8403361344537815</v>
      </c>
      <c r="Q40" s="22">
        <v>3</v>
      </c>
      <c r="R40" s="40">
        <f t="shared" si="31"/>
        <v>31.033412640943414</v>
      </c>
      <c r="S40" s="95">
        <f t="shared" si="24"/>
        <v>2.5210084033613445</v>
      </c>
      <c r="T40" s="22">
        <v>0</v>
      </c>
      <c r="U40" s="40">
        <f t="shared" si="32"/>
        <v>0</v>
      </c>
      <c r="V40" s="95">
        <f t="shared" si="25"/>
        <v>0</v>
      </c>
      <c r="W40" s="22">
        <v>0</v>
      </c>
      <c r="X40" s="40">
        <f t="shared" si="33"/>
        <v>0</v>
      </c>
      <c r="Y40" s="37">
        <f t="shared" si="26"/>
        <v>0</v>
      </c>
      <c r="Z40" s="80"/>
      <c r="AA40" s="75"/>
      <c r="AB40" s="75"/>
      <c r="AC40" s="149"/>
      <c r="AD40" s="149"/>
      <c r="AE40" s="149"/>
    </row>
    <row r="41" spans="1:31" ht="22.5" customHeight="1">
      <c r="A41" s="4" t="s">
        <v>12</v>
      </c>
      <c r="B41" s="179">
        <v>3</v>
      </c>
      <c r="C41" s="40">
        <f t="shared" si="18"/>
        <v>61.945075366508355</v>
      </c>
      <c r="D41" s="95">
        <f t="shared" si="19"/>
        <v>5.88235294117647</v>
      </c>
      <c r="E41" s="22">
        <v>4</v>
      </c>
      <c r="F41" s="40">
        <f t="shared" si="27"/>
        <v>82.59343382201115</v>
      </c>
      <c r="G41" s="95">
        <f t="shared" si="20"/>
        <v>7.8431372549019605</v>
      </c>
      <c r="H41" s="22">
        <v>1</v>
      </c>
      <c r="I41" s="40">
        <f t="shared" si="28"/>
        <v>20.648358455502787</v>
      </c>
      <c r="J41" s="95">
        <f t="shared" si="21"/>
        <v>1.9607843137254901</v>
      </c>
      <c r="K41" s="22">
        <v>0</v>
      </c>
      <c r="L41" s="40">
        <f t="shared" si="29"/>
        <v>0</v>
      </c>
      <c r="M41" s="95">
        <f t="shared" si="22"/>
        <v>0</v>
      </c>
      <c r="N41" s="22">
        <v>0</v>
      </c>
      <c r="O41" s="40">
        <f t="shared" si="30"/>
        <v>0</v>
      </c>
      <c r="P41" s="95">
        <f t="shared" si="23"/>
        <v>0</v>
      </c>
      <c r="Q41" s="22">
        <v>0</v>
      </c>
      <c r="R41" s="40">
        <f t="shared" si="31"/>
        <v>0</v>
      </c>
      <c r="S41" s="95">
        <f t="shared" si="24"/>
        <v>0</v>
      </c>
      <c r="T41" s="22">
        <v>0</v>
      </c>
      <c r="U41" s="40">
        <f t="shared" si="32"/>
        <v>0</v>
      </c>
      <c r="V41" s="95">
        <f t="shared" si="25"/>
        <v>0</v>
      </c>
      <c r="W41" s="22">
        <v>0</v>
      </c>
      <c r="X41" s="40">
        <f t="shared" si="33"/>
        <v>0</v>
      </c>
      <c r="Y41" s="37">
        <f t="shared" si="26"/>
        <v>0</v>
      </c>
      <c r="Z41" s="80"/>
      <c r="AA41" s="75"/>
      <c r="AB41" s="75"/>
      <c r="AC41" s="149"/>
      <c r="AD41" s="149"/>
      <c r="AE41" s="149"/>
    </row>
    <row r="42" spans="1:31" ht="22.5" customHeight="1" thickBot="1">
      <c r="A42" s="5" t="s">
        <v>13</v>
      </c>
      <c r="B42" s="180">
        <v>4</v>
      </c>
      <c r="C42" s="33">
        <f t="shared" si="18"/>
        <v>53.00821627352239</v>
      </c>
      <c r="D42" s="96">
        <f t="shared" si="19"/>
        <v>5.405405405405405</v>
      </c>
      <c r="E42" s="16">
        <v>2</v>
      </c>
      <c r="F42" s="33">
        <f t="shared" si="27"/>
        <v>26.504108136761197</v>
      </c>
      <c r="G42" s="96">
        <f t="shared" si="20"/>
        <v>2.7027027027027026</v>
      </c>
      <c r="H42" s="16">
        <v>1</v>
      </c>
      <c r="I42" s="33">
        <f t="shared" si="28"/>
        <v>13.252054068380598</v>
      </c>
      <c r="J42" s="96">
        <f t="shared" si="21"/>
        <v>1.3513513513513513</v>
      </c>
      <c r="K42" s="16">
        <v>2</v>
      </c>
      <c r="L42" s="33">
        <f t="shared" si="29"/>
        <v>26.504108136761197</v>
      </c>
      <c r="M42" s="96">
        <f t="shared" si="22"/>
        <v>2.7027027027027026</v>
      </c>
      <c r="N42" s="16">
        <v>1</v>
      </c>
      <c r="O42" s="33">
        <f t="shared" si="30"/>
        <v>13.252054068380598</v>
      </c>
      <c r="P42" s="96">
        <f t="shared" si="23"/>
        <v>1.3513513513513513</v>
      </c>
      <c r="Q42" s="16">
        <v>1</v>
      </c>
      <c r="R42" s="33">
        <f t="shared" si="31"/>
        <v>13.252054068380598</v>
      </c>
      <c r="S42" s="96">
        <f t="shared" si="24"/>
        <v>1.3513513513513513</v>
      </c>
      <c r="T42" s="16">
        <v>0</v>
      </c>
      <c r="U42" s="33">
        <f t="shared" si="32"/>
        <v>0</v>
      </c>
      <c r="V42" s="96">
        <f t="shared" si="25"/>
        <v>0</v>
      </c>
      <c r="W42" s="16">
        <v>0</v>
      </c>
      <c r="X42" s="33">
        <f t="shared" si="33"/>
        <v>0</v>
      </c>
      <c r="Y42" s="34">
        <f t="shared" si="26"/>
        <v>0</v>
      </c>
      <c r="Z42" s="80"/>
      <c r="AA42" s="75"/>
      <c r="AB42" s="75"/>
      <c r="AC42" s="149"/>
      <c r="AD42" s="149"/>
      <c r="AE42" s="149"/>
    </row>
    <row r="43" spans="1:31" ht="22.5" customHeight="1" thickBot="1">
      <c r="A43" s="10" t="s">
        <v>5</v>
      </c>
      <c r="B43" s="19">
        <f>SUM(B44:B46)</f>
        <v>38</v>
      </c>
      <c r="C43" s="46">
        <f t="shared" si="18"/>
        <v>109.80437483746064</v>
      </c>
      <c r="D43" s="46">
        <f t="shared" si="19"/>
        <v>9.620253164556962</v>
      </c>
      <c r="E43" s="20">
        <f>SUM(E44:E46)</f>
        <v>16</v>
      </c>
      <c r="F43" s="46">
        <f t="shared" si="27"/>
        <v>46.23342098419395</v>
      </c>
      <c r="G43" s="46">
        <f t="shared" si="20"/>
        <v>4.050632911392405</v>
      </c>
      <c r="H43" s="20">
        <f>SUM(H44:H46)</f>
        <v>13</v>
      </c>
      <c r="I43" s="46">
        <f t="shared" si="28"/>
        <v>37.56465454965758</v>
      </c>
      <c r="J43" s="98">
        <f t="shared" si="21"/>
        <v>3.2911392405063293</v>
      </c>
      <c r="K43" s="23">
        <f>SUM(K44:K46)</f>
        <v>8</v>
      </c>
      <c r="L43" s="46">
        <f t="shared" si="29"/>
        <v>23.116710492096974</v>
      </c>
      <c r="M43" s="98">
        <f t="shared" si="22"/>
        <v>2.0253164556962027</v>
      </c>
      <c r="N43" s="23">
        <f>SUM(N44:N46)</f>
        <v>4</v>
      </c>
      <c r="O43" s="46">
        <f t="shared" si="30"/>
        <v>11.558355246048487</v>
      </c>
      <c r="P43" s="98">
        <f t="shared" si="23"/>
        <v>1.0126582278481013</v>
      </c>
      <c r="Q43" s="23">
        <f>SUM(Q44:Q46)</f>
        <v>8</v>
      </c>
      <c r="R43" s="46">
        <f t="shared" si="31"/>
        <v>23.116710492096974</v>
      </c>
      <c r="S43" s="98">
        <f t="shared" si="24"/>
        <v>2.0253164556962027</v>
      </c>
      <c r="T43" s="23">
        <f>SUM(T44:T46)</f>
        <v>5</v>
      </c>
      <c r="U43" s="46">
        <f t="shared" si="32"/>
        <v>14.447944057560608</v>
      </c>
      <c r="V43" s="98">
        <f t="shared" si="25"/>
        <v>1.2658227848101267</v>
      </c>
      <c r="W43" s="23">
        <f>SUM(W44:W46)</f>
        <v>0</v>
      </c>
      <c r="X43" s="46">
        <f t="shared" si="33"/>
        <v>0</v>
      </c>
      <c r="Y43" s="48">
        <f t="shared" si="26"/>
        <v>0</v>
      </c>
      <c r="Z43" s="80"/>
      <c r="AA43" s="75"/>
      <c r="AB43" s="75"/>
      <c r="AC43" s="149"/>
      <c r="AD43" s="149"/>
      <c r="AE43" s="149"/>
    </row>
    <row r="44" spans="1:31" ht="22.5" customHeight="1">
      <c r="A44" s="3" t="s">
        <v>14</v>
      </c>
      <c r="B44" s="181">
        <v>11</v>
      </c>
      <c r="C44" s="39">
        <f t="shared" si="18"/>
        <v>100.27347310847766</v>
      </c>
      <c r="D44" s="94">
        <f t="shared" si="19"/>
        <v>6.626506024096386</v>
      </c>
      <c r="E44" s="21">
        <v>7</v>
      </c>
      <c r="F44" s="39">
        <f t="shared" si="27"/>
        <v>63.810391978122155</v>
      </c>
      <c r="G44" s="94">
        <f t="shared" si="20"/>
        <v>4.216867469879518</v>
      </c>
      <c r="H44" s="21">
        <v>5</v>
      </c>
      <c r="I44" s="39">
        <f t="shared" si="28"/>
        <v>45.578851412944395</v>
      </c>
      <c r="J44" s="94">
        <f t="shared" si="21"/>
        <v>3.0120481927710845</v>
      </c>
      <c r="K44" s="21">
        <v>2</v>
      </c>
      <c r="L44" s="39">
        <f t="shared" si="29"/>
        <v>18.23154056517776</v>
      </c>
      <c r="M44" s="94">
        <f t="shared" si="22"/>
        <v>1.2048192771084338</v>
      </c>
      <c r="N44" s="21">
        <v>1</v>
      </c>
      <c r="O44" s="39">
        <f t="shared" si="30"/>
        <v>9.11577028258888</v>
      </c>
      <c r="P44" s="94">
        <f t="shared" si="23"/>
        <v>0.6024096385542169</v>
      </c>
      <c r="Q44" s="21">
        <v>2</v>
      </c>
      <c r="R44" s="39">
        <f t="shared" si="31"/>
        <v>18.23154056517776</v>
      </c>
      <c r="S44" s="94">
        <f t="shared" si="24"/>
        <v>1.2048192771084338</v>
      </c>
      <c r="T44" s="21">
        <v>2</v>
      </c>
      <c r="U44" s="39">
        <f t="shared" si="32"/>
        <v>18.23154056517776</v>
      </c>
      <c r="V44" s="94">
        <f t="shared" si="25"/>
        <v>1.2048192771084338</v>
      </c>
      <c r="W44" s="21">
        <v>0</v>
      </c>
      <c r="X44" s="39">
        <f t="shared" si="33"/>
        <v>0</v>
      </c>
      <c r="Y44" s="43">
        <f t="shared" si="26"/>
        <v>0</v>
      </c>
      <c r="Z44" s="80"/>
      <c r="AA44" s="75"/>
      <c r="AB44" s="75"/>
      <c r="AC44" s="149"/>
      <c r="AD44" s="149"/>
      <c r="AE44" s="149"/>
    </row>
    <row r="45" spans="1:31" ht="22.5" customHeight="1">
      <c r="A45" s="4" t="s">
        <v>15</v>
      </c>
      <c r="B45" s="182">
        <v>16</v>
      </c>
      <c r="C45" s="40">
        <f t="shared" si="18"/>
        <v>138.16925734024178</v>
      </c>
      <c r="D45" s="95">
        <f t="shared" si="19"/>
        <v>13.793103448275861</v>
      </c>
      <c r="E45" s="22">
        <v>5</v>
      </c>
      <c r="F45" s="40">
        <f t="shared" si="27"/>
        <v>43.177892918825556</v>
      </c>
      <c r="G45" s="95">
        <f t="shared" si="20"/>
        <v>4.310344827586207</v>
      </c>
      <c r="H45" s="22">
        <v>6</v>
      </c>
      <c r="I45" s="40">
        <f t="shared" si="28"/>
        <v>51.81347150259067</v>
      </c>
      <c r="J45" s="95">
        <f t="shared" si="21"/>
        <v>5.172413793103448</v>
      </c>
      <c r="K45" s="22">
        <v>2</v>
      </c>
      <c r="L45" s="40">
        <f t="shared" si="29"/>
        <v>17.271157167530223</v>
      </c>
      <c r="M45" s="95">
        <f t="shared" si="22"/>
        <v>1.7241379310344827</v>
      </c>
      <c r="N45" s="22">
        <v>1</v>
      </c>
      <c r="O45" s="40">
        <f t="shared" si="30"/>
        <v>8.635578583765112</v>
      </c>
      <c r="P45" s="95">
        <f t="shared" si="23"/>
        <v>0.8620689655172413</v>
      </c>
      <c r="Q45" s="22">
        <v>4</v>
      </c>
      <c r="R45" s="40">
        <f t="shared" si="31"/>
        <v>34.542314335060446</v>
      </c>
      <c r="S45" s="95">
        <f t="shared" si="24"/>
        <v>3.4482758620689653</v>
      </c>
      <c r="T45" s="22">
        <v>1</v>
      </c>
      <c r="U45" s="40">
        <f t="shared" si="32"/>
        <v>8.635578583765112</v>
      </c>
      <c r="V45" s="95">
        <f t="shared" si="25"/>
        <v>0.8620689655172413</v>
      </c>
      <c r="W45" s="22">
        <v>0</v>
      </c>
      <c r="X45" s="40">
        <f t="shared" si="33"/>
        <v>0</v>
      </c>
      <c r="Y45" s="37">
        <f t="shared" si="26"/>
        <v>0</v>
      </c>
      <c r="Z45" s="80"/>
      <c r="AA45" s="75"/>
      <c r="AB45" s="75"/>
      <c r="AC45" s="149"/>
      <c r="AD45" s="149"/>
      <c r="AE45" s="149"/>
    </row>
    <row r="46" spans="1:31" ht="22.5" customHeight="1" thickBot="1">
      <c r="A46" s="7" t="s">
        <v>16</v>
      </c>
      <c r="B46" s="183">
        <v>11</v>
      </c>
      <c r="C46" s="41">
        <f t="shared" si="18"/>
        <v>91.23330845152194</v>
      </c>
      <c r="D46" s="97">
        <f t="shared" si="19"/>
        <v>9.734513274336283</v>
      </c>
      <c r="E46" s="25">
        <v>4</v>
      </c>
      <c r="F46" s="41">
        <f t="shared" si="27"/>
        <v>33.17574852782616</v>
      </c>
      <c r="G46" s="97">
        <f t="shared" si="20"/>
        <v>3.5398230088495577</v>
      </c>
      <c r="H46" s="25">
        <v>2</v>
      </c>
      <c r="I46" s="41">
        <f t="shared" si="28"/>
        <v>16.58787426391308</v>
      </c>
      <c r="J46" s="97">
        <f t="shared" si="21"/>
        <v>1.7699115044247788</v>
      </c>
      <c r="K46" s="25">
        <v>4</v>
      </c>
      <c r="L46" s="41">
        <f t="shared" si="29"/>
        <v>33.17574852782616</v>
      </c>
      <c r="M46" s="97">
        <f t="shared" si="22"/>
        <v>3.5398230088495577</v>
      </c>
      <c r="N46" s="25">
        <v>2</v>
      </c>
      <c r="O46" s="41">
        <f t="shared" si="30"/>
        <v>16.58787426391308</v>
      </c>
      <c r="P46" s="97">
        <f t="shared" si="23"/>
        <v>1.7699115044247788</v>
      </c>
      <c r="Q46" s="25">
        <v>2</v>
      </c>
      <c r="R46" s="41">
        <f t="shared" si="31"/>
        <v>16.58787426391308</v>
      </c>
      <c r="S46" s="97">
        <f t="shared" si="24"/>
        <v>1.7699115044247788</v>
      </c>
      <c r="T46" s="25">
        <v>2</v>
      </c>
      <c r="U46" s="41">
        <f t="shared" si="32"/>
        <v>16.58787426391308</v>
      </c>
      <c r="V46" s="97">
        <f t="shared" si="25"/>
        <v>1.7699115044247788</v>
      </c>
      <c r="W46" s="25">
        <v>0</v>
      </c>
      <c r="X46" s="41">
        <f t="shared" si="33"/>
        <v>0</v>
      </c>
      <c r="Y46" s="44">
        <f t="shared" si="26"/>
        <v>0</v>
      </c>
      <c r="Z46" s="80"/>
      <c r="AA46" s="75"/>
      <c r="AB46" s="75"/>
      <c r="AC46" s="149"/>
      <c r="AD46" s="149"/>
      <c r="AE46" s="149"/>
    </row>
    <row r="47" spans="1:31" ht="61.5" customHeight="1">
      <c r="A47" s="124" t="s">
        <v>52</v>
      </c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49"/>
      <c r="AA47" s="149"/>
      <c r="AB47" s="149"/>
      <c r="AC47" s="149"/>
      <c r="AD47" s="149"/>
      <c r="AE47" s="149"/>
    </row>
    <row r="48" spans="1:25" ht="14.25">
      <c r="A48" s="127" t="s">
        <v>46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76"/>
      <c r="R48" s="76"/>
      <c r="S48" s="76"/>
      <c r="T48" s="76"/>
      <c r="U48" s="76"/>
      <c r="V48" s="76"/>
      <c r="W48" s="76"/>
      <c r="X48" s="76"/>
      <c r="Y48" s="77"/>
    </row>
    <row r="50" spans="3:28" ht="13.5">
      <c r="C50" s="198"/>
      <c r="D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</row>
  </sheetData>
  <sheetProtection/>
  <mergeCells count="27">
    <mergeCell ref="A5:A7"/>
    <mergeCell ref="H6:I6"/>
    <mergeCell ref="A29:A30"/>
    <mergeCell ref="Z29:AA29"/>
    <mergeCell ref="AD5:AE5"/>
    <mergeCell ref="AD6:AE6"/>
    <mergeCell ref="AD7:AE7"/>
    <mergeCell ref="T6:U6"/>
    <mergeCell ref="B5:D6"/>
    <mergeCell ref="E5:G6"/>
    <mergeCell ref="H5:S5"/>
    <mergeCell ref="T5:AB5"/>
    <mergeCell ref="K6:M6"/>
    <mergeCell ref="N6:P6"/>
    <mergeCell ref="Q6:S6"/>
    <mergeCell ref="W6:Y6"/>
    <mergeCell ref="Z6:AB6"/>
    <mergeCell ref="A47:Y47"/>
    <mergeCell ref="A48:P48"/>
    <mergeCell ref="B29:D29"/>
    <mergeCell ref="E29:G29"/>
    <mergeCell ref="H29:J29"/>
    <mergeCell ref="K29:M29"/>
    <mergeCell ref="N29:P29"/>
    <mergeCell ref="Q29:S29"/>
    <mergeCell ref="T29:V29"/>
    <mergeCell ref="W29:Y29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49" r:id="rId1"/>
  <headerFooter alignWithMargins="0">
    <oddFooter>&amp;L&amp;14西濃地域の公衆衛生2013&amp;C&amp;14－　22　－&amp;R&amp;14第２章　人口動態統計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view="pageBreakPreview" zoomScale="70" zoomScaleNormal="80" zoomScaleSheetLayoutView="70" zoomScalePageLayoutView="0" workbookViewId="0" topLeftCell="A1">
      <selection activeCell="E12" sqref="E12"/>
    </sheetView>
  </sheetViews>
  <sheetFormatPr defaultColWidth="9.00390625" defaultRowHeight="13.5"/>
  <cols>
    <col min="1" max="1" width="9.75390625" style="150" customWidth="1"/>
    <col min="2" max="2" width="9.625" style="150" customWidth="1"/>
    <col min="3" max="28" width="7.625" style="150" customWidth="1"/>
    <col min="29" max="29" width="4.125" style="150" customWidth="1"/>
    <col min="30" max="30" width="8.625" style="150" customWidth="1"/>
    <col min="31" max="31" width="13.375" style="150" customWidth="1"/>
    <col min="32" max="16384" width="9.00390625" style="150" customWidth="1"/>
  </cols>
  <sheetData>
    <row r="1" spans="1:31" ht="17.25">
      <c r="A1" s="2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1" ht="13.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</row>
    <row r="3" spans="1:31" ht="17.25">
      <c r="A3" s="2" t="s">
        <v>18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AB3" s="30" t="s">
        <v>51</v>
      </c>
      <c r="AC3" s="149"/>
      <c r="AD3" s="149"/>
      <c r="AE3" s="149"/>
    </row>
    <row r="4" spans="1:31" ht="14.25" thickBo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</row>
    <row r="5" spans="1:31" s="12" customFormat="1" ht="19.5" customHeight="1">
      <c r="A5" s="118"/>
      <c r="B5" s="110" t="s">
        <v>24</v>
      </c>
      <c r="C5" s="128"/>
      <c r="D5" s="129"/>
      <c r="E5" s="131" t="s">
        <v>25</v>
      </c>
      <c r="F5" s="128"/>
      <c r="G5" s="129"/>
      <c r="H5" s="131" t="s">
        <v>26</v>
      </c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  <c r="T5" s="131" t="s">
        <v>43</v>
      </c>
      <c r="U5" s="128"/>
      <c r="V5" s="128"/>
      <c r="W5" s="128"/>
      <c r="X5" s="128"/>
      <c r="Y5" s="128"/>
      <c r="Z5" s="128"/>
      <c r="AA5" s="128"/>
      <c r="AB5" s="111"/>
      <c r="AC5" s="11"/>
      <c r="AD5" s="110" t="s">
        <v>48</v>
      </c>
      <c r="AE5" s="111"/>
    </row>
    <row r="6" spans="1:31" s="12" customFormat="1" ht="19.5" customHeight="1" thickBot="1">
      <c r="A6" s="123"/>
      <c r="B6" s="112"/>
      <c r="C6" s="146"/>
      <c r="D6" s="148"/>
      <c r="E6" s="145"/>
      <c r="F6" s="146"/>
      <c r="G6" s="148"/>
      <c r="H6" s="145"/>
      <c r="I6" s="146"/>
      <c r="J6" s="100"/>
      <c r="K6" s="138" t="s">
        <v>27</v>
      </c>
      <c r="L6" s="139"/>
      <c r="M6" s="140"/>
      <c r="N6" s="138" t="s">
        <v>40</v>
      </c>
      <c r="O6" s="139"/>
      <c r="P6" s="140"/>
      <c r="Q6" s="138" t="s">
        <v>28</v>
      </c>
      <c r="R6" s="139"/>
      <c r="S6" s="140"/>
      <c r="T6" s="145"/>
      <c r="U6" s="146"/>
      <c r="V6" s="74"/>
      <c r="W6" s="138" t="s">
        <v>45</v>
      </c>
      <c r="X6" s="139"/>
      <c r="Y6" s="140"/>
      <c r="Z6" s="138" t="s">
        <v>44</v>
      </c>
      <c r="AA6" s="139"/>
      <c r="AB6" s="141"/>
      <c r="AC6" s="11"/>
      <c r="AD6" s="112" t="s">
        <v>22</v>
      </c>
      <c r="AE6" s="113"/>
    </row>
    <row r="7" spans="1:31" s="12" customFormat="1" ht="19.5" customHeight="1" thickBot="1">
      <c r="A7" s="119"/>
      <c r="B7" s="103" t="s">
        <v>29</v>
      </c>
      <c r="C7" s="104" t="s">
        <v>30</v>
      </c>
      <c r="D7" s="93" t="s">
        <v>42</v>
      </c>
      <c r="E7" s="104" t="s">
        <v>29</v>
      </c>
      <c r="F7" s="104" t="s">
        <v>30</v>
      </c>
      <c r="G7" s="93" t="s">
        <v>42</v>
      </c>
      <c r="H7" s="104" t="s">
        <v>29</v>
      </c>
      <c r="I7" s="104" t="s">
        <v>30</v>
      </c>
      <c r="J7" s="93" t="s">
        <v>42</v>
      </c>
      <c r="K7" s="104" t="s">
        <v>29</v>
      </c>
      <c r="L7" s="104" t="s">
        <v>30</v>
      </c>
      <c r="M7" s="93" t="s">
        <v>42</v>
      </c>
      <c r="N7" s="104" t="s">
        <v>29</v>
      </c>
      <c r="O7" s="104" t="s">
        <v>30</v>
      </c>
      <c r="P7" s="93" t="s">
        <v>42</v>
      </c>
      <c r="Q7" s="104" t="s">
        <v>29</v>
      </c>
      <c r="R7" s="104" t="s">
        <v>30</v>
      </c>
      <c r="S7" s="93" t="s">
        <v>42</v>
      </c>
      <c r="T7" s="104" t="s">
        <v>29</v>
      </c>
      <c r="U7" s="104" t="s">
        <v>30</v>
      </c>
      <c r="V7" s="93" t="s">
        <v>42</v>
      </c>
      <c r="W7" s="104" t="s">
        <v>29</v>
      </c>
      <c r="X7" s="105" t="s">
        <v>30</v>
      </c>
      <c r="Y7" s="93" t="s">
        <v>42</v>
      </c>
      <c r="Z7" s="104" t="s">
        <v>29</v>
      </c>
      <c r="AA7" s="105" t="s">
        <v>30</v>
      </c>
      <c r="AB7" s="106" t="s">
        <v>42</v>
      </c>
      <c r="AC7" s="11"/>
      <c r="AD7" s="114" t="s">
        <v>21</v>
      </c>
      <c r="AE7" s="115"/>
    </row>
    <row r="8" spans="1:32" ht="22.5" customHeight="1">
      <c r="A8" s="3" t="s">
        <v>2</v>
      </c>
      <c r="B8" s="181">
        <v>600833</v>
      </c>
      <c r="C8" s="101">
        <v>929.7</v>
      </c>
      <c r="D8" s="101">
        <f>B8/$B8*100</f>
        <v>100</v>
      </c>
      <c r="E8" s="184">
        <v>145853</v>
      </c>
      <c r="F8" s="101">
        <v>225.7</v>
      </c>
      <c r="G8" s="101">
        <f>E8/$B8*100</f>
        <v>24.275131359296175</v>
      </c>
      <c r="H8" s="184">
        <v>62977</v>
      </c>
      <c r="I8" s="101">
        <v>97.4</v>
      </c>
      <c r="J8" s="101">
        <f>H8/$B8*100</f>
        <v>10.48161469160316</v>
      </c>
      <c r="K8" s="184">
        <v>8091</v>
      </c>
      <c r="L8" s="101">
        <v>12.5</v>
      </c>
      <c r="M8" s="101">
        <f>K8/$B8*100</f>
        <v>1.3466304280890031</v>
      </c>
      <c r="N8" s="184">
        <v>15108</v>
      </c>
      <c r="O8" s="101">
        <v>23.4</v>
      </c>
      <c r="P8" s="101">
        <f>N8/$B8*100</f>
        <v>2.5145090233059766</v>
      </c>
      <c r="Q8" s="184">
        <v>38140</v>
      </c>
      <c r="R8" s="101">
        <v>59</v>
      </c>
      <c r="S8" s="101">
        <f>Q8/$B8*100</f>
        <v>6.347853729738547</v>
      </c>
      <c r="T8" s="184">
        <v>105860</v>
      </c>
      <c r="U8" s="101">
        <v>163.8</v>
      </c>
      <c r="V8" s="101">
        <f>T8/$B8*100</f>
        <v>17.618872465393878</v>
      </c>
      <c r="W8" s="184">
        <v>18701</v>
      </c>
      <c r="X8" s="101">
        <v>28.9</v>
      </c>
      <c r="Y8" s="101">
        <f>W8/$B8*100</f>
        <v>3.1125121289942466</v>
      </c>
      <c r="Z8" s="184">
        <v>15377</v>
      </c>
      <c r="AA8" s="102">
        <v>23.8</v>
      </c>
      <c r="AB8" s="107">
        <f>Z8/$B8*100</f>
        <v>2.5592801993232728</v>
      </c>
      <c r="AC8" s="149"/>
      <c r="AD8" s="185" t="s">
        <v>2</v>
      </c>
      <c r="AE8" s="156">
        <v>64630000</v>
      </c>
      <c r="AF8" s="150" t="s">
        <v>39</v>
      </c>
    </row>
    <row r="9" spans="1:32" ht="22.5" customHeight="1" thickBot="1">
      <c r="A9" s="5" t="s">
        <v>3</v>
      </c>
      <c r="B9" s="157">
        <v>10405</v>
      </c>
      <c r="C9" s="109">
        <f aca="true" t="shared" si="0" ref="C9:C23">B9/$AE9*100000</f>
        <v>995.6937799043062</v>
      </c>
      <c r="D9" s="32">
        <f aca="true" t="shared" si="1" ref="D9:D23">B9/$B9*100</f>
        <v>100</v>
      </c>
      <c r="E9" s="186">
        <v>2360</v>
      </c>
      <c r="F9" s="109">
        <f>E9/$AE9*100000</f>
        <v>225.83732057416265</v>
      </c>
      <c r="G9" s="32">
        <f aca="true" t="shared" si="2" ref="G9:G23">E9/$B9*100</f>
        <v>22.68140317155214</v>
      </c>
      <c r="H9" s="186">
        <v>1059</v>
      </c>
      <c r="I9" s="109">
        <f>H9/$AE9*100000</f>
        <v>101.3397129186603</v>
      </c>
      <c r="J9" s="32">
        <f aca="true" t="shared" si="3" ref="J9:J23">H9/$B9*100</f>
        <v>10.177799135031234</v>
      </c>
      <c r="K9" s="186">
        <v>156</v>
      </c>
      <c r="L9" s="109">
        <f>K9/$AE9*100000</f>
        <v>14.92822966507177</v>
      </c>
      <c r="M9" s="32">
        <f aca="true" t="shared" si="4" ref="M9:M23">K9/$B9*100</f>
        <v>1.4992791926958193</v>
      </c>
      <c r="N9" s="186">
        <v>245</v>
      </c>
      <c r="O9" s="109">
        <f>N9/$AE9*100000</f>
        <v>23.444976076555022</v>
      </c>
      <c r="P9" s="32">
        <f aca="true" t="shared" si="5" ref="P9:P23">N9/$B9*100</f>
        <v>2.3546371936568957</v>
      </c>
      <c r="Q9" s="186">
        <v>634</v>
      </c>
      <c r="R9" s="109">
        <f>Q9/$AE9*100000</f>
        <v>60.66985645933014</v>
      </c>
      <c r="S9" s="32">
        <f aca="true" t="shared" si="6" ref="S9:S23">Q9/$B9*100</f>
        <v>6.093224411340701</v>
      </c>
      <c r="T9" s="186">
        <v>1946</v>
      </c>
      <c r="U9" s="109">
        <f>T9/$AE9*100000</f>
        <v>186.2200956937799</v>
      </c>
      <c r="V9" s="32">
        <f aca="true" t="shared" si="7" ref="V9:V23">T9/$B9*100</f>
        <v>18.70254685247477</v>
      </c>
      <c r="W9" s="186">
        <v>368</v>
      </c>
      <c r="X9" s="109">
        <f>W9/$AE9*100000</f>
        <v>35.21531100478469</v>
      </c>
      <c r="Y9" s="32">
        <f aca="true" t="shared" si="8" ref="Y9:Y23">W9/$B9*100</f>
        <v>3.536761172513215</v>
      </c>
      <c r="Z9" s="16">
        <v>166</v>
      </c>
      <c r="AA9" s="109">
        <f>Z9/$AE9*100000</f>
        <v>15.885167464114831</v>
      </c>
      <c r="AB9" s="36">
        <f aca="true" t="shared" si="9" ref="AB9:AB23">Z9/$B9*100</f>
        <v>1.5953868332532435</v>
      </c>
      <c r="AC9" s="149"/>
      <c r="AD9" s="187" t="s">
        <v>3</v>
      </c>
      <c r="AE9" s="188">
        <v>1045000</v>
      </c>
      <c r="AF9" s="150" t="s">
        <v>39</v>
      </c>
    </row>
    <row r="10" spans="1:31" ht="22.5" customHeight="1" thickBot="1">
      <c r="A10" s="6" t="s">
        <v>4</v>
      </c>
      <c r="B10" s="27">
        <f>B11+B20</f>
        <v>1973</v>
      </c>
      <c r="C10" s="38">
        <f t="shared" si="0"/>
        <v>1008.4385813369861</v>
      </c>
      <c r="D10" s="38">
        <f t="shared" si="1"/>
        <v>100</v>
      </c>
      <c r="E10" s="28">
        <f>E11+E20</f>
        <v>458</v>
      </c>
      <c r="F10" s="38">
        <f aca="true" t="shared" si="10" ref="F10:F23">E10/$AE10*100000</f>
        <v>234.09268639246815</v>
      </c>
      <c r="G10" s="38">
        <f t="shared" si="2"/>
        <v>23.213380638621388</v>
      </c>
      <c r="H10" s="28">
        <f>H11+H20</f>
        <v>208</v>
      </c>
      <c r="I10" s="38">
        <f aca="true" t="shared" si="11" ref="I10:I23">H10/$AE10*100000</f>
        <v>106.31283574155759</v>
      </c>
      <c r="J10" s="38">
        <f t="shared" si="3"/>
        <v>10.542321338063863</v>
      </c>
      <c r="K10" s="28">
        <f>K11+K20</f>
        <v>33</v>
      </c>
      <c r="L10" s="38">
        <f aca="true" t="shared" si="12" ref="L10:L23">K10/$AE10*100000</f>
        <v>16.866940285920194</v>
      </c>
      <c r="M10" s="38">
        <f t="shared" si="4"/>
        <v>1.6725798276735937</v>
      </c>
      <c r="N10" s="28">
        <f>N11+N20</f>
        <v>44</v>
      </c>
      <c r="O10" s="38">
        <f aca="true" t="shared" si="13" ref="O10:O23">N10/$AE10*100000</f>
        <v>22.489253714560256</v>
      </c>
      <c r="P10" s="38">
        <f t="shared" si="5"/>
        <v>2.230106436898125</v>
      </c>
      <c r="Q10" s="28">
        <f>Q11+Q20</f>
        <v>126</v>
      </c>
      <c r="R10" s="38">
        <f aca="true" t="shared" si="14" ref="R10:R23">Q10/$AE10*100000</f>
        <v>64.40104472805892</v>
      </c>
      <c r="S10" s="38">
        <f t="shared" si="6"/>
        <v>6.386213887480993</v>
      </c>
      <c r="T10" s="28">
        <f>T11+T20</f>
        <v>388</v>
      </c>
      <c r="U10" s="38">
        <f aca="true" t="shared" si="15" ref="U10:U23">T10/$AE10*100000</f>
        <v>198.31432821021318</v>
      </c>
      <c r="V10" s="38">
        <f t="shared" si="7"/>
        <v>19.66548403446528</v>
      </c>
      <c r="W10" s="28">
        <f>W11+W20</f>
        <v>56</v>
      </c>
      <c r="X10" s="38">
        <f aca="true" t="shared" si="16" ref="X10:X23">W10/$AE10*100000</f>
        <v>28.622686545803965</v>
      </c>
      <c r="Y10" s="38">
        <f t="shared" si="8"/>
        <v>2.838317283324886</v>
      </c>
      <c r="Z10" s="28">
        <f>Z11+Z20</f>
        <v>38</v>
      </c>
      <c r="AA10" s="99">
        <f aca="true" t="shared" si="17" ref="AA10:AA23">Z10/$AE10*100000</f>
        <v>19.422537298938405</v>
      </c>
      <c r="AB10" s="42">
        <f t="shared" si="9"/>
        <v>1.926001013684744</v>
      </c>
      <c r="AC10" s="149"/>
      <c r="AD10" s="189" t="s">
        <v>4</v>
      </c>
      <c r="AE10" s="163">
        <f>AE11+AE20</f>
        <v>195649</v>
      </c>
    </row>
    <row r="11" spans="1:31" ht="22.5" customHeight="1" thickBot="1">
      <c r="A11" s="6" t="s">
        <v>5</v>
      </c>
      <c r="B11" s="27">
        <f>SUM(B12:B19)</f>
        <v>1556</v>
      </c>
      <c r="C11" s="38">
        <f t="shared" si="0"/>
        <v>980.3365654198248</v>
      </c>
      <c r="D11" s="38">
        <f t="shared" si="1"/>
        <v>100</v>
      </c>
      <c r="E11" s="28">
        <f>SUM(E12:E19)</f>
        <v>372</v>
      </c>
      <c r="F11" s="38">
        <f t="shared" si="10"/>
        <v>234.37352335229744</v>
      </c>
      <c r="G11" s="38">
        <f t="shared" si="2"/>
        <v>23.90745501285347</v>
      </c>
      <c r="H11" s="28">
        <f>SUM(H12:H19)</f>
        <v>161</v>
      </c>
      <c r="I11" s="38">
        <f t="shared" si="11"/>
        <v>101.43585284870936</v>
      </c>
      <c r="J11" s="38">
        <f t="shared" si="3"/>
        <v>10.347043701799485</v>
      </c>
      <c r="K11" s="28">
        <f>SUM(K12:K19)</f>
        <v>28</v>
      </c>
      <c r="L11" s="38">
        <f t="shared" si="12"/>
        <v>17.641017886732065</v>
      </c>
      <c r="M11" s="38">
        <f t="shared" si="4"/>
        <v>1.7994858611825193</v>
      </c>
      <c r="N11" s="28">
        <f>SUM(N12:N19)</f>
        <v>33</v>
      </c>
      <c r="O11" s="38">
        <f t="shared" si="13"/>
        <v>20.791199652219934</v>
      </c>
      <c r="P11" s="38">
        <f t="shared" si="5"/>
        <v>2.120822622107969</v>
      </c>
      <c r="Q11" s="28">
        <f>SUM(Q12:Q19)</f>
        <v>96</v>
      </c>
      <c r="R11" s="38">
        <f t="shared" si="14"/>
        <v>60.48348989736707</v>
      </c>
      <c r="S11" s="38">
        <f t="shared" si="6"/>
        <v>6.169665809768637</v>
      </c>
      <c r="T11" s="28">
        <f>SUM(T12:T19)</f>
        <v>304</v>
      </c>
      <c r="U11" s="38">
        <f t="shared" si="15"/>
        <v>191.5310513416624</v>
      </c>
      <c r="V11" s="38">
        <f t="shared" si="7"/>
        <v>19.53727506426735</v>
      </c>
      <c r="W11" s="28">
        <f>SUM(W12:W19)</f>
        <v>35</v>
      </c>
      <c r="X11" s="38">
        <f t="shared" si="16"/>
        <v>22.05127235841508</v>
      </c>
      <c r="Y11" s="38">
        <f t="shared" si="8"/>
        <v>2.2493573264781492</v>
      </c>
      <c r="Z11" s="28">
        <f>SUM(Z12:Z19)</f>
        <v>33</v>
      </c>
      <c r="AA11" s="99">
        <f t="shared" si="17"/>
        <v>20.791199652219934</v>
      </c>
      <c r="AB11" s="42">
        <f t="shared" si="9"/>
        <v>2.120822622107969</v>
      </c>
      <c r="AC11" s="149"/>
      <c r="AD11" s="190" t="s">
        <v>5</v>
      </c>
      <c r="AE11" s="163">
        <f>SUM(AE12:AE19)</f>
        <v>158721</v>
      </c>
    </row>
    <row r="12" spans="1:31" ht="22.5" customHeight="1">
      <c r="A12" s="3" t="s">
        <v>6</v>
      </c>
      <c r="B12" s="164">
        <v>777</v>
      </c>
      <c r="C12" s="39">
        <f t="shared" si="0"/>
        <v>938.8706968426395</v>
      </c>
      <c r="D12" s="39">
        <f t="shared" si="1"/>
        <v>100</v>
      </c>
      <c r="E12" s="29">
        <v>195</v>
      </c>
      <c r="F12" s="39">
        <f t="shared" si="10"/>
        <v>235.62392005703308</v>
      </c>
      <c r="G12" s="39">
        <f t="shared" si="2"/>
        <v>25.096525096525095</v>
      </c>
      <c r="H12" s="29">
        <v>91</v>
      </c>
      <c r="I12" s="39">
        <f t="shared" si="11"/>
        <v>109.95782935994878</v>
      </c>
      <c r="J12" s="39">
        <f t="shared" si="3"/>
        <v>11.711711711711711</v>
      </c>
      <c r="K12" s="29">
        <v>15</v>
      </c>
      <c r="L12" s="39">
        <f t="shared" si="12"/>
        <v>18.12491692746408</v>
      </c>
      <c r="M12" s="39">
        <f t="shared" si="4"/>
        <v>1.9305019305019304</v>
      </c>
      <c r="N12" s="29">
        <v>19</v>
      </c>
      <c r="O12" s="39">
        <f t="shared" si="13"/>
        <v>22.95822810812117</v>
      </c>
      <c r="P12" s="39">
        <f t="shared" si="5"/>
        <v>2.445302445302445</v>
      </c>
      <c r="Q12" s="29">
        <v>56</v>
      </c>
      <c r="R12" s="39">
        <f t="shared" si="14"/>
        <v>67.66635652919925</v>
      </c>
      <c r="S12" s="39">
        <f t="shared" si="6"/>
        <v>7.207207207207207</v>
      </c>
      <c r="T12" s="29">
        <v>152</v>
      </c>
      <c r="U12" s="39">
        <f t="shared" si="15"/>
        <v>183.66582486496935</v>
      </c>
      <c r="V12" s="39">
        <f t="shared" si="7"/>
        <v>19.56241956241956</v>
      </c>
      <c r="W12" s="29">
        <v>11</v>
      </c>
      <c r="X12" s="39">
        <f t="shared" si="16"/>
        <v>13.291605746806995</v>
      </c>
      <c r="Y12" s="39">
        <f t="shared" si="8"/>
        <v>1.4157014157014158</v>
      </c>
      <c r="Z12" s="29">
        <v>22</v>
      </c>
      <c r="AA12" s="94">
        <f t="shared" si="17"/>
        <v>26.58321149361399</v>
      </c>
      <c r="AB12" s="43">
        <f t="shared" si="9"/>
        <v>2.8314028314028317</v>
      </c>
      <c r="AC12" s="149"/>
      <c r="AD12" s="185" t="s">
        <v>6</v>
      </c>
      <c r="AE12" s="191">
        <v>82759</v>
      </c>
    </row>
    <row r="13" spans="1:31" ht="22.5" customHeight="1">
      <c r="A13" s="4" t="s">
        <v>7</v>
      </c>
      <c r="B13" s="167">
        <v>206</v>
      </c>
      <c r="C13" s="40">
        <f t="shared" si="0"/>
        <v>1088.2772465529083</v>
      </c>
      <c r="D13" s="40">
        <f t="shared" si="1"/>
        <v>100</v>
      </c>
      <c r="E13" s="26">
        <v>47</v>
      </c>
      <c r="F13" s="40">
        <f t="shared" si="10"/>
        <v>248.29626499022666</v>
      </c>
      <c r="G13" s="40">
        <f t="shared" si="2"/>
        <v>22.815533980582526</v>
      </c>
      <c r="H13" s="26">
        <v>16</v>
      </c>
      <c r="I13" s="40">
        <f t="shared" si="11"/>
        <v>84.52638808177927</v>
      </c>
      <c r="J13" s="40">
        <f t="shared" si="3"/>
        <v>7.766990291262135</v>
      </c>
      <c r="K13" s="26">
        <v>3</v>
      </c>
      <c r="L13" s="40">
        <f t="shared" si="12"/>
        <v>15.848697765333617</v>
      </c>
      <c r="M13" s="40">
        <f t="shared" si="4"/>
        <v>1.4563106796116505</v>
      </c>
      <c r="N13" s="26">
        <v>3</v>
      </c>
      <c r="O13" s="40">
        <f t="shared" si="13"/>
        <v>15.848697765333617</v>
      </c>
      <c r="P13" s="40">
        <f t="shared" si="5"/>
        <v>1.4563106796116505</v>
      </c>
      <c r="Q13" s="26">
        <v>9</v>
      </c>
      <c r="R13" s="40">
        <f t="shared" si="14"/>
        <v>47.54609329600084</v>
      </c>
      <c r="S13" s="40">
        <f t="shared" si="6"/>
        <v>4.368932038834951</v>
      </c>
      <c r="T13" s="26">
        <v>53</v>
      </c>
      <c r="U13" s="40">
        <f t="shared" si="15"/>
        <v>279.99366052089385</v>
      </c>
      <c r="V13" s="40">
        <f t="shared" si="7"/>
        <v>25.728155339805824</v>
      </c>
      <c r="W13" s="26">
        <v>10</v>
      </c>
      <c r="X13" s="40">
        <f t="shared" si="16"/>
        <v>52.828992551112044</v>
      </c>
      <c r="Y13" s="40">
        <f t="shared" si="8"/>
        <v>4.854368932038835</v>
      </c>
      <c r="Z13" s="26">
        <v>5</v>
      </c>
      <c r="AA13" s="95">
        <f t="shared" si="17"/>
        <v>26.414496275556022</v>
      </c>
      <c r="AB13" s="37">
        <f t="shared" si="9"/>
        <v>2.4271844660194173</v>
      </c>
      <c r="AC13" s="149"/>
      <c r="AD13" s="187" t="s">
        <v>7</v>
      </c>
      <c r="AE13" s="192">
        <v>18929</v>
      </c>
    </row>
    <row r="14" spans="1:31" ht="22.5" customHeight="1">
      <c r="A14" s="4" t="s">
        <v>8</v>
      </c>
      <c r="B14" s="167">
        <v>173</v>
      </c>
      <c r="C14" s="40">
        <f t="shared" si="0"/>
        <v>1099.4598029869717</v>
      </c>
      <c r="D14" s="40">
        <f t="shared" si="1"/>
        <v>100</v>
      </c>
      <c r="E14" s="26">
        <v>29</v>
      </c>
      <c r="F14" s="40">
        <f t="shared" si="10"/>
        <v>184.30251032729583</v>
      </c>
      <c r="G14" s="40">
        <f t="shared" si="2"/>
        <v>16.76300578034682</v>
      </c>
      <c r="H14" s="26">
        <v>17</v>
      </c>
      <c r="I14" s="40">
        <f t="shared" si="11"/>
        <v>108.03940260565618</v>
      </c>
      <c r="J14" s="40">
        <f t="shared" si="3"/>
        <v>9.826589595375722</v>
      </c>
      <c r="K14" s="26">
        <v>3</v>
      </c>
      <c r="L14" s="40">
        <f t="shared" si="12"/>
        <v>19.065776930409914</v>
      </c>
      <c r="M14" s="40">
        <f t="shared" si="4"/>
        <v>1.7341040462427744</v>
      </c>
      <c r="N14" s="26">
        <v>1</v>
      </c>
      <c r="O14" s="40">
        <f t="shared" si="13"/>
        <v>6.355258976803305</v>
      </c>
      <c r="P14" s="40">
        <f t="shared" si="5"/>
        <v>0.5780346820809248</v>
      </c>
      <c r="Q14" s="26">
        <v>12</v>
      </c>
      <c r="R14" s="40">
        <f t="shared" si="14"/>
        <v>76.26310772163966</v>
      </c>
      <c r="S14" s="40">
        <f t="shared" si="6"/>
        <v>6.9364161849710975</v>
      </c>
      <c r="T14" s="26">
        <v>38</v>
      </c>
      <c r="U14" s="40">
        <f t="shared" si="15"/>
        <v>241.49984111852558</v>
      </c>
      <c r="V14" s="40">
        <f t="shared" si="7"/>
        <v>21.965317919075144</v>
      </c>
      <c r="W14" s="26">
        <v>3</v>
      </c>
      <c r="X14" s="40">
        <f t="shared" si="16"/>
        <v>19.065776930409914</v>
      </c>
      <c r="Y14" s="40">
        <f t="shared" si="8"/>
        <v>1.7341040462427744</v>
      </c>
      <c r="Z14" s="26">
        <v>2</v>
      </c>
      <c r="AA14" s="95">
        <f t="shared" si="17"/>
        <v>12.71051795360661</v>
      </c>
      <c r="AB14" s="37">
        <f t="shared" si="9"/>
        <v>1.1560693641618496</v>
      </c>
      <c r="AC14" s="149"/>
      <c r="AD14" s="187" t="s">
        <v>8</v>
      </c>
      <c r="AE14" s="192">
        <v>15735</v>
      </c>
    </row>
    <row r="15" spans="1:31" ht="22.5" customHeight="1">
      <c r="A15" s="4" t="s">
        <v>9</v>
      </c>
      <c r="B15" s="167">
        <v>128</v>
      </c>
      <c r="C15" s="40">
        <f t="shared" si="0"/>
        <v>878.0956301022159</v>
      </c>
      <c r="D15" s="40">
        <f t="shared" si="1"/>
        <v>100</v>
      </c>
      <c r="E15" s="26">
        <v>32</v>
      </c>
      <c r="F15" s="40">
        <f t="shared" si="10"/>
        <v>219.52390752555397</v>
      </c>
      <c r="G15" s="40">
        <f t="shared" si="2"/>
        <v>25</v>
      </c>
      <c r="H15" s="26">
        <v>9</v>
      </c>
      <c r="I15" s="40">
        <f t="shared" si="11"/>
        <v>61.74109899156205</v>
      </c>
      <c r="J15" s="40">
        <f t="shared" si="3"/>
        <v>7.03125</v>
      </c>
      <c r="K15" s="26">
        <v>3</v>
      </c>
      <c r="L15" s="40">
        <f t="shared" si="12"/>
        <v>20.580366330520683</v>
      </c>
      <c r="M15" s="40">
        <f t="shared" si="4"/>
        <v>2.34375</v>
      </c>
      <c r="N15" s="26">
        <v>2</v>
      </c>
      <c r="O15" s="40">
        <f t="shared" si="13"/>
        <v>13.720244220347123</v>
      </c>
      <c r="P15" s="40">
        <f t="shared" si="5"/>
        <v>1.5625</v>
      </c>
      <c r="Q15" s="26">
        <v>4</v>
      </c>
      <c r="R15" s="40">
        <f t="shared" si="14"/>
        <v>27.440488440694246</v>
      </c>
      <c r="S15" s="40">
        <f t="shared" si="6"/>
        <v>3.125</v>
      </c>
      <c r="T15" s="26">
        <v>30</v>
      </c>
      <c r="U15" s="40">
        <f t="shared" si="15"/>
        <v>205.80366330520684</v>
      </c>
      <c r="V15" s="40">
        <f t="shared" si="7"/>
        <v>23.4375</v>
      </c>
      <c r="W15" s="26">
        <v>5</v>
      </c>
      <c r="X15" s="40">
        <f t="shared" si="16"/>
        <v>34.3006105508678</v>
      </c>
      <c r="Y15" s="40">
        <f t="shared" si="8"/>
        <v>3.90625</v>
      </c>
      <c r="Z15" s="26">
        <v>1</v>
      </c>
      <c r="AA15" s="95">
        <f t="shared" si="17"/>
        <v>6.860122110173561</v>
      </c>
      <c r="AB15" s="37">
        <f t="shared" si="9"/>
        <v>0.78125</v>
      </c>
      <c r="AC15" s="149"/>
      <c r="AD15" s="187" t="s">
        <v>9</v>
      </c>
      <c r="AE15" s="192">
        <v>14577</v>
      </c>
    </row>
    <row r="16" spans="1:31" ht="22.5" customHeight="1">
      <c r="A16" s="4" t="s">
        <v>10</v>
      </c>
      <c r="B16" s="167">
        <v>63</v>
      </c>
      <c r="C16" s="40">
        <f t="shared" si="0"/>
        <v>1566.7744342203432</v>
      </c>
      <c r="D16" s="40">
        <f t="shared" si="1"/>
        <v>100</v>
      </c>
      <c r="E16" s="26">
        <v>11</v>
      </c>
      <c r="F16" s="40">
        <f t="shared" si="10"/>
        <v>273.5637901019647</v>
      </c>
      <c r="G16" s="40">
        <f t="shared" si="2"/>
        <v>17.46031746031746</v>
      </c>
      <c r="H16" s="26">
        <v>11</v>
      </c>
      <c r="I16" s="40">
        <f t="shared" si="11"/>
        <v>273.5637901019647</v>
      </c>
      <c r="J16" s="40">
        <f t="shared" si="3"/>
        <v>17.46031746031746</v>
      </c>
      <c r="K16" s="26">
        <v>1</v>
      </c>
      <c r="L16" s="40">
        <f t="shared" si="12"/>
        <v>24.869435463814973</v>
      </c>
      <c r="M16" s="40">
        <f t="shared" si="4"/>
        <v>1.5873015873015872</v>
      </c>
      <c r="N16" s="26">
        <v>4</v>
      </c>
      <c r="O16" s="40">
        <f t="shared" si="13"/>
        <v>99.4777418552599</v>
      </c>
      <c r="P16" s="40">
        <f t="shared" si="5"/>
        <v>6.349206349206349</v>
      </c>
      <c r="Q16" s="26">
        <v>6</v>
      </c>
      <c r="R16" s="40">
        <f t="shared" si="14"/>
        <v>149.21661278288983</v>
      </c>
      <c r="S16" s="40">
        <f t="shared" si="6"/>
        <v>9.523809523809524</v>
      </c>
      <c r="T16" s="26">
        <v>6</v>
      </c>
      <c r="U16" s="40">
        <f t="shared" si="15"/>
        <v>149.21661278288983</v>
      </c>
      <c r="V16" s="40">
        <f t="shared" si="7"/>
        <v>9.523809523809524</v>
      </c>
      <c r="W16" s="26">
        <v>1</v>
      </c>
      <c r="X16" s="40">
        <f t="shared" si="16"/>
        <v>24.869435463814973</v>
      </c>
      <c r="Y16" s="40">
        <f t="shared" si="8"/>
        <v>1.5873015873015872</v>
      </c>
      <c r="Z16" s="26">
        <v>1</v>
      </c>
      <c r="AA16" s="95">
        <f t="shared" si="17"/>
        <v>24.869435463814973</v>
      </c>
      <c r="AB16" s="37">
        <f t="shared" si="9"/>
        <v>1.5873015873015872</v>
      </c>
      <c r="AC16" s="149"/>
      <c r="AD16" s="187" t="s">
        <v>10</v>
      </c>
      <c r="AE16" s="192">
        <v>4021</v>
      </c>
    </row>
    <row r="17" spans="1:31" ht="22.5" customHeight="1">
      <c r="A17" s="4" t="s">
        <v>11</v>
      </c>
      <c r="B17" s="167">
        <v>95</v>
      </c>
      <c r="C17" s="40">
        <f t="shared" si="0"/>
        <v>944.4278755343474</v>
      </c>
      <c r="D17" s="40">
        <f t="shared" si="1"/>
        <v>100</v>
      </c>
      <c r="E17" s="26">
        <v>24</v>
      </c>
      <c r="F17" s="40">
        <f t="shared" si="10"/>
        <v>238.59230539815093</v>
      </c>
      <c r="G17" s="40">
        <f t="shared" si="2"/>
        <v>25.263157894736842</v>
      </c>
      <c r="H17" s="26">
        <v>6</v>
      </c>
      <c r="I17" s="40">
        <f t="shared" si="11"/>
        <v>59.64807634953773</v>
      </c>
      <c r="J17" s="40">
        <f t="shared" si="3"/>
        <v>6.315789473684211</v>
      </c>
      <c r="K17" s="26">
        <v>1</v>
      </c>
      <c r="L17" s="40">
        <f t="shared" si="12"/>
        <v>9.941346058256288</v>
      </c>
      <c r="M17" s="40">
        <f t="shared" si="4"/>
        <v>1.0526315789473684</v>
      </c>
      <c r="N17" s="26">
        <v>0</v>
      </c>
      <c r="O17" s="40">
        <f t="shared" si="13"/>
        <v>0</v>
      </c>
      <c r="P17" s="40">
        <f t="shared" si="5"/>
        <v>0</v>
      </c>
      <c r="Q17" s="26">
        <v>5</v>
      </c>
      <c r="R17" s="40">
        <f t="shared" si="14"/>
        <v>49.706730291281445</v>
      </c>
      <c r="S17" s="40">
        <f t="shared" si="6"/>
        <v>5.263157894736842</v>
      </c>
      <c r="T17" s="26">
        <v>10</v>
      </c>
      <c r="U17" s="40">
        <f t="shared" si="15"/>
        <v>99.41346058256289</v>
      </c>
      <c r="V17" s="40">
        <f t="shared" si="7"/>
        <v>10.526315789473683</v>
      </c>
      <c r="W17" s="26">
        <v>1</v>
      </c>
      <c r="X17" s="40">
        <f t="shared" si="16"/>
        <v>9.941346058256288</v>
      </c>
      <c r="Y17" s="40">
        <f t="shared" si="8"/>
        <v>1.0526315789473684</v>
      </c>
      <c r="Z17" s="26">
        <v>1</v>
      </c>
      <c r="AA17" s="95">
        <f t="shared" si="17"/>
        <v>9.941346058256288</v>
      </c>
      <c r="AB17" s="37">
        <f t="shared" si="9"/>
        <v>1.0526315789473684</v>
      </c>
      <c r="AC17" s="149"/>
      <c r="AD17" s="187" t="s">
        <v>11</v>
      </c>
      <c r="AE17" s="192">
        <v>10059</v>
      </c>
    </row>
    <row r="18" spans="1:31" ht="22.5" customHeight="1">
      <c r="A18" s="4" t="s">
        <v>12</v>
      </c>
      <c r="B18" s="167">
        <v>36</v>
      </c>
      <c r="C18" s="40">
        <f t="shared" si="0"/>
        <v>707.9646017699115</v>
      </c>
      <c r="D18" s="40">
        <f t="shared" si="1"/>
        <v>100</v>
      </c>
      <c r="E18" s="26">
        <v>10</v>
      </c>
      <c r="F18" s="40">
        <f t="shared" si="10"/>
        <v>196.65683382497542</v>
      </c>
      <c r="G18" s="40">
        <f t="shared" si="2"/>
        <v>27.77777777777778</v>
      </c>
      <c r="H18" s="26">
        <v>4</v>
      </c>
      <c r="I18" s="40">
        <f t="shared" si="11"/>
        <v>78.66273352999016</v>
      </c>
      <c r="J18" s="40">
        <f t="shared" si="3"/>
        <v>11.11111111111111</v>
      </c>
      <c r="K18" s="26">
        <v>1</v>
      </c>
      <c r="L18" s="40">
        <f t="shared" si="12"/>
        <v>19.66568338249754</v>
      </c>
      <c r="M18" s="40">
        <f t="shared" si="4"/>
        <v>2.7777777777777777</v>
      </c>
      <c r="N18" s="26">
        <v>3</v>
      </c>
      <c r="O18" s="40">
        <f t="shared" si="13"/>
        <v>58.99705014749262</v>
      </c>
      <c r="P18" s="40">
        <f t="shared" si="5"/>
        <v>8.333333333333332</v>
      </c>
      <c r="Q18" s="26">
        <v>0</v>
      </c>
      <c r="R18" s="40">
        <f t="shared" si="14"/>
        <v>0</v>
      </c>
      <c r="S18" s="40">
        <f t="shared" si="6"/>
        <v>0</v>
      </c>
      <c r="T18" s="26">
        <v>3</v>
      </c>
      <c r="U18" s="40">
        <f t="shared" si="15"/>
        <v>58.99705014749262</v>
      </c>
      <c r="V18" s="40">
        <f t="shared" si="7"/>
        <v>8.333333333333332</v>
      </c>
      <c r="W18" s="26">
        <v>1</v>
      </c>
      <c r="X18" s="40">
        <f t="shared" si="16"/>
        <v>19.66568338249754</v>
      </c>
      <c r="Y18" s="40">
        <f t="shared" si="8"/>
        <v>2.7777777777777777</v>
      </c>
      <c r="Z18" s="26">
        <v>0</v>
      </c>
      <c r="AA18" s="95">
        <f t="shared" si="17"/>
        <v>0</v>
      </c>
      <c r="AB18" s="37">
        <f t="shared" si="9"/>
        <v>0</v>
      </c>
      <c r="AC18" s="149"/>
      <c r="AD18" s="187" t="s">
        <v>12</v>
      </c>
      <c r="AE18" s="192">
        <v>5085</v>
      </c>
    </row>
    <row r="19" spans="1:31" ht="22.5" customHeight="1" thickBot="1">
      <c r="A19" s="4" t="s">
        <v>13</v>
      </c>
      <c r="B19" s="193">
        <v>78</v>
      </c>
      <c r="C19" s="33">
        <f t="shared" si="0"/>
        <v>1032.2922181048173</v>
      </c>
      <c r="D19" s="33">
        <f t="shared" si="1"/>
        <v>100</v>
      </c>
      <c r="E19" s="159">
        <v>24</v>
      </c>
      <c r="F19" s="33">
        <f t="shared" si="10"/>
        <v>317.62837480148227</v>
      </c>
      <c r="G19" s="33">
        <f t="shared" si="2"/>
        <v>30.76923076923077</v>
      </c>
      <c r="H19" s="159">
        <v>7</v>
      </c>
      <c r="I19" s="33">
        <f t="shared" si="11"/>
        <v>92.641609317099</v>
      </c>
      <c r="J19" s="33">
        <f t="shared" si="3"/>
        <v>8.974358974358974</v>
      </c>
      <c r="K19" s="159">
        <v>1</v>
      </c>
      <c r="L19" s="33">
        <f t="shared" si="12"/>
        <v>13.234515616728428</v>
      </c>
      <c r="M19" s="33">
        <f t="shared" si="4"/>
        <v>1.282051282051282</v>
      </c>
      <c r="N19" s="159">
        <v>1</v>
      </c>
      <c r="O19" s="33">
        <f t="shared" si="13"/>
        <v>13.234515616728428</v>
      </c>
      <c r="P19" s="33">
        <f t="shared" si="5"/>
        <v>1.282051282051282</v>
      </c>
      <c r="Q19" s="159">
        <v>4</v>
      </c>
      <c r="R19" s="33">
        <f t="shared" si="14"/>
        <v>52.93806246691371</v>
      </c>
      <c r="S19" s="33">
        <f t="shared" si="6"/>
        <v>5.128205128205128</v>
      </c>
      <c r="T19" s="159">
        <v>12</v>
      </c>
      <c r="U19" s="33">
        <f t="shared" si="15"/>
        <v>158.81418740074113</v>
      </c>
      <c r="V19" s="33">
        <f t="shared" si="7"/>
        <v>15.384615384615385</v>
      </c>
      <c r="W19" s="159">
        <v>3</v>
      </c>
      <c r="X19" s="33">
        <f t="shared" si="16"/>
        <v>39.70354685018528</v>
      </c>
      <c r="Y19" s="33">
        <f t="shared" si="8"/>
        <v>3.8461538461538463</v>
      </c>
      <c r="Z19" s="159">
        <v>1</v>
      </c>
      <c r="AA19" s="96">
        <f t="shared" si="17"/>
        <v>13.234515616728428</v>
      </c>
      <c r="AB19" s="34">
        <f t="shared" si="9"/>
        <v>1.282051282051282</v>
      </c>
      <c r="AC19" s="149"/>
      <c r="AD19" s="187" t="s">
        <v>13</v>
      </c>
      <c r="AE19" s="192">
        <v>7556</v>
      </c>
    </row>
    <row r="20" spans="1:31" ht="22.5" customHeight="1" thickBot="1">
      <c r="A20" s="6" t="s">
        <v>5</v>
      </c>
      <c r="B20" s="27">
        <f>SUM(B21:B23)</f>
        <v>417</v>
      </c>
      <c r="C20" s="38">
        <f t="shared" si="0"/>
        <v>1129.2244367417677</v>
      </c>
      <c r="D20" s="38">
        <f t="shared" si="1"/>
        <v>100</v>
      </c>
      <c r="E20" s="28">
        <f>SUM(E21:E23)</f>
        <v>86</v>
      </c>
      <c r="F20" s="38">
        <f t="shared" si="10"/>
        <v>232.8856152512998</v>
      </c>
      <c r="G20" s="38">
        <f t="shared" si="2"/>
        <v>20.623501199040767</v>
      </c>
      <c r="H20" s="28">
        <f>SUM(H21:H23)</f>
        <v>47</v>
      </c>
      <c r="I20" s="38">
        <f t="shared" si="11"/>
        <v>127.27469670710573</v>
      </c>
      <c r="J20" s="38">
        <f t="shared" si="3"/>
        <v>11.270983213429256</v>
      </c>
      <c r="K20" s="28">
        <f>SUM(K21:K23)</f>
        <v>5</v>
      </c>
      <c r="L20" s="38">
        <f t="shared" si="12"/>
        <v>13.539861351819757</v>
      </c>
      <c r="M20" s="38">
        <f t="shared" si="4"/>
        <v>1.1990407673860912</v>
      </c>
      <c r="N20" s="28">
        <f>SUM(N21:N23)</f>
        <v>11</v>
      </c>
      <c r="O20" s="38">
        <f t="shared" si="13"/>
        <v>29.787694974003465</v>
      </c>
      <c r="P20" s="38">
        <f t="shared" si="5"/>
        <v>2.6378896882494005</v>
      </c>
      <c r="Q20" s="28">
        <f>SUM(Q21:Q23)</f>
        <v>30</v>
      </c>
      <c r="R20" s="38">
        <f t="shared" si="14"/>
        <v>81.23916811091854</v>
      </c>
      <c r="S20" s="38">
        <f t="shared" si="6"/>
        <v>7.194244604316546</v>
      </c>
      <c r="T20" s="28">
        <f>SUM(T21:T23)</f>
        <v>84</v>
      </c>
      <c r="U20" s="38">
        <f t="shared" si="15"/>
        <v>227.4696707105719</v>
      </c>
      <c r="V20" s="38">
        <f t="shared" si="7"/>
        <v>20.14388489208633</v>
      </c>
      <c r="W20" s="28">
        <f>SUM(W21:W23)</f>
        <v>21</v>
      </c>
      <c r="X20" s="38">
        <f t="shared" si="16"/>
        <v>56.867417677642976</v>
      </c>
      <c r="Y20" s="38">
        <f t="shared" si="8"/>
        <v>5.0359712230215825</v>
      </c>
      <c r="Z20" s="28">
        <f>SUM(Z21:Z23)</f>
        <v>5</v>
      </c>
      <c r="AA20" s="99">
        <f t="shared" si="17"/>
        <v>13.539861351819757</v>
      </c>
      <c r="AB20" s="42">
        <f t="shared" si="9"/>
        <v>1.1990407673860912</v>
      </c>
      <c r="AC20" s="149"/>
      <c r="AD20" s="190" t="s">
        <v>5</v>
      </c>
      <c r="AE20" s="163">
        <f>SUM(AE21:AE23)</f>
        <v>36928</v>
      </c>
    </row>
    <row r="21" spans="1:31" ht="22.5" customHeight="1">
      <c r="A21" s="3" t="s">
        <v>14</v>
      </c>
      <c r="B21" s="164">
        <v>175</v>
      </c>
      <c r="C21" s="39">
        <f t="shared" si="0"/>
        <v>1464.4351464435147</v>
      </c>
      <c r="D21" s="39">
        <f t="shared" si="1"/>
        <v>100</v>
      </c>
      <c r="E21" s="29">
        <v>29</v>
      </c>
      <c r="F21" s="39">
        <f t="shared" si="10"/>
        <v>242.6778242677824</v>
      </c>
      <c r="G21" s="39">
        <f t="shared" si="2"/>
        <v>16.57142857142857</v>
      </c>
      <c r="H21" s="29">
        <v>23</v>
      </c>
      <c r="I21" s="39">
        <f t="shared" si="11"/>
        <v>192.46861924686192</v>
      </c>
      <c r="J21" s="39">
        <f t="shared" si="3"/>
        <v>13.142857142857142</v>
      </c>
      <c r="K21" s="29">
        <v>2</v>
      </c>
      <c r="L21" s="39">
        <f t="shared" si="12"/>
        <v>16.73640167364017</v>
      </c>
      <c r="M21" s="39">
        <f t="shared" si="4"/>
        <v>1.1428571428571428</v>
      </c>
      <c r="N21" s="29">
        <v>4</v>
      </c>
      <c r="O21" s="39">
        <f t="shared" si="13"/>
        <v>33.47280334728034</v>
      </c>
      <c r="P21" s="39">
        <f t="shared" si="5"/>
        <v>2.2857142857142856</v>
      </c>
      <c r="Q21" s="29">
        <v>16</v>
      </c>
      <c r="R21" s="39">
        <f t="shared" si="14"/>
        <v>133.89121338912136</v>
      </c>
      <c r="S21" s="39">
        <f t="shared" si="6"/>
        <v>9.142857142857142</v>
      </c>
      <c r="T21" s="29">
        <v>35</v>
      </c>
      <c r="U21" s="39">
        <f t="shared" si="15"/>
        <v>292.88702928870293</v>
      </c>
      <c r="V21" s="39">
        <f t="shared" si="7"/>
        <v>20</v>
      </c>
      <c r="W21" s="29">
        <v>12</v>
      </c>
      <c r="X21" s="39">
        <f t="shared" si="16"/>
        <v>100.41841004184101</v>
      </c>
      <c r="Y21" s="39">
        <f t="shared" si="8"/>
        <v>6.857142857142858</v>
      </c>
      <c r="Z21" s="29">
        <v>2</v>
      </c>
      <c r="AA21" s="94">
        <f t="shared" si="17"/>
        <v>16.73640167364017</v>
      </c>
      <c r="AB21" s="43">
        <f t="shared" si="9"/>
        <v>1.1428571428571428</v>
      </c>
      <c r="AC21" s="149"/>
      <c r="AD21" s="185" t="s">
        <v>14</v>
      </c>
      <c r="AE21" s="191">
        <v>11950</v>
      </c>
    </row>
    <row r="22" spans="1:31" ht="22.5" customHeight="1">
      <c r="A22" s="4" t="s">
        <v>15</v>
      </c>
      <c r="B22" s="167">
        <v>131</v>
      </c>
      <c r="C22" s="40">
        <f t="shared" si="0"/>
        <v>1078.1893004115227</v>
      </c>
      <c r="D22" s="40">
        <f t="shared" si="1"/>
        <v>100</v>
      </c>
      <c r="E22" s="26">
        <v>31</v>
      </c>
      <c r="F22" s="40">
        <f t="shared" si="10"/>
        <v>255.14403292181072</v>
      </c>
      <c r="G22" s="40">
        <f t="shared" si="2"/>
        <v>23.66412213740458</v>
      </c>
      <c r="H22" s="26">
        <v>15</v>
      </c>
      <c r="I22" s="40">
        <f t="shared" si="11"/>
        <v>123.45679012345678</v>
      </c>
      <c r="J22" s="40">
        <f t="shared" si="3"/>
        <v>11.450381679389313</v>
      </c>
      <c r="K22" s="26">
        <v>0</v>
      </c>
      <c r="L22" s="40">
        <f t="shared" si="12"/>
        <v>0</v>
      </c>
      <c r="M22" s="40">
        <f t="shared" si="4"/>
        <v>0</v>
      </c>
      <c r="N22" s="26">
        <v>4</v>
      </c>
      <c r="O22" s="40">
        <f t="shared" si="13"/>
        <v>32.92181069958848</v>
      </c>
      <c r="P22" s="40">
        <f t="shared" si="5"/>
        <v>3.0534351145038165</v>
      </c>
      <c r="Q22" s="26">
        <v>11</v>
      </c>
      <c r="R22" s="40">
        <f t="shared" si="14"/>
        <v>90.53497942386831</v>
      </c>
      <c r="S22" s="40">
        <f t="shared" si="6"/>
        <v>8.396946564885496</v>
      </c>
      <c r="T22" s="26">
        <v>22</v>
      </c>
      <c r="U22" s="40">
        <f t="shared" si="15"/>
        <v>181.06995884773661</v>
      </c>
      <c r="V22" s="40">
        <f t="shared" si="7"/>
        <v>16.793893129770993</v>
      </c>
      <c r="W22" s="26">
        <v>6</v>
      </c>
      <c r="X22" s="40">
        <f t="shared" si="16"/>
        <v>49.382716049382715</v>
      </c>
      <c r="Y22" s="40">
        <f t="shared" si="8"/>
        <v>4.580152671755725</v>
      </c>
      <c r="Z22" s="26">
        <v>1</v>
      </c>
      <c r="AA22" s="95">
        <f t="shared" si="17"/>
        <v>8.23045267489712</v>
      </c>
      <c r="AB22" s="37">
        <f t="shared" si="9"/>
        <v>0.7633587786259541</v>
      </c>
      <c r="AC22" s="149"/>
      <c r="AD22" s="187" t="s">
        <v>15</v>
      </c>
      <c r="AE22" s="192">
        <v>12150</v>
      </c>
    </row>
    <row r="23" spans="1:31" ht="22.5" customHeight="1" thickBot="1">
      <c r="A23" s="7" t="s">
        <v>16</v>
      </c>
      <c r="B23" s="172">
        <v>111</v>
      </c>
      <c r="C23" s="41">
        <f t="shared" si="0"/>
        <v>865.2946679139382</v>
      </c>
      <c r="D23" s="41">
        <f t="shared" si="1"/>
        <v>100</v>
      </c>
      <c r="E23" s="173">
        <v>26</v>
      </c>
      <c r="F23" s="41">
        <f t="shared" si="10"/>
        <v>202.68163392578734</v>
      </c>
      <c r="G23" s="41">
        <f t="shared" si="2"/>
        <v>23.423423423423422</v>
      </c>
      <c r="H23" s="173">
        <v>9</v>
      </c>
      <c r="I23" s="41">
        <f t="shared" si="11"/>
        <v>70.15902712815715</v>
      </c>
      <c r="J23" s="41">
        <f t="shared" si="3"/>
        <v>8.108108108108109</v>
      </c>
      <c r="K23" s="173">
        <v>3</v>
      </c>
      <c r="L23" s="24">
        <f t="shared" si="12"/>
        <v>23.386342376052387</v>
      </c>
      <c r="M23" s="24">
        <f t="shared" si="4"/>
        <v>2.7027027027027026</v>
      </c>
      <c r="N23" s="173">
        <v>3</v>
      </c>
      <c r="O23" s="41">
        <f t="shared" si="13"/>
        <v>23.386342376052387</v>
      </c>
      <c r="P23" s="41">
        <f t="shared" si="5"/>
        <v>2.7027027027027026</v>
      </c>
      <c r="Q23" s="173">
        <v>3</v>
      </c>
      <c r="R23" s="41">
        <f t="shared" si="14"/>
        <v>23.386342376052387</v>
      </c>
      <c r="S23" s="41">
        <f t="shared" si="6"/>
        <v>2.7027027027027026</v>
      </c>
      <c r="T23" s="173">
        <v>27</v>
      </c>
      <c r="U23" s="41">
        <f t="shared" si="15"/>
        <v>210.4770813844715</v>
      </c>
      <c r="V23" s="41">
        <f t="shared" si="7"/>
        <v>24.324324324324326</v>
      </c>
      <c r="W23" s="173">
        <v>3</v>
      </c>
      <c r="X23" s="41">
        <f t="shared" si="16"/>
        <v>23.386342376052387</v>
      </c>
      <c r="Y23" s="41">
        <f t="shared" si="8"/>
        <v>2.7027027027027026</v>
      </c>
      <c r="Z23" s="173">
        <v>2</v>
      </c>
      <c r="AA23" s="97">
        <f t="shared" si="17"/>
        <v>15.590894917368257</v>
      </c>
      <c r="AB23" s="44">
        <f t="shared" si="9"/>
        <v>1.8018018018018018</v>
      </c>
      <c r="AC23" s="149"/>
      <c r="AD23" s="194" t="s">
        <v>16</v>
      </c>
      <c r="AE23" s="195">
        <v>12828</v>
      </c>
    </row>
    <row r="24" spans="1:31" ht="14.25" customHeight="1">
      <c r="A24" s="1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</row>
    <row r="25" spans="1:31" ht="13.5">
      <c r="A25" s="149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</row>
    <row r="26" spans="1:31" ht="13.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</row>
    <row r="27" spans="1:31" ht="17.25">
      <c r="A27" s="2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30" t="str">
        <f>AB3</f>
        <v>    （平成２４年）</v>
      </c>
      <c r="Z27" s="15"/>
      <c r="AB27" s="30"/>
      <c r="AC27" s="149"/>
      <c r="AD27" s="149"/>
      <c r="AE27" s="149"/>
    </row>
    <row r="28" spans="1:31" ht="14.25" thickBo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</row>
    <row r="29" spans="1:31" s="12" customFormat="1" ht="39.75" customHeight="1">
      <c r="A29" s="142"/>
      <c r="B29" s="132" t="s">
        <v>31</v>
      </c>
      <c r="C29" s="121"/>
      <c r="D29" s="122"/>
      <c r="E29" s="120" t="s">
        <v>32</v>
      </c>
      <c r="F29" s="121"/>
      <c r="G29" s="122"/>
      <c r="H29" s="120" t="s">
        <v>33</v>
      </c>
      <c r="I29" s="121"/>
      <c r="J29" s="122"/>
      <c r="K29" s="120" t="s">
        <v>34</v>
      </c>
      <c r="L29" s="121"/>
      <c r="M29" s="122"/>
      <c r="N29" s="120" t="s">
        <v>35</v>
      </c>
      <c r="O29" s="121"/>
      <c r="P29" s="122"/>
      <c r="Q29" s="120" t="s">
        <v>36</v>
      </c>
      <c r="R29" s="121"/>
      <c r="S29" s="122"/>
      <c r="T29" s="120" t="s">
        <v>37</v>
      </c>
      <c r="U29" s="121"/>
      <c r="V29" s="122"/>
      <c r="W29" s="120" t="s">
        <v>38</v>
      </c>
      <c r="X29" s="121"/>
      <c r="Y29" s="136"/>
      <c r="Z29" s="147"/>
      <c r="AA29" s="147"/>
      <c r="AB29" s="108"/>
      <c r="AC29" s="11"/>
      <c r="AD29" s="11"/>
      <c r="AE29" s="11"/>
    </row>
    <row r="30" spans="1:31" s="12" customFormat="1" ht="19.5" customHeight="1" thickBot="1">
      <c r="A30" s="144"/>
      <c r="B30" s="13" t="s">
        <v>29</v>
      </c>
      <c r="C30" s="14" t="s">
        <v>30</v>
      </c>
      <c r="D30" s="78" t="s">
        <v>42</v>
      </c>
      <c r="E30" s="14" t="s">
        <v>29</v>
      </c>
      <c r="F30" s="14" t="s">
        <v>30</v>
      </c>
      <c r="G30" s="78" t="s">
        <v>42</v>
      </c>
      <c r="H30" s="14" t="s">
        <v>29</v>
      </c>
      <c r="I30" s="14" t="s">
        <v>30</v>
      </c>
      <c r="J30" s="78" t="s">
        <v>42</v>
      </c>
      <c r="K30" s="14" t="s">
        <v>29</v>
      </c>
      <c r="L30" s="14" t="s">
        <v>30</v>
      </c>
      <c r="M30" s="78" t="s">
        <v>42</v>
      </c>
      <c r="N30" s="14" t="s">
        <v>29</v>
      </c>
      <c r="O30" s="14" t="s">
        <v>30</v>
      </c>
      <c r="P30" s="78" t="s">
        <v>42</v>
      </c>
      <c r="Q30" s="14" t="s">
        <v>29</v>
      </c>
      <c r="R30" s="14" t="s">
        <v>30</v>
      </c>
      <c r="S30" s="78" t="s">
        <v>42</v>
      </c>
      <c r="T30" s="14" t="s">
        <v>29</v>
      </c>
      <c r="U30" s="14" t="s">
        <v>30</v>
      </c>
      <c r="V30" s="78" t="s">
        <v>42</v>
      </c>
      <c r="W30" s="14" t="s">
        <v>29</v>
      </c>
      <c r="X30" s="71" t="s">
        <v>30</v>
      </c>
      <c r="Y30" s="92" t="s">
        <v>42</v>
      </c>
      <c r="Z30" s="108"/>
      <c r="AA30" s="108"/>
      <c r="AB30" s="108"/>
      <c r="AC30" s="11"/>
      <c r="AD30" s="11"/>
      <c r="AE30" s="11"/>
    </row>
    <row r="31" spans="1:31" ht="22.5" customHeight="1">
      <c r="A31" s="8" t="s">
        <v>2</v>
      </c>
      <c r="B31" s="199">
        <v>57539</v>
      </c>
      <c r="C31" s="31">
        <v>89</v>
      </c>
      <c r="D31" s="31">
        <f>B31/$B8*100</f>
        <v>9.576537906539755</v>
      </c>
      <c r="E31" s="153">
        <v>17317</v>
      </c>
      <c r="F31" s="31">
        <v>26.8</v>
      </c>
      <c r="G31" s="31">
        <f>E31/$B8*100</f>
        <v>2.882165260563251</v>
      </c>
      <c r="H31" s="153">
        <v>45982</v>
      </c>
      <c r="I31" s="31">
        <v>71.1</v>
      </c>
      <c r="J31" s="31">
        <f>H31/$B8*100</f>
        <v>7.653041693781799</v>
      </c>
      <c r="K31" s="153">
        <v>7948</v>
      </c>
      <c r="L31" s="31">
        <v>12.3</v>
      </c>
      <c r="M31" s="31">
        <f>K31/$B8*100</f>
        <v>1.322830137492448</v>
      </c>
      <c r="N31" s="153">
        <v>5539</v>
      </c>
      <c r="O31" s="31">
        <v>8.6</v>
      </c>
      <c r="P31" s="31">
        <f>N31/$B8*100</f>
        <v>0.9218867805197117</v>
      </c>
      <c r="Q31" s="153">
        <v>13272</v>
      </c>
      <c r="R31" s="31">
        <v>20.5</v>
      </c>
      <c r="S31" s="31">
        <f>Q31/$B8*100</f>
        <v>2.208933264318038</v>
      </c>
      <c r="T31" s="153">
        <v>6847</v>
      </c>
      <c r="U31" s="31">
        <v>10.6</v>
      </c>
      <c r="V31" s="31">
        <f>T31/$B8*100</f>
        <v>1.1395845434588314</v>
      </c>
      <c r="W31" s="153">
        <v>831</v>
      </c>
      <c r="X31" s="31">
        <v>1.3</v>
      </c>
      <c r="Y31" s="35">
        <f>W31/$B8*100</f>
        <v>0.13830798241774336</v>
      </c>
      <c r="Z31" s="79"/>
      <c r="AA31" s="75"/>
      <c r="AB31" s="75"/>
      <c r="AC31" s="149"/>
      <c r="AD31" s="149"/>
      <c r="AE31" s="149"/>
    </row>
    <row r="32" spans="1:31" ht="22.5" customHeight="1" thickBot="1">
      <c r="A32" s="5" t="s">
        <v>3</v>
      </c>
      <c r="B32" s="157">
        <v>903</v>
      </c>
      <c r="C32" s="39">
        <f>B32/$AE9*100000</f>
        <v>86.41148325358851</v>
      </c>
      <c r="D32" s="65">
        <f aca="true" t="shared" si="18" ref="D32:D46">B32/$B9*100</f>
        <v>8.678519942335415</v>
      </c>
      <c r="E32" s="16">
        <v>386</v>
      </c>
      <c r="F32" s="39">
        <f>E32/$AE9*100000</f>
        <v>36.9377990430622</v>
      </c>
      <c r="G32" s="65">
        <f aca="true" t="shared" si="19" ref="G32:G46">E32/$B9*100</f>
        <v>3.7097549255165783</v>
      </c>
      <c r="H32" s="16">
        <v>1010</v>
      </c>
      <c r="I32" s="39">
        <f>H32/$AE9*100000</f>
        <v>96.65071770334929</v>
      </c>
      <c r="J32" s="65">
        <f aca="true" t="shared" si="20" ref="J32:J46">H32/$B9*100</f>
        <v>9.706871696299855</v>
      </c>
      <c r="K32" s="16">
        <v>141</v>
      </c>
      <c r="L32" s="39">
        <f>K32/$AE9*100000</f>
        <v>13.492822966507177</v>
      </c>
      <c r="M32" s="65">
        <f aca="true" t="shared" si="21" ref="M32:M46">K32/$B9*100</f>
        <v>1.355117731859683</v>
      </c>
      <c r="N32" s="16">
        <v>77</v>
      </c>
      <c r="O32" s="39">
        <f>N32/$AE9*100000</f>
        <v>7.368421052631579</v>
      </c>
      <c r="P32" s="65">
        <f aca="true" t="shared" si="22" ref="P32:P46">N32/$B9*100</f>
        <v>0.7400288322921672</v>
      </c>
      <c r="Q32" s="16">
        <v>219</v>
      </c>
      <c r="R32" s="39">
        <f>Q32/$AE9*100000</f>
        <v>20.95693779904306</v>
      </c>
      <c r="S32" s="65">
        <f aca="true" t="shared" si="23" ref="S32:S46">Q32/$B9*100</f>
        <v>2.1047573282075924</v>
      </c>
      <c r="T32" s="16">
        <v>117</v>
      </c>
      <c r="U32" s="39">
        <f aca="true" t="shared" si="24" ref="U32:U46">T32/$AE9*100000</f>
        <v>11.196172248803828</v>
      </c>
      <c r="V32" s="32">
        <f aca="true" t="shared" si="25" ref="V32:V46">T32/$B9*100</f>
        <v>1.1244593945218646</v>
      </c>
      <c r="W32" s="16">
        <v>15</v>
      </c>
      <c r="X32" s="39">
        <f>W32/$AE9*100000</f>
        <v>1.4354066985645932</v>
      </c>
      <c r="Y32" s="36">
        <f aca="true" t="shared" si="26" ref="Y32:Y46">W32/$B9*100</f>
        <v>0.14416146083613646</v>
      </c>
      <c r="Z32" s="80"/>
      <c r="AA32" s="75"/>
      <c r="AB32" s="75"/>
      <c r="AC32" s="149"/>
      <c r="AD32" s="149"/>
      <c r="AE32" s="149"/>
    </row>
    <row r="33" spans="1:31" ht="22.5" customHeight="1" thickBot="1">
      <c r="A33" s="9" t="s">
        <v>4</v>
      </c>
      <c r="B33" s="17">
        <f>B34+B43</f>
        <v>154</v>
      </c>
      <c r="C33" s="45">
        <f aca="true" t="shared" si="27" ref="C33:C46">B33/$AE10*100000</f>
        <v>78.7123880009609</v>
      </c>
      <c r="D33" s="45">
        <f t="shared" si="18"/>
        <v>7.805372529143437</v>
      </c>
      <c r="E33" s="18">
        <f>E34+E43</f>
        <v>62</v>
      </c>
      <c r="F33" s="45">
        <f aca="true" t="shared" si="28" ref="F33:F46">E33/$AE10*100000</f>
        <v>31.689402961425817</v>
      </c>
      <c r="G33" s="45">
        <f t="shared" si="19"/>
        <v>3.1424227065382664</v>
      </c>
      <c r="H33" s="18">
        <f>H34+H43</f>
        <v>162</v>
      </c>
      <c r="I33" s="45">
        <f aca="true" t="shared" si="29" ref="I33:I46">H33/$AE10*100000</f>
        <v>82.80134322179003</v>
      </c>
      <c r="J33" s="45">
        <f t="shared" si="20"/>
        <v>8.210846426761277</v>
      </c>
      <c r="K33" s="18">
        <f>K34+K43</f>
        <v>22</v>
      </c>
      <c r="L33" s="45">
        <f aca="true" t="shared" si="30" ref="L33:L46">K33/$AE10*100000</f>
        <v>11.244626857280128</v>
      </c>
      <c r="M33" s="45">
        <f t="shared" si="21"/>
        <v>1.1150532184490625</v>
      </c>
      <c r="N33" s="18">
        <f>N34+N43</f>
        <v>20</v>
      </c>
      <c r="O33" s="45">
        <f aca="true" t="shared" si="31" ref="O33:O46">N33/$AE10*100000</f>
        <v>10.222388052072844</v>
      </c>
      <c r="P33" s="45">
        <f t="shared" si="22"/>
        <v>1.0136847440446022</v>
      </c>
      <c r="Q33" s="18">
        <f>Q34+Q43</f>
        <v>44</v>
      </c>
      <c r="R33" s="45">
        <f aca="true" t="shared" si="32" ref="R33:R46">Q33/$AE10*100000</f>
        <v>22.489253714560256</v>
      </c>
      <c r="S33" s="45">
        <f t="shared" si="23"/>
        <v>2.230106436898125</v>
      </c>
      <c r="T33" s="18">
        <f>T34+T43</f>
        <v>19</v>
      </c>
      <c r="U33" s="45">
        <f t="shared" si="24"/>
        <v>9.711268649469202</v>
      </c>
      <c r="V33" s="45">
        <f t="shared" si="25"/>
        <v>0.963000506842372</v>
      </c>
      <c r="W33" s="18">
        <f>W34+W43</f>
        <v>3</v>
      </c>
      <c r="X33" s="45">
        <f aca="true" t="shared" si="33" ref="X33:X46">W33/$AE10*100000</f>
        <v>1.5333582078109267</v>
      </c>
      <c r="Y33" s="47">
        <f t="shared" si="26"/>
        <v>0.15205271160669032</v>
      </c>
      <c r="Z33" s="83"/>
      <c r="AA33" s="75"/>
      <c r="AB33" s="75"/>
      <c r="AC33" s="149"/>
      <c r="AD33" s="149"/>
      <c r="AE33" s="149"/>
    </row>
    <row r="34" spans="1:31" ht="22.5" customHeight="1" thickBot="1">
      <c r="A34" s="10" t="s">
        <v>5</v>
      </c>
      <c r="B34" s="19">
        <f>SUM(B35:B42)</f>
        <v>120</v>
      </c>
      <c r="C34" s="46">
        <f t="shared" si="27"/>
        <v>75.60436237170885</v>
      </c>
      <c r="D34" s="46">
        <f t="shared" si="18"/>
        <v>7.712082262210797</v>
      </c>
      <c r="E34" s="20">
        <f>SUM(E35:E42)</f>
        <v>52</v>
      </c>
      <c r="F34" s="46">
        <f t="shared" si="28"/>
        <v>32.76189036107383</v>
      </c>
      <c r="G34" s="46">
        <f t="shared" si="19"/>
        <v>3.3419023136246784</v>
      </c>
      <c r="H34" s="20">
        <f>SUM(H35:H42)</f>
        <v>118</v>
      </c>
      <c r="I34" s="46">
        <f t="shared" si="29"/>
        <v>74.3442896655137</v>
      </c>
      <c r="J34" s="46">
        <f t="shared" si="20"/>
        <v>7.583547557840617</v>
      </c>
      <c r="K34" s="20">
        <f>SUM(K35:K42)</f>
        <v>17</v>
      </c>
      <c r="L34" s="46">
        <f t="shared" si="30"/>
        <v>10.710618002658753</v>
      </c>
      <c r="M34" s="46">
        <f t="shared" si="21"/>
        <v>1.0925449871465296</v>
      </c>
      <c r="N34" s="20">
        <f>SUM(N35:N42)</f>
        <v>18</v>
      </c>
      <c r="O34" s="46">
        <f t="shared" si="31"/>
        <v>11.340654355756328</v>
      </c>
      <c r="P34" s="46">
        <f t="shared" si="22"/>
        <v>1.1568123393316194</v>
      </c>
      <c r="Q34" s="20">
        <f>SUM(Q35:Q42)</f>
        <v>33</v>
      </c>
      <c r="R34" s="46">
        <f t="shared" si="32"/>
        <v>20.791199652219934</v>
      </c>
      <c r="S34" s="46">
        <f t="shared" si="23"/>
        <v>2.120822622107969</v>
      </c>
      <c r="T34" s="20">
        <f>SUM(T35:T42)</f>
        <v>12</v>
      </c>
      <c r="U34" s="46">
        <f t="shared" si="24"/>
        <v>7.560436237170884</v>
      </c>
      <c r="V34" s="46">
        <f t="shared" si="25"/>
        <v>0.7712082262210797</v>
      </c>
      <c r="W34" s="20">
        <f>SUM(W35:W42)</f>
        <v>2</v>
      </c>
      <c r="X34" s="46">
        <f t="shared" si="33"/>
        <v>1.2600727061951476</v>
      </c>
      <c r="Y34" s="48">
        <f t="shared" si="26"/>
        <v>0.12853470437017994</v>
      </c>
      <c r="Z34" s="83"/>
      <c r="AA34" s="75"/>
      <c r="AB34" s="75"/>
      <c r="AC34" s="149"/>
      <c r="AD34" s="149"/>
      <c r="AE34" s="149"/>
    </row>
    <row r="35" spans="1:31" ht="22.5" customHeight="1">
      <c r="A35" s="3" t="s">
        <v>6</v>
      </c>
      <c r="B35" s="178">
        <v>49</v>
      </c>
      <c r="C35" s="39">
        <f t="shared" si="27"/>
        <v>59.20806196304933</v>
      </c>
      <c r="D35" s="94">
        <f t="shared" si="18"/>
        <v>6.306306306306306</v>
      </c>
      <c r="E35" s="21">
        <v>29</v>
      </c>
      <c r="F35" s="39">
        <f t="shared" si="28"/>
        <v>35.04150605976389</v>
      </c>
      <c r="G35" s="94">
        <f t="shared" si="19"/>
        <v>3.7323037323037322</v>
      </c>
      <c r="H35" s="21">
        <v>47</v>
      </c>
      <c r="I35" s="39">
        <f t="shared" si="29"/>
        <v>56.79140637272079</v>
      </c>
      <c r="J35" s="94">
        <f t="shared" si="20"/>
        <v>6.048906048906049</v>
      </c>
      <c r="K35" s="21">
        <v>6</v>
      </c>
      <c r="L35" s="39">
        <f t="shared" si="30"/>
        <v>7.249966770985633</v>
      </c>
      <c r="M35" s="94">
        <f t="shared" si="21"/>
        <v>0.7722007722007722</v>
      </c>
      <c r="N35" s="21">
        <v>10</v>
      </c>
      <c r="O35" s="39">
        <f t="shared" si="31"/>
        <v>12.083277951642723</v>
      </c>
      <c r="P35" s="94">
        <f t="shared" si="22"/>
        <v>1.287001287001287</v>
      </c>
      <c r="Q35" s="21">
        <v>18</v>
      </c>
      <c r="R35" s="39">
        <f t="shared" si="32"/>
        <v>21.7499003129569</v>
      </c>
      <c r="S35" s="94">
        <f t="shared" si="23"/>
        <v>2.3166023166023164</v>
      </c>
      <c r="T35" s="21">
        <v>2</v>
      </c>
      <c r="U35" s="39">
        <f t="shared" si="24"/>
        <v>2.4166555903285443</v>
      </c>
      <c r="V35" s="39">
        <f t="shared" si="25"/>
        <v>0.2574002574002574</v>
      </c>
      <c r="W35" s="21">
        <v>0</v>
      </c>
      <c r="X35" s="39">
        <f t="shared" si="33"/>
        <v>0</v>
      </c>
      <c r="Y35" s="43">
        <f t="shared" si="26"/>
        <v>0</v>
      </c>
      <c r="Z35" s="80"/>
      <c r="AA35" s="75"/>
      <c r="AB35" s="75"/>
      <c r="AC35" s="149"/>
      <c r="AD35" s="149"/>
      <c r="AE35" s="149"/>
    </row>
    <row r="36" spans="1:31" ht="22.5" customHeight="1">
      <c r="A36" s="4" t="s">
        <v>17</v>
      </c>
      <c r="B36" s="179">
        <v>16</v>
      </c>
      <c r="C36" s="40">
        <f t="shared" si="27"/>
        <v>84.52638808177927</v>
      </c>
      <c r="D36" s="95">
        <f t="shared" si="18"/>
        <v>7.766990291262135</v>
      </c>
      <c r="E36" s="22">
        <v>8</v>
      </c>
      <c r="F36" s="40">
        <f t="shared" si="28"/>
        <v>42.26319404088964</v>
      </c>
      <c r="G36" s="95">
        <f t="shared" si="19"/>
        <v>3.8834951456310676</v>
      </c>
      <c r="H36" s="22">
        <v>10</v>
      </c>
      <c r="I36" s="40">
        <f t="shared" si="29"/>
        <v>52.828992551112044</v>
      </c>
      <c r="J36" s="95">
        <f t="shared" si="20"/>
        <v>4.854368932038835</v>
      </c>
      <c r="K36" s="22">
        <v>3</v>
      </c>
      <c r="L36" s="40">
        <f t="shared" si="30"/>
        <v>15.848697765333617</v>
      </c>
      <c r="M36" s="95">
        <f t="shared" si="21"/>
        <v>1.4563106796116505</v>
      </c>
      <c r="N36" s="22">
        <v>2</v>
      </c>
      <c r="O36" s="40">
        <f t="shared" si="31"/>
        <v>10.56579851022241</v>
      </c>
      <c r="P36" s="95">
        <f t="shared" si="22"/>
        <v>0.9708737864077669</v>
      </c>
      <c r="Q36" s="22">
        <v>5</v>
      </c>
      <c r="R36" s="40">
        <f t="shared" si="32"/>
        <v>26.414496275556022</v>
      </c>
      <c r="S36" s="95">
        <f t="shared" si="23"/>
        <v>2.4271844660194173</v>
      </c>
      <c r="T36" s="22">
        <v>3</v>
      </c>
      <c r="U36" s="40">
        <f t="shared" si="24"/>
        <v>15.848697765333617</v>
      </c>
      <c r="V36" s="40">
        <f t="shared" si="25"/>
        <v>1.4563106796116505</v>
      </c>
      <c r="W36" s="22">
        <v>0</v>
      </c>
      <c r="X36" s="40">
        <f t="shared" si="33"/>
        <v>0</v>
      </c>
      <c r="Y36" s="37">
        <f t="shared" si="26"/>
        <v>0</v>
      </c>
      <c r="Z36" s="80"/>
      <c r="AA36" s="75"/>
      <c r="AB36" s="75"/>
      <c r="AC36" s="149"/>
      <c r="AD36" s="149"/>
      <c r="AE36" s="149"/>
    </row>
    <row r="37" spans="1:31" ht="22.5" customHeight="1">
      <c r="A37" s="4" t="s">
        <v>8</v>
      </c>
      <c r="B37" s="179">
        <v>18</v>
      </c>
      <c r="C37" s="40">
        <f t="shared" si="27"/>
        <v>114.39466158245949</v>
      </c>
      <c r="D37" s="95">
        <f t="shared" si="18"/>
        <v>10.404624277456648</v>
      </c>
      <c r="E37" s="22">
        <v>2</v>
      </c>
      <c r="F37" s="40">
        <f t="shared" si="28"/>
        <v>12.71051795360661</v>
      </c>
      <c r="G37" s="95">
        <f t="shared" si="19"/>
        <v>1.1560693641618496</v>
      </c>
      <c r="H37" s="22">
        <v>22</v>
      </c>
      <c r="I37" s="40">
        <f t="shared" si="29"/>
        <v>139.8156974896727</v>
      </c>
      <c r="J37" s="95">
        <f t="shared" si="20"/>
        <v>12.716763005780345</v>
      </c>
      <c r="K37" s="22">
        <v>2</v>
      </c>
      <c r="L37" s="40">
        <f t="shared" si="30"/>
        <v>12.71051795360661</v>
      </c>
      <c r="M37" s="95">
        <f t="shared" si="21"/>
        <v>1.1560693641618496</v>
      </c>
      <c r="N37" s="22">
        <v>1</v>
      </c>
      <c r="O37" s="40">
        <f t="shared" si="31"/>
        <v>6.355258976803305</v>
      </c>
      <c r="P37" s="95">
        <f t="shared" si="22"/>
        <v>0.5780346820809248</v>
      </c>
      <c r="Q37" s="22">
        <v>2</v>
      </c>
      <c r="R37" s="40">
        <f t="shared" si="32"/>
        <v>12.71051795360661</v>
      </c>
      <c r="S37" s="95">
        <f t="shared" si="23"/>
        <v>1.1560693641618496</v>
      </c>
      <c r="T37" s="22">
        <v>0</v>
      </c>
      <c r="U37" s="40">
        <f t="shared" si="24"/>
        <v>0</v>
      </c>
      <c r="V37" s="40">
        <f t="shared" si="25"/>
        <v>0</v>
      </c>
      <c r="W37" s="22">
        <v>1</v>
      </c>
      <c r="X37" s="40">
        <f t="shared" si="33"/>
        <v>6.355258976803305</v>
      </c>
      <c r="Y37" s="37">
        <f t="shared" si="26"/>
        <v>0.5780346820809248</v>
      </c>
      <c r="Z37" s="80"/>
      <c r="AA37" s="75"/>
      <c r="AB37" s="75"/>
      <c r="AC37" s="149"/>
      <c r="AD37" s="149"/>
      <c r="AE37" s="149"/>
    </row>
    <row r="38" spans="1:31" ht="22.5" customHeight="1">
      <c r="A38" s="4" t="s">
        <v>9</v>
      </c>
      <c r="B38" s="179">
        <v>11</v>
      </c>
      <c r="C38" s="40">
        <f t="shared" si="27"/>
        <v>75.46134321190917</v>
      </c>
      <c r="D38" s="95">
        <f t="shared" si="18"/>
        <v>8.59375</v>
      </c>
      <c r="E38" s="22">
        <v>3</v>
      </c>
      <c r="F38" s="40">
        <f t="shared" si="28"/>
        <v>20.580366330520683</v>
      </c>
      <c r="G38" s="95">
        <f t="shared" si="19"/>
        <v>2.34375</v>
      </c>
      <c r="H38" s="22">
        <v>8</v>
      </c>
      <c r="I38" s="40">
        <f t="shared" si="29"/>
        <v>54.88097688138849</v>
      </c>
      <c r="J38" s="95">
        <f t="shared" si="20"/>
        <v>6.25</v>
      </c>
      <c r="K38" s="22">
        <v>0</v>
      </c>
      <c r="L38" s="40">
        <f t="shared" si="30"/>
        <v>0</v>
      </c>
      <c r="M38" s="95">
        <f t="shared" si="21"/>
        <v>0</v>
      </c>
      <c r="N38" s="22">
        <v>2</v>
      </c>
      <c r="O38" s="40">
        <f t="shared" si="31"/>
        <v>13.720244220347123</v>
      </c>
      <c r="P38" s="95">
        <f t="shared" si="22"/>
        <v>1.5625</v>
      </c>
      <c r="Q38" s="22">
        <v>4</v>
      </c>
      <c r="R38" s="40">
        <f t="shared" si="32"/>
        <v>27.440488440694246</v>
      </c>
      <c r="S38" s="95">
        <f t="shared" si="23"/>
        <v>3.125</v>
      </c>
      <c r="T38" s="22">
        <v>3</v>
      </c>
      <c r="U38" s="40">
        <f t="shared" si="24"/>
        <v>20.580366330520683</v>
      </c>
      <c r="V38" s="40">
        <f t="shared" si="25"/>
        <v>2.34375</v>
      </c>
      <c r="W38" s="22">
        <v>1</v>
      </c>
      <c r="X38" s="40">
        <f t="shared" si="33"/>
        <v>6.860122110173561</v>
      </c>
      <c r="Y38" s="37">
        <f t="shared" si="26"/>
        <v>0.78125</v>
      </c>
      <c r="Z38" s="80"/>
      <c r="AA38" s="75"/>
      <c r="AB38" s="75"/>
      <c r="AC38" s="149"/>
      <c r="AD38" s="149"/>
      <c r="AE38" s="149"/>
    </row>
    <row r="39" spans="1:31" ht="22.5" customHeight="1">
      <c r="A39" s="4" t="s">
        <v>10</v>
      </c>
      <c r="B39" s="179">
        <v>5</v>
      </c>
      <c r="C39" s="40">
        <f t="shared" si="27"/>
        <v>124.34717731907486</v>
      </c>
      <c r="D39" s="95">
        <f t="shared" si="18"/>
        <v>7.936507936507936</v>
      </c>
      <c r="E39" s="22">
        <v>3</v>
      </c>
      <c r="F39" s="40">
        <f t="shared" si="28"/>
        <v>74.60830639144491</v>
      </c>
      <c r="G39" s="95">
        <f t="shared" si="19"/>
        <v>4.761904761904762</v>
      </c>
      <c r="H39" s="22">
        <v>8</v>
      </c>
      <c r="I39" s="40">
        <f t="shared" si="29"/>
        <v>198.9554837105198</v>
      </c>
      <c r="J39" s="95">
        <f t="shared" si="20"/>
        <v>12.698412698412698</v>
      </c>
      <c r="K39" s="22">
        <v>3</v>
      </c>
      <c r="L39" s="40">
        <f t="shared" si="30"/>
        <v>74.60830639144491</v>
      </c>
      <c r="M39" s="95">
        <f t="shared" si="21"/>
        <v>4.761904761904762</v>
      </c>
      <c r="N39" s="22">
        <v>0</v>
      </c>
      <c r="O39" s="40">
        <f t="shared" si="31"/>
        <v>0</v>
      </c>
      <c r="P39" s="95">
        <f t="shared" si="22"/>
        <v>0</v>
      </c>
      <c r="Q39" s="22">
        <v>2</v>
      </c>
      <c r="R39" s="40">
        <f t="shared" si="32"/>
        <v>49.73887092762995</v>
      </c>
      <c r="S39" s="95">
        <f t="shared" si="23"/>
        <v>3.1746031746031744</v>
      </c>
      <c r="T39" s="22">
        <v>1</v>
      </c>
      <c r="U39" s="40">
        <f t="shared" si="24"/>
        <v>24.869435463814973</v>
      </c>
      <c r="V39" s="40">
        <f t="shared" si="25"/>
        <v>1.5873015873015872</v>
      </c>
      <c r="W39" s="22">
        <v>0</v>
      </c>
      <c r="X39" s="40">
        <f t="shared" si="33"/>
        <v>0</v>
      </c>
      <c r="Y39" s="37">
        <f t="shared" si="26"/>
        <v>0</v>
      </c>
      <c r="Z39" s="80"/>
      <c r="AA39" s="75"/>
      <c r="AB39" s="75"/>
      <c r="AC39" s="149"/>
      <c r="AD39" s="149"/>
      <c r="AE39" s="149"/>
    </row>
    <row r="40" spans="1:31" ht="22.5" customHeight="1">
      <c r="A40" s="4" t="s">
        <v>11</v>
      </c>
      <c r="B40" s="179">
        <v>6</v>
      </c>
      <c r="C40" s="40">
        <f t="shared" si="27"/>
        <v>59.64807634953773</v>
      </c>
      <c r="D40" s="95">
        <f t="shared" si="18"/>
        <v>6.315789473684211</v>
      </c>
      <c r="E40" s="22">
        <v>1</v>
      </c>
      <c r="F40" s="40">
        <f t="shared" si="28"/>
        <v>9.941346058256288</v>
      </c>
      <c r="G40" s="95">
        <f t="shared" si="19"/>
        <v>1.0526315789473684</v>
      </c>
      <c r="H40" s="22">
        <v>17</v>
      </c>
      <c r="I40" s="40">
        <f t="shared" si="29"/>
        <v>169.00288299035688</v>
      </c>
      <c r="J40" s="95">
        <f t="shared" si="20"/>
        <v>17.894736842105264</v>
      </c>
      <c r="K40" s="22">
        <v>3</v>
      </c>
      <c r="L40" s="40">
        <f t="shared" si="30"/>
        <v>29.824038174768866</v>
      </c>
      <c r="M40" s="95">
        <f t="shared" si="21"/>
        <v>3.1578947368421053</v>
      </c>
      <c r="N40" s="22">
        <v>1</v>
      </c>
      <c r="O40" s="40">
        <f t="shared" si="31"/>
        <v>9.941346058256288</v>
      </c>
      <c r="P40" s="95">
        <f t="shared" si="22"/>
        <v>1.0526315789473684</v>
      </c>
      <c r="Q40" s="22">
        <v>0</v>
      </c>
      <c r="R40" s="40">
        <f t="shared" si="32"/>
        <v>0</v>
      </c>
      <c r="S40" s="95">
        <f t="shared" si="23"/>
        <v>0</v>
      </c>
      <c r="T40" s="22">
        <v>1</v>
      </c>
      <c r="U40" s="40">
        <f t="shared" si="24"/>
        <v>9.941346058256288</v>
      </c>
      <c r="V40" s="40">
        <f t="shared" si="25"/>
        <v>1.0526315789473684</v>
      </c>
      <c r="W40" s="22">
        <v>0</v>
      </c>
      <c r="X40" s="40">
        <f t="shared" si="33"/>
        <v>0</v>
      </c>
      <c r="Y40" s="37">
        <f t="shared" si="26"/>
        <v>0</v>
      </c>
      <c r="Z40" s="80"/>
      <c r="AA40" s="75"/>
      <c r="AB40" s="75"/>
      <c r="AC40" s="149"/>
      <c r="AD40" s="149"/>
      <c r="AE40" s="149"/>
    </row>
    <row r="41" spans="1:31" ht="22.5" customHeight="1">
      <c r="A41" s="4" t="s">
        <v>12</v>
      </c>
      <c r="B41" s="179">
        <v>5</v>
      </c>
      <c r="C41" s="40">
        <f t="shared" si="27"/>
        <v>98.32841691248771</v>
      </c>
      <c r="D41" s="95">
        <f t="shared" si="18"/>
        <v>13.88888888888889</v>
      </c>
      <c r="E41" s="22">
        <v>4</v>
      </c>
      <c r="F41" s="40">
        <f t="shared" si="28"/>
        <v>78.66273352999016</v>
      </c>
      <c r="G41" s="95">
        <f t="shared" si="19"/>
        <v>11.11111111111111</v>
      </c>
      <c r="H41" s="22">
        <v>3</v>
      </c>
      <c r="I41" s="40">
        <f t="shared" si="29"/>
        <v>58.99705014749262</v>
      </c>
      <c r="J41" s="95">
        <f t="shared" si="20"/>
        <v>8.333333333333332</v>
      </c>
      <c r="K41" s="22">
        <v>0</v>
      </c>
      <c r="L41" s="40">
        <f t="shared" si="30"/>
        <v>0</v>
      </c>
      <c r="M41" s="95">
        <f t="shared" si="21"/>
        <v>0</v>
      </c>
      <c r="N41" s="22">
        <v>2</v>
      </c>
      <c r="O41" s="40">
        <f t="shared" si="31"/>
        <v>39.33136676499508</v>
      </c>
      <c r="P41" s="95">
        <f t="shared" si="22"/>
        <v>5.555555555555555</v>
      </c>
      <c r="Q41" s="22">
        <v>0</v>
      </c>
      <c r="R41" s="40">
        <f t="shared" si="32"/>
        <v>0</v>
      </c>
      <c r="S41" s="95">
        <f t="shared" si="23"/>
        <v>0</v>
      </c>
      <c r="T41" s="22">
        <v>0</v>
      </c>
      <c r="U41" s="40">
        <f t="shared" si="24"/>
        <v>0</v>
      </c>
      <c r="V41" s="40">
        <f t="shared" si="25"/>
        <v>0</v>
      </c>
      <c r="W41" s="22">
        <v>0</v>
      </c>
      <c r="X41" s="40">
        <f t="shared" si="33"/>
        <v>0</v>
      </c>
      <c r="Y41" s="37">
        <f t="shared" si="26"/>
        <v>0</v>
      </c>
      <c r="Z41" s="80"/>
      <c r="AA41" s="75"/>
      <c r="AB41" s="75"/>
      <c r="AC41" s="149"/>
      <c r="AD41" s="149"/>
      <c r="AE41" s="149"/>
    </row>
    <row r="42" spans="1:31" ht="22.5" customHeight="1" thickBot="1">
      <c r="A42" s="5" t="s">
        <v>13</v>
      </c>
      <c r="B42" s="180">
        <v>10</v>
      </c>
      <c r="C42" s="33">
        <f t="shared" si="27"/>
        <v>132.34515616728427</v>
      </c>
      <c r="D42" s="96">
        <f t="shared" si="18"/>
        <v>12.82051282051282</v>
      </c>
      <c r="E42" s="16">
        <v>2</v>
      </c>
      <c r="F42" s="33">
        <f t="shared" si="28"/>
        <v>26.469031233456857</v>
      </c>
      <c r="G42" s="96">
        <f t="shared" si="19"/>
        <v>2.564102564102564</v>
      </c>
      <c r="H42" s="16">
        <v>3</v>
      </c>
      <c r="I42" s="33">
        <f t="shared" si="29"/>
        <v>39.70354685018528</v>
      </c>
      <c r="J42" s="96">
        <f t="shared" si="20"/>
        <v>3.8461538461538463</v>
      </c>
      <c r="K42" s="16">
        <v>0</v>
      </c>
      <c r="L42" s="33">
        <f t="shared" si="30"/>
        <v>0</v>
      </c>
      <c r="M42" s="96">
        <f t="shared" si="21"/>
        <v>0</v>
      </c>
      <c r="N42" s="16">
        <v>0</v>
      </c>
      <c r="O42" s="33">
        <f t="shared" si="31"/>
        <v>0</v>
      </c>
      <c r="P42" s="96">
        <f t="shared" si="22"/>
        <v>0</v>
      </c>
      <c r="Q42" s="16">
        <v>2</v>
      </c>
      <c r="R42" s="33">
        <f t="shared" si="32"/>
        <v>26.469031233456857</v>
      </c>
      <c r="S42" s="96">
        <f t="shared" si="23"/>
        <v>2.564102564102564</v>
      </c>
      <c r="T42" s="16">
        <v>2</v>
      </c>
      <c r="U42" s="33">
        <f t="shared" si="24"/>
        <v>26.469031233456857</v>
      </c>
      <c r="V42" s="33">
        <f t="shared" si="25"/>
        <v>2.564102564102564</v>
      </c>
      <c r="W42" s="16">
        <v>0</v>
      </c>
      <c r="X42" s="33">
        <f t="shared" si="33"/>
        <v>0</v>
      </c>
      <c r="Y42" s="34">
        <f t="shared" si="26"/>
        <v>0</v>
      </c>
      <c r="Z42" s="80"/>
      <c r="AA42" s="75"/>
      <c r="AB42" s="75"/>
      <c r="AC42" s="149"/>
      <c r="AD42" s="149"/>
      <c r="AE42" s="149"/>
    </row>
    <row r="43" spans="1:31" ht="22.5" customHeight="1" thickBot="1">
      <c r="A43" s="10" t="s">
        <v>5</v>
      </c>
      <c r="B43" s="19">
        <f>SUM(B44:B46)</f>
        <v>34</v>
      </c>
      <c r="C43" s="46">
        <f t="shared" si="27"/>
        <v>92.07105719237435</v>
      </c>
      <c r="D43" s="46">
        <f t="shared" si="18"/>
        <v>8.15347721822542</v>
      </c>
      <c r="E43" s="20">
        <f>SUM(E44:E46)</f>
        <v>10</v>
      </c>
      <c r="F43" s="46">
        <f t="shared" si="28"/>
        <v>27.079722703639515</v>
      </c>
      <c r="G43" s="46">
        <f t="shared" si="19"/>
        <v>2.3980815347721824</v>
      </c>
      <c r="H43" s="20">
        <f>SUM(H44:H46)</f>
        <v>44</v>
      </c>
      <c r="I43" s="46">
        <f t="shared" si="29"/>
        <v>119.15077989601386</v>
      </c>
      <c r="J43" s="98">
        <f t="shared" si="20"/>
        <v>10.551558752997602</v>
      </c>
      <c r="K43" s="23">
        <f>SUM(K44:K46)</f>
        <v>5</v>
      </c>
      <c r="L43" s="46">
        <f t="shared" si="30"/>
        <v>13.539861351819757</v>
      </c>
      <c r="M43" s="98">
        <f t="shared" si="21"/>
        <v>1.1990407673860912</v>
      </c>
      <c r="N43" s="23">
        <f>SUM(N44:N46)</f>
        <v>2</v>
      </c>
      <c r="O43" s="46">
        <f t="shared" si="31"/>
        <v>5.415944540727903</v>
      </c>
      <c r="P43" s="98">
        <f t="shared" si="22"/>
        <v>0.4796163069544364</v>
      </c>
      <c r="Q43" s="23">
        <f>SUM(Q44:Q46)</f>
        <v>11</v>
      </c>
      <c r="R43" s="46">
        <f t="shared" si="32"/>
        <v>29.787694974003465</v>
      </c>
      <c r="S43" s="98">
        <f t="shared" si="23"/>
        <v>2.6378896882494005</v>
      </c>
      <c r="T43" s="23">
        <f>SUM(T44:T46)</f>
        <v>7</v>
      </c>
      <c r="U43" s="46">
        <f t="shared" si="24"/>
        <v>18.95580589254766</v>
      </c>
      <c r="V43" s="46">
        <f t="shared" si="25"/>
        <v>1.6786570743405276</v>
      </c>
      <c r="W43" s="23">
        <f>SUM(W44:W46)</f>
        <v>1</v>
      </c>
      <c r="X43" s="46">
        <f t="shared" si="33"/>
        <v>2.7079722703639515</v>
      </c>
      <c r="Y43" s="48">
        <f t="shared" si="26"/>
        <v>0.2398081534772182</v>
      </c>
      <c r="Z43" s="80"/>
      <c r="AA43" s="75"/>
      <c r="AB43" s="75"/>
      <c r="AC43" s="149"/>
      <c r="AD43" s="149"/>
      <c r="AE43" s="149"/>
    </row>
    <row r="44" spans="1:31" ht="22.5" customHeight="1">
      <c r="A44" s="3" t="s">
        <v>14</v>
      </c>
      <c r="B44" s="181">
        <v>17</v>
      </c>
      <c r="C44" s="39">
        <f t="shared" si="27"/>
        <v>142.2594142259414</v>
      </c>
      <c r="D44" s="94">
        <f t="shared" si="18"/>
        <v>9.714285714285714</v>
      </c>
      <c r="E44" s="21">
        <v>3</v>
      </c>
      <c r="F44" s="39">
        <f t="shared" si="28"/>
        <v>25.104602510460253</v>
      </c>
      <c r="G44" s="94">
        <f t="shared" si="19"/>
        <v>1.7142857142857144</v>
      </c>
      <c r="H44" s="21">
        <v>23</v>
      </c>
      <c r="I44" s="39">
        <f t="shared" si="29"/>
        <v>192.46861924686192</v>
      </c>
      <c r="J44" s="94">
        <f t="shared" si="20"/>
        <v>13.142857142857142</v>
      </c>
      <c r="K44" s="21">
        <v>2</v>
      </c>
      <c r="L44" s="39">
        <f t="shared" si="30"/>
        <v>16.73640167364017</v>
      </c>
      <c r="M44" s="94">
        <f t="shared" si="21"/>
        <v>1.1428571428571428</v>
      </c>
      <c r="N44" s="21">
        <v>0</v>
      </c>
      <c r="O44" s="39">
        <f t="shared" si="31"/>
        <v>0</v>
      </c>
      <c r="P44" s="94">
        <f t="shared" si="22"/>
        <v>0</v>
      </c>
      <c r="Q44" s="21">
        <v>4</v>
      </c>
      <c r="R44" s="39">
        <f t="shared" si="32"/>
        <v>33.47280334728034</v>
      </c>
      <c r="S44" s="94">
        <f t="shared" si="23"/>
        <v>2.2857142857142856</v>
      </c>
      <c r="T44" s="21">
        <v>3</v>
      </c>
      <c r="U44" s="39">
        <f t="shared" si="24"/>
        <v>25.104602510460253</v>
      </c>
      <c r="V44" s="39">
        <f t="shared" si="25"/>
        <v>1.7142857142857144</v>
      </c>
      <c r="W44" s="21">
        <v>0</v>
      </c>
      <c r="X44" s="39">
        <f t="shared" si="33"/>
        <v>0</v>
      </c>
      <c r="Y44" s="43">
        <f t="shared" si="26"/>
        <v>0</v>
      </c>
      <c r="Z44" s="80"/>
      <c r="AA44" s="75"/>
      <c r="AB44" s="75"/>
      <c r="AC44" s="149"/>
      <c r="AD44" s="149"/>
      <c r="AE44" s="149"/>
    </row>
    <row r="45" spans="1:31" ht="22.5" customHeight="1">
      <c r="A45" s="4" t="s">
        <v>15</v>
      </c>
      <c r="B45" s="182">
        <v>9</v>
      </c>
      <c r="C45" s="40">
        <f t="shared" si="27"/>
        <v>74.07407407407408</v>
      </c>
      <c r="D45" s="95">
        <f t="shared" si="18"/>
        <v>6.870229007633588</v>
      </c>
      <c r="E45" s="22">
        <v>5</v>
      </c>
      <c r="F45" s="40">
        <f t="shared" si="28"/>
        <v>41.15226337448559</v>
      </c>
      <c r="G45" s="95">
        <f t="shared" si="19"/>
        <v>3.816793893129771</v>
      </c>
      <c r="H45" s="22">
        <v>14</v>
      </c>
      <c r="I45" s="40">
        <f t="shared" si="29"/>
        <v>115.22633744855968</v>
      </c>
      <c r="J45" s="95">
        <f t="shared" si="20"/>
        <v>10.687022900763358</v>
      </c>
      <c r="K45" s="22">
        <v>1</v>
      </c>
      <c r="L45" s="40">
        <f t="shared" si="30"/>
        <v>8.23045267489712</v>
      </c>
      <c r="M45" s="95">
        <f t="shared" si="21"/>
        <v>0.7633587786259541</v>
      </c>
      <c r="N45" s="22">
        <v>0</v>
      </c>
      <c r="O45" s="40">
        <f t="shared" si="31"/>
        <v>0</v>
      </c>
      <c r="P45" s="95">
        <f t="shared" si="22"/>
        <v>0</v>
      </c>
      <c r="Q45" s="22">
        <v>4</v>
      </c>
      <c r="R45" s="40">
        <f t="shared" si="32"/>
        <v>32.92181069958848</v>
      </c>
      <c r="S45" s="95">
        <f t="shared" si="23"/>
        <v>3.0534351145038165</v>
      </c>
      <c r="T45" s="22">
        <v>3</v>
      </c>
      <c r="U45" s="40">
        <f t="shared" si="24"/>
        <v>24.691358024691358</v>
      </c>
      <c r="V45" s="40">
        <f t="shared" si="25"/>
        <v>2.2900763358778624</v>
      </c>
      <c r="W45" s="22">
        <v>1</v>
      </c>
      <c r="X45" s="40">
        <f t="shared" si="33"/>
        <v>8.23045267489712</v>
      </c>
      <c r="Y45" s="37">
        <f t="shared" si="26"/>
        <v>0.7633587786259541</v>
      </c>
      <c r="Z45" s="80"/>
      <c r="AA45" s="75"/>
      <c r="AB45" s="75"/>
      <c r="AC45" s="149"/>
      <c r="AD45" s="149"/>
      <c r="AE45" s="149"/>
    </row>
    <row r="46" spans="1:31" ht="22.5" customHeight="1" thickBot="1">
      <c r="A46" s="7" t="s">
        <v>16</v>
      </c>
      <c r="B46" s="183">
        <v>8</v>
      </c>
      <c r="C46" s="41">
        <f t="shared" si="27"/>
        <v>62.363579669473026</v>
      </c>
      <c r="D46" s="97">
        <f t="shared" si="18"/>
        <v>7.207207207207207</v>
      </c>
      <c r="E46" s="25">
        <v>2</v>
      </c>
      <c r="F46" s="41">
        <f t="shared" si="28"/>
        <v>15.590894917368257</v>
      </c>
      <c r="G46" s="97">
        <f t="shared" si="19"/>
        <v>1.8018018018018018</v>
      </c>
      <c r="H46" s="25">
        <v>7</v>
      </c>
      <c r="I46" s="41">
        <f t="shared" si="29"/>
        <v>54.568132210788896</v>
      </c>
      <c r="J46" s="97">
        <f t="shared" si="20"/>
        <v>6.306306306306306</v>
      </c>
      <c r="K46" s="25">
        <v>2</v>
      </c>
      <c r="L46" s="41">
        <f t="shared" si="30"/>
        <v>15.590894917368257</v>
      </c>
      <c r="M46" s="97">
        <f t="shared" si="21"/>
        <v>1.8018018018018018</v>
      </c>
      <c r="N46" s="25">
        <v>2</v>
      </c>
      <c r="O46" s="41">
        <f t="shared" si="31"/>
        <v>15.590894917368257</v>
      </c>
      <c r="P46" s="97">
        <f t="shared" si="22"/>
        <v>1.8018018018018018</v>
      </c>
      <c r="Q46" s="25">
        <v>3</v>
      </c>
      <c r="R46" s="41">
        <f t="shared" si="32"/>
        <v>23.386342376052387</v>
      </c>
      <c r="S46" s="97">
        <f t="shared" si="23"/>
        <v>2.7027027027027026</v>
      </c>
      <c r="T46" s="25">
        <v>1</v>
      </c>
      <c r="U46" s="41">
        <f t="shared" si="24"/>
        <v>7.795447458684128</v>
      </c>
      <c r="V46" s="41">
        <f t="shared" si="25"/>
        <v>0.9009009009009009</v>
      </c>
      <c r="W46" s="25">
        <v>0</v>
      </c>
      <c r="X46" s="41">
        <f t="shared" si="33"/>
        <v>0</v>
      </c>
      <c r="Y46" s="44">
        <f t="shared" si="26"/>
        <v>0</v>
      </c>
      <c r="Z46" s="80"/>
      <c r="AA46" s="75"/>
      <c r="AB46" s="75"/>
      <c r="AC46" s="149"/>
      <c r="AD46" s="149"/>
      <c r="AE46" s="149"/>
    </row>
    <row r="47" spans="1:31" ht="61.5" customHeight="1">
      <c r="A47" s="124" t="s">
        <v>52</v>
      </c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49"/>
      <c r="AA47" s="149"/>
      <c r="AB47" s="149"/>
      <c r="AC47" s="149"/>
      <c r="AD47" s="149"/>
      <c r="AE47" s="149"/>
    </row>
    <row r="48" spans="1:25" ht="14.25">
      <c r="A48" s="127" t="s">
        <v>46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76"/>
      <c r="R48" s="76"/>
      <c r="S48" s="76"/>
      <c r="T48" s="76"/>
      <c r="U48" s="76"/>
      <c r="V48" s="76"/>
      <c r="W48" s="76"/>
      <c r="X48" s="76"/>
      <c r="Y48" s="77"/>
    </row>
    <row r="49" spans="3:28" ht="13.5">
      <c r="C49" s="198"/>
      <c r="D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</row>
  </sheetData>
  <sheetProtection/>
  <mergeCells count="27">
    <mergeCell ref="AD5:AE5"/>
    <mergeCell ref="AD6:AE6"/>
    <mergeCell ref="AD7:AE7"/>
    <mergeCell ref="A29:A30"/>
    <mergeCell ref="Z29:AA29"/>
    <mergeCell ref="A5:A7"/>
    <mergeCell ref="H6:I6"/>
    <mergeCell ref="B29:D29"/>
    <mergeCell ref="E29:G29"/>
    <mergeCell ref="H29:J29"/>
    <mergeCell ref="T6:U6"/>
    <mergeCell ref="B5:D6"/>
    <mergeCell ref="E5:G6"/>
    <mergeCell ref="H5:S5"/>
    <mergeCell ref="T5:AB5"/>
    <mergeCell ref="K6:M6"/>
    <mergeCell ref="N6:P6"/>
    <mergeCell ref="Q6:S6"/>
    <mergeCell ref="W6:Y6"/>
    <mergeCell ref="Z6:AB6"/>
    <mergeCell ref="A48:P48"/>
    <mergeCell ref="K29:M29"/>
    <mergeCell ref="N29:P29"/>
    <mergeCell ref="Q29:S29"/>
    <mergeCell ref="T29:V29"/>
    <mergeCell ref="W29:Y29"/>
    <mergeCell ref="A47:Y4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49" r:id="rId1"/>
  <headerFooter alignWithMargins="0">
    <oddFooter>&amp;L&amp;14西濃地域の公衆衛生2013&amp;C&amp;14－　23　－&amp;R&amp;14第２章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2014-02-26T00:25:50Z</cp:lastPrinted>
  <dcterms:created xsi:type="dcterms:W3CDTF">2006-12-28T07:52:45Z</dcterms:created>
  <dcterms:modified xsi:type="dcterms:W3CDTF">2014-02-26T00:25:57Z</dcterms:modified>
  <cp:category/>
  <cp:version/>
  <cp:contentType/>
  <cp:contentStatus/>
</cp:coreProperties>
</file>