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2-1" sheetId="1" r:id="rId1"/>
  </sheets>
  <definedNames>
    <definedName name="_xlnm.Print_Area" localSheetId="0">'T2-1'!$A$1:$AP$32</definedName>
  </definedNames>
  <calcPr fullCalcOnLoad="1"/>
</workbook>
</file>

<file path=xl/sharedStrings.xml><?xml version="1.0" encoding="utf-8"?>
<sst xmlns="http://schemas.openxmlformats.org/spreadsheetml/2006/main" count="128" uniqueCount="68">
  <si>
    <t>（１）　人口動態総覧</t>
  </si>
  <si>
    <t>自  然</t>
  </si>
  <si>
    <t>婚姻件数</t>
  </si>
  <si>
    <t>離婚件数</t>
  </si>
  <si>
    <t>出生率</t>
  </si>
  <si>
    <t>死亡率</t>
  </si>
  <si>
    <t>婚姻率</t>
  </si>
  <si>
    <t>離婚率</t>
  </si>
  <si>
    <t>総 数</t>
  </si>
  <si>
    <t>男</t>
  </si>
  <si>
    <t>女</t>
  </si>
  <si>
    <t>総  数</t>
  </si>
  <si>
    <t>総　数</t>
  </si>
  <si>
    <t>人  工</t>
  </si>
  <si>
    <t>全    国</t>
  </si>
  <si>
    <t>岐 阜 県</t>
  </si>
  <si>
    <t>管　　内</t>
  </si>
  <si>
    <t>小　　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</si>
  <si>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</si>
  <si>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</si>
  <si>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</si>
  <si>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</si>
  <si>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</si>
  <si>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</si>
  <si>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</si>
  <si>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</si>
  <si>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</si>
  <si>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</si>
  <si>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＜各比率の算出方法＞</t>
  </si>
  <si>
    <t>○出生率・死亡率・自然増加率・婚姻率・離婚率＝年間事件数／人口＊1,000</t>
  </si>
  <si>
    <t>○死産率（自然死産率・人工死産率）＝死産（自然・人工）数／出産（出生＋死産）数＊1,000</t>
  </si>
  <si>
    <t>○乳児死亡率（新生児死亡率・早期新生児死亡率）＝乳児（新生児・早期新生児）死亡数／出生数＊1,000</t>
  </si>
  <si>
    <t>○周産期死亡率＝妊娠満２２週以後の死産数＋早期新生児死亡数／出産（出生数＋妊娠満２２週以後の死産数）数＊1,000</t>
  </si>
  <si>
    <t>○妊娠満２２週以後の死産率＝妊娠満２２週以後の死産数／出産（出生数＋妊娠満２２週以後の死産数）数＊1,000</t>
  </si>
  <si>
    <t>＜率算出に用いた人口＞</t>
  </si>
  <si>
    <t>CTRL+A印刷</t>
  </si>
  <si>
    <t>\A</t>
  </si>
  <si>
    <t>/ppr{flush}a1.N26~omt4~qagq</t>
  </si>
  <si>
    <t>/ppr{flush}Q5.AD26~omt2~qagPq</t>
  </si>
  <si>
    <t>新生児死亡数</t>
  </si>
  <si>
    <t>妊娠満２２週以降の死産</t>
  </si>
  <si>
    <t>早期新生児死亡</t>
  </si>
  <si>
    <t>自然増加率</t>
  </si>
  <si>
    <t>乳児死亡率</t>
  </si>
  <si>
    <t>新生児死亡率</t>
  </si>
  <si>
    <t>妊娠満22週以降の死産</t>
  </si>
  <si>
    <t>人口（10月1日現在）</t>
  </si>
  <si>
    <t>出    生    数</t>
  </si>
  <si>
    <t>死　　亡　　数</t>
  </si>
  <si>
    <t>自 然 増 加 数</t>
  </si>
  <si>
    <t xml:space="preserve">乳 児 死 亡 数 </t>
  </si>
  <si>
    <t>死    産    数</t>
  </si>
  <si>
    <t>周 産 期 死 亡 数</t>
  </si>
  <si>
    <t xml:space="preserve">周産期死亡率  </t>
  </si>
  <si>
    <t xml:space="preserve">死   産   率  </t>
  </si>
  <si>
    <t>海 津 市</t>
  </si>
  <si>
    <t>岐阜県の人口</t>
  </si>
  <si>
    <t>全国の人口</t>
  </si>
  <si>
    <t>管内市町の人口</t>
  </si>
  <si>
    <t>　ア　実数　（Ｔ２－１）</t>
  </si>
  <si>
    <t>　イ  率 （Ｔ２ー２）</t>
  </si>
  <si>
    <t>市町村の人口</t>
  </si>
  <si>
    <t>※全国及び岐阜県の数値は、厚生労働省公表値</t>
  </si>
  <si>
    <t xml:space="preserve">     （平成２４年）</t>
  </si>
  <si>
    <t>　：　平成24年10月1日現在推計人口　(総務省統計局）</t>
  </si>
  <si>
    <t>　：　平成24年10月1日現在推計人口　(県統計課）</t>
  </si>
  <si>
    <t>　：　平成24年10月1日現在推計人口－日本人人口(総務省統計局）</t>
  </si>
  <si>
    <t>　：　平成24年10月1日現在推計人口(県統計課）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</si>
</sst>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#.00;\-#,##0.00;\-"/>
    <numFmt numFmtId="179" formatCode="#,###;\-#,###;\-"/>
    <numFmt numFmtId="180" formatCode="#,##0.0;\-#,##0.0;\-"/>
    <numFmt numFmtId="181" formatCode="#,##0.00;\-#,##0.00;\-"/>
    <numFmt numFmtId="182" formatCode="#,##0;&quot;△&quot;#,##0"/>
    <numFmt numFmtId="183" formatCode="#,##0;&quot;△ &quot;#,##0"/>
    <numFmt numFmtId="184" formatCode="#,##0.0;&quot;△&quot;#,##0.0"/>
    <numFmt numFmtId="185" formatCode="#,##0_ "/>
    <numFmt numFmtId="186" formatCode="#,##0\ ;\-#,##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79" fontId="0" fillId="33" borderId="30" xfId="0" applyNumberFormat="1" applyFont="1" applyFill="1" applyBorder="1" applyAlignment="1" applyProtection="1">
      <alignment vertical="center"/>
      <protection/>
    </xf>
    <xf numFmtId="179" fontId="0" fillId="0" borderId="31" xfId="0" applyNumberFormat="1" applyFont="1" applyBorder="1" applyAlignment="1" applyProtection="1">
      <alignment vertical="center"/>
      <protection locked="0"/>
    </xf>
    <xf numFmtId="179" fontId="0" fillId="0" borderId="14" xfId="0" applyNumberFormat="1" applyFont="1" applyBorder="1" applyAlignment="1" applyProtection="1">
      <alignment vertical="center"/>
      <protection locked="0"/>
    </xf>
    <xf numFmtId="179" fontId="0" fillId="33" borderId="31" xfId="0" applyNumberFormat="1" applyFont="1" applyFill="1" applyBorder="1" applyAlignment="1" applyProtection="1">
      <alignment vertical="center"/>
      <protection/>
    </xf>
    <xf numFmtId="182" fontId="0" fillId="33" borderId="31" xfId="0" applyNumberFormat="1" applyFont="1" applyFill="1" applyBorder="1" applyAlignment="1" applyProtection="1">
      <alignment vertical="center"/>
      <protection/>
    </xf>
    <xf numFmtId="182" fontId="0" fillId="33" borderId="32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79" fontId="0" fillId="0" borderId="34" xfId="0" applyNumberFormat="1" applyFont="1" applyFill="1" applyBorder="1" applyAlignment="1" applyProtection="1">
      <alignment vertical="center"/>
      <protection locked="0"/>
    </xf>
    <xf numFmtId="179" fontId="0" fillId="0" borderId="34" xfId="0" applyNumberFormat="1" applyFont="1" applyBorder="1" applyAlignment="1" applyProtection="1">
      <alignment vertical="center"/>
      <protection locked="0"/>
    </xf>
    <xf numFmtId="179" fontId="0" fillId="0" borderId="35" xfId="0" applyNumberFormat="1" applyFont="1" applyBorder="1" applyAlignment="1" applyProtection="1">
      <alignment vertical="center"/>
      <protection locked="0"/>
    </xf>
    <xf numFmtId="180" fontId="0" fillId="0" borderId="36" xfId="0" applyNumberFormat="1" applyFont="1" applyBorder="1" applyAlignment="1" applyProtection="1">
      <alignment vertical="center"/>
      <protection locked="0"/>
    </xf>
    <xf numFmtId="180" fontId="0" fillId="0" borderId="34" xfId="0" applyNumberFormat="1" applyFont="1" applyBorder="1" applyAlignment="1" applyProtection="1">
      <alignment vertical="center"/>
      <protection locked="0"/>
    </xf>
    <xf numFmtId="184" fontId="0" fillId="0" borderId="34" xfId="0" applyNumberFormat="1" applyFont="1" applyBorder="1" applyAlignment="1" applyProtection="1">
      <alignment vertical="center"/>
      <protection locked="0"/>
    </xf>
    <xf numFmtId="181" fontId="0" fillId="0" borderId="35" xfId="0" applyNumberFormat="1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179" fontId="0" fillId="33" borderId="38" xfId="0" applyNumberFormat="1" applyFont="1" applyFill="1" applyBorder="1" applyAlignment="1" applyProtection="1">
      <alignment vertical="center"/>
      <protection/>
    </xf>
    <xf numFmtId="179" fontId="0" fillId="0" borderId="39" xfId="0" applyNumberFormat="1" applyFont="1" applyBorder="1" applyAlignment="1" applyProtection="1">
      <alignment vertical="center"/>
      <protection locked="0"/>
    </xf>
    <xf numFmtId="179" fontId="0" fillId="0" borderId="40" xfId="0" applyNumberFormat="1" applyFont="1" applyBorder="1" applyAlignment="1" applyProtection="1">
      <alignment vertical="center"/>
      <protection locked="0"/>
    </xf>
    <xf numFmtId="179" fontId="0" fillId="33" borderId="39" xfId="0" applyNumberFormat="1" applyFont="1" applyFill="1" applyBorder="1" applyAlignment="1" applyProtection="1">
      <alignment vertical="center"/>
      <protection/>
    </xf>
    <xf numFmtId="182" fontId="0" fillId="33" borderId="39" xfId="0" applyNumberFormat="1" applyFont="1" applyFill="1" applyBorder="1" applyAlignment="1" applyProtection="1">
      <alignment vertical="center"/>
      <protection/>
    </xf>
    <xf numFmtId="182" fontId="0" fillId="33" borderId="41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39" xfId="0" applyNumberFormat="1" applyFont="1" applyBorder="1" applyAlignment="1" applyProtection="1">
      <alignment vertical="center"/>
      <protection locked="0"/>
    </xf>
    <xf numFmtId="38" fontId="0" fillId="0" borderId="39" xfId="48" applyFont="1" applyBorder="1" applyAlignment="1" applyProtection="1">
      <alignment vertical="center"/>
      <protection locked="0"/>
    </xf>
    <xf numFmtId="38" fontId="0" fillId="0" borderId="41" xfId="48" applyFont="1" applyBorder="1" applyAlignment="1" applyProtection="1">
      <alignment vertical="center"/>
      <protection locked="0"/>
    </xf>
    <xf numFmtId="180" fontId="0" fillId="0" borderId="43" xfId="0" applyNumberFormat="1" applyFont="1" applyFill="1" applyBorder="1" applyAlignment="1" applyProtection="1">
      <alignment vertical="center"/>
      <protection/>
    </xf>
    <xf numFmtId="180" fontId="0" fillId="0" borderId="39" xfId="0" applyNumberFormat="1" applyFont="1" applyFill="1" applyBorder="1" applyAlignment="1" applyProtection="1">
      <alignment vertical="center"/>
      <protection/>
    </xf>
    <xf numFmtId="184" fontId="0" fillId="0" borderId="39" xfId="0" applyNumberFormat="1" applyFont="1" applyFill="1" applyBorder="1" applyAlignment="1" applyProtection="1">
      <alignment vertical="center"/>
      <protection/>
    </xf>
    <xf numFmtId="181" fontId="0" fillId="0" borderId="41" xfId="0" applyNumberFormat="1" applyFont="1" applyFill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horizontal="center" vertical="center"/>
      <protection locked="0"/>
    </xf>
    <xf numFmtId="179" fontId="0" fillId="33" borderId="21" xfId="0" applyNumberFormat="1" applyFont="1" applyFill="1" applyBorder="1" applyAlignment="1" applyProtection="1">
      <alignment vertical="center"/>
      <protection/>
    </xf>
    <xf numFmtId="179" fontId="0" fillId="33" borderId="26" xfId="0" applyNumberFormat="1" applyFont="1" applyFill="1" applyBorder="1" applyAlignment="1" applyProtection="1">
      <alignment vertical="center"/>
      <protection/>
    </xf>
    <xf numFmtId="179" fontId="0" fillId="33" borderId="45" xfId="0" applyNumberFormat="1" applyFont="1" applyFill="1" applyBorder="1" applyAlignment="1" applyProtection="1">
      <alignment vertical="center"/>
      <protection/>
    </xf>
    <xf numFmtId="179" fontId="0" fillId="33" borderId="22" xfId="0" applyNumberFormat="1" applyFont="1" applyFill="1" applyBorder="1" applyAlignment="1" applyProtection="1">
      <alignment vertical="center"/>
      <protection/>
    </xf>
    <xf numFmtId="182" fontId="0" fillId="33" borderId="22" xfId="0" applyNumberFormat="1" applyFont="1" applyFill="1" applyBorder="1" applyAlignment="1" applyProtection="1">
      <alignment vertical="center"/>
      <protection/>
    </xf>
    <xf numFmtId="182" fontId="0" fillId="33" borderId="23" xfId="0" applyNumberFormat="1" applyFont="1" applyFill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179" fontId="0" fillId="33" borderId="47" xfId="0" applyNumberFormat="1" applyFont="1" applyFill="1" applyBorder="1" applyAlignment="1" applyProtection="1">
      <alignment vertical="center"/>
      <protection/>
    </xf>
    <xf numFmtId="180" fontId="0" fillId="33" borderId="48" xfId="0" applyNumberFormat="1" applyFont="1" applyFill="1" applyBorder="1" applyAlignment="1" applyProtection="1">
      <alignment vertical="center"/>
      <protection/>
    </xf>
    <xf numFmtId="180" fontId="0" fillId="33" borderId="22" xfId="0" applyNumberFormat="1" applyFont="1" applyFill="1" applyBorder="1" applyAlignment="1" applyProtection="1">
      <alignment vertical="center"/>
      <protection/>
    </xf>
    <xf numFmtId="184" fontId="0" fillId="33" borderId="22" xfId="0" applyNumberFormat="1" applyFont="1" applyFill="1" applyBorder="1" applyAlignment="1" applyProtection="1">
      <alignment vertical="center"/>
      <protection/>
    </xf>
    <xf numFmtId="181" fontId="0" fillId="33" borderId="23" xfId="0" applyNumberFormat="1" applyFont="1" applyFill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horizontal="center" vertical="center"/>
      <protection locked="0"/>
    </xf>
    <xf numFmtId="179" fontId="0" fillId="33" borderId="50" xfId="0" applyNumberFormat="1" applyFont="1" applyFill="1" applyBorder="1" applyAlignment="1" applyProtection="1">
      <alignment vertical="center"/>
      <protection/>
    </xf>
    <xf numFmtId="179" fontId="0" fillId="33" borderId="51" xfId="0" applyNumberFormat="1" applyFont="1" applyFill="1" applyBorder="1" applyAlignment="1" applyProtection="1">
      <alignment vertical="center"/>
      <protection/>
    </xf>
    <xf numFmtId="179" fontId="0" fillId="33" borderId="52" xfId="0" applyNumberFormat="1" applyFont="1" applyFill="1" applyBorder="1" applyAlignment="1" applyProtection="1">
      <alignment vertical="center"/>
      <protection/>
    </xf>
    <xf numFmtId="182" fontId="0" fillId="33" borderId="51" xfId="0" applyNumberFormat="1" applyFont="1" applyFill="1" applyBorder="1" applyAlignment="1" applyProtection="1">
      <alignment vertical="center"/>
      <protection/>
    </xf>
    <xf numFmtId="182" fontId="0" fillId="33" borderId="53" xfId="0" applyNumberFormat="1" applyFont="1" applyFill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horizontal="center" vertical="center"/>
      <protection locked="0"/>
    </xf>
    <xf numFmtId="179" fontId="0" fillId="33" borderId="53" xfId="0" applyNumberFormat="1" applyFont="1" applyFill="1" applyBorder="1" applyAlignment="1" applyProtection="1">
      <alignment vertical="center"/>
      <protection/>
    </xf>
    <xf numFmtId="180" fontId="0" fillId="33" borderId="50" xfId="0" applyNumberFormat="1" applyFont="1" applyFill="1" applyBorder="1" applyAlignment="1" applyProtection="1">
      <alignment vertical="center"/>
      <protection/>
    </xf>
    <xf numFmtId="180" fontId="0" fillId="33" borderId="51" xfId="0" applyNumberFormat="1" applyFont="1" applyFill="1" applyBorder="1" applyAlignment="1" applyProtection="1">
      <alignment vertical="center"/>
      <protection/>
    </xf>
    <xf numFmtId="184" fontId="0" fillId="33" borderId="51" xfId="0" applyNumberFormat="1" applyFont="1" applyFill="1" applyBorder="1" applyAlignment="1" applyProtection="1">
      <alignment vertical="center"/>
      <protection/>
    </xf>
    <xf numFmtId="181" fontId="0" fillId="33" borderId="53" xfId="0" applyNumberFormat="1" applyFont="1" applyFill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horizontal="center" vertical="center"/>
      <protection locked="0"/>
    </xf>
    <xf numFmtId="179" fontId="0" fillId="33" borderId="56" xfId="0" applyNumberFormat="1" applyFont="1" applyFill="1" applyBorder="1" applyAlignment="1" applyProtection="1">
      <alignment vertical="center"/>
      <protection/>
    </xf>
    <xf numFmtId="186" fontId="0" fillId="0" borderId="34" xfId="0" applyNumberFormat="1" applyFont="1" applyBorder="1" applyAlignment="1" applyProtection="1">
      <alignment vertical="center"/>
      <protection locked="0"/>
    </xf>
    <xf numFmtId="179" fontId="0" fillId="33" borderId="34" xfId="0" applyNumberFormat="1" applyFont="1" applyFill="1" applyBorder="1" applyAlignment="1" applyProtection="1">
      <alignment vertical="center"/>
      <protection/>
    </xf>
    <xf numFmtId="179" fontId="0" fillId="0" borderId="57" xfId="0" applyNumberFormat="1" applyFont="1" applyBorder="1" applyAlignment="1" applyProtection="1">
      <alignment vertical="center"/>
      <protection locked="0"/>
    </xf>
    <xf numFmtId="182" fontId="0" fillId="33" borderId="34" xfId="0" applyNumberFormat="1" applyFont="1" applyFill="1" applyBorder="1" applyAlignment="1" applyProtection="1">
      <alignment vertical="center"/>
      <protection/>
    </xf>
    <xf numFmtId="182" fontId="0" fillId="33" borderId="35" xfId="0" applyNumberFormat="1" applyFont="1" applyFill="1" applyBorder="1" applyAlignment="1" applyProtection="1">
      <alignment vertical="center"/>
      <protection/>
    </xf>
    <xf numFmtId="179" fontId="0" fillId="0" borderId="34" xfId="0" applyNumberFormat="1" applyFont="1" applyBorder="1" applyAlignment="1" applyProtection="1">
      <alignment horizontal="right" vertical="center"/>
      <protection locked="0"/>
    </xf>
    <xf numFmtId="0" fontId="0" fillId="0" borderId="34" xfId="0" applyNumberFormat="1" applyFont="1" applyBorder="1" applyAlignment="1" applyProtection="1">
      <alignment vertical="center"/>
      <protection locked="0"/>
    </xf>
    <xf numFmtId="0" fontId="0" fillId="0" borderId="35" xfId="0" applyNumberFormat="1" applyFont="1" applyBorder="1" applyAlignment="1" applyProtection="1">
      <alignment vertical="center"/>
      <protection locked="0"/>
    </xf>
    <xf numFmtId="180" fontId="0" fillId="33" borderId="36" xfId="0" applyNumberFormat="1" applyFont="1" applyFill="1" applyBorder="1" applyAlignment="1" applyProtection="1">
      <alignment vertical="center"/>
      <protection/>
    </xf>
    <xf numFmtId="180" fontId="0" fillId="33" borderId="34" xfId="0" applyNumberFormat="1" applyFont="1" applyFill="1" applyBorder="1" applyAlignment="1" applyProtection="1">
      <alignment vertical="center"/>
      <protection/>
    </xf>
    <xf numFmtId="184" fontId="0" fillId="33" borderId="34" xfId="0" applyNumberFormat="1" applyFont="1" applyFill="1" applyBorder="1" applyAlignment="1" applyProtection="1">
      <alignment vertical="center"/>
      <protection/>
    </xf>
    <xf numFmtId="181" fontId="0" fillId="33" borderId="35" xfId="0" applyNumberFormat="1" applyFont="1" applyFill="1" applyBorder="1" applyAlignment="1" applyProtection="1">
      <alignment vertical="center"/>
      <protection/>
    </xf>
    <xf numFmtId="186" fontId="0" fillId="0" borderId="39" xfId="0" applyNumberFormat="1" applyFont="1" applyBorder="1" applyAlignment="1" applyProtection="1">
      <alignment vertical="center"/>
      <protection locked="0"/>
    </xf>
    <xf numFmtId="179" fontId="0" fillId="0" borderId="39" xfId="0" applyNumberFormat="1" applyFont="1" applyBorder="1" applyAlignment="1" applyProtection="1">
      <alignment horizontal="right" vertical="center"/>
      <protection locked="0"/>
    </xf>
    <xf numFmtId="0" fontId="0" fillId="0" borderId="41" xfId="0" applyNumberFormat="1" applyFont="1" applyBorder="1" applyAlignment="1" applyProtection="1">
      <alignment vertical="center"/>
      <protection locked="0"/>
    </xf>
    <xf numFmtId="180" fontId="0" fillId="33" borderId="43" xfId="0" applyNumberFormat="1" applyFont="1" applyFill="1" applyBorder="1" applyAlignment="1" applyProtection="1">
      <alignment vertical="center"/>
      <protection/>
    </xf>
    <xf numFmtId="180" fontId="0" fillId="33" borderId="39" xfId="0" applyNumberFormat="1" applyFont="1" applyFill="1" applyBorder="1" applyAlignment="1" applyProtection="1">
      <alignment vertical="center"/>
      <protection/>
    </xf>
    <xf numFmtId="184" fontId="0" fillId="33" borderId="39" xfId="0" applyNumberFormat="1" applyFont="1" applyFill="1" applyBorder="1" applyAlignment="1" applyProtection="1">
      <alignment vertical="center"/>
      <protection/>
    </xf>
    <xf numFmtId="181" fontId="0" fillId="33" borderId="41" xfId="0" applyNumberFormat="1" applyFon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horizontal="right" vertical="center"/>
      <protection locked="0"/>
    </xf>
    <xf numFmtId="0" fontId="0" fillId="0" borderId="34" xfId="0" applyNumberFormat="1" applyFont="1" applyBorder="1" applyAlignment="1" applyProtection="1">
      <alignment horizontal="right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179" fontId="0" fillId="33" borderId="59" xfId="0" applyNumberFormat="1" applyFont="1" applyFill="1" applyBorder="1" applyAlignment="1" applyProtection="1">
      <alignment vertical="center"/>
      <protection/>
    </xf>
    <xf numFmtId="179" fontId="0" fillId="0" borderId="26" xfId="0" applyNumberFormat="1" applyFont="1" applyBorder="1" applyAlignment="1" applyProtection="1">
      <alignment vertical="center"/>
      <protection locked="0"/>
    </xf>
    <xf numFmtId="179" fontId="0" fillId="0" borderId="45" xfId="0" applyNumberFormat="1" applyFont="1" applyBorder="1" applyAlignment="1" applyProtection="1">
      <alignment vertical="center"/>
      <protection locked="0"/>
    </xf>
    <xf numFmtId="182" fontId="0" fillId="33" borderId="26" xfId="0" applyNumberFormat="1" applyFont="1" applyFill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horizontal="center" vertical="center"/>
      <protection locked="0"/>
    </xf>
    <xf numFmtId="179" fontId="0" fillId="0" borderId="26" xfId="0" applyNumberFormat="1" applyFont="1" applyBorder="1" applyAlignment="1" applyProtection="1">
      <alignment horizontal="right" vertical="center"/>
      <protection locked="0"/>
    </xf>
    <xf numFmtId="0" fontId="0" fillId="0" borderId="26" xfId="0" applyNumberFormat="1" applyFont="1" applyBorder="1" applyAlignment="1" applyProtection="1">
      <alignment vertical="center"/>
      <protection locked="0"/>
    </xf>
    <xf numFmtId="0" fontId="0" fillId="0" borderId="47" xfId="0" applyNumberFormat="1" applyFont="1" applyBorder="1" applyAlignment="1" applyProtection="1">
      <alignment vertical="center"/>
      <protection locked="0"/>
    </xf>
    <xf numFmtId="180" fontId="0" fillId="33" borderId="59" xfId="0" applyNumberFormat="1" applyFont="1" applyFill="1" applyBorder="1" applyAlignment="1" applyProtection="1">
      <alignment vertical="center"/>
      <protection/>
    </xf>
    <xf numFmtId="180" fontId="0" fillId="33" borderId="26" xfId="0" applyNumberFormat="1" applyFont="1" applyFill="1" applyBorder="1" applyAlignment="1" applyProtection="1">
      <alignment vertical="center"/>
      <protection/>
    </xf>
    <xf numFmtId="184" fontId="0" fillId="33" borderId="26" xfId="0" applyNumberFormat="1" applyFont="1" applyFill="1" applyBorder="1" applyAlignment="1" applyProtection="1">
      <alignment vertical="center"/>
      <protection/>
    </xf>
    <xf numFmtId="181" fontId="0" fillId="33" borderId="4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tabSelected="1" view="pageBreakPreview" zoomScale="85" zoomScaleNormal="77" zoomScaleSheetLayoutView="85" zoomScalePageLayoutView="0" workbookViewId="0" topLeftCell="A1">
      <selection activeCell="D11" sqref="D11"/>
    </sheetView>
  </sheetViews>
  <sheetFormatPr defaultColWidth="9.00390625" defaultRowHeight="13.5"/>
  <cols>
    <col min="1" max="1" width="9.00390625" style="9" customWidth="1"/>
    <col min="2" max="2" width="13.375" style="9" customWidth="1"/>
    <col min="3" max="3" width="12.375" style="9" customWidth="1"/>
    <col min="4" max="4" width="12.00390625" style="9" customWidth="1"/>
    <col min="5" max="5" width="9.75390625" style="9" bestFit="1" customWidth="1"/>
    <col min="6" max="7" width="9.375" style="9" bestFit="1" customWidth="1"/>
    <col min="8" max="8" width="9.75390625" style="9" bestFit="1" customWidth="1"/>
    <col min="9" max="10" width="9.375" style="9" bestFit="1" customWidth="1"/>
    <col min="11" max="12" width="9.75390625" style="9" bestFit="1" customWidth="1"/>
    <col min="13" max="13" width="9.375" style="9" bestFit="1" customWidth="1"/>
    <col min="14" max="14" width="5.625" style="9" customWidth="1"/>
    <col min="15" max="15" width="9.00390625" style="129" customWidth="1"/>
    <col min="16" max="27" width="9.125" style="9" bestFit="1" customWidth="1"/>
    <col min="28" max="28" width="5.625" style="9" customWidth="1"/>
    <col min="29" max="29" width="9.00390625" style="9" customWidth="1"/>
    <col min="30" max="33" width="9.125" style="9" bestFit="1" customWidth="1"/>
    <col min="34" max="35" width="9.375" style="9" bestFit="1" customWidth="1"/>
    <col min="36" max="42" width="9.125" style="9" bestFit="1" customWidth="1"/>
    <col min="43" max="16384" width="9.00390625" style="9" customWidth="1"/>
  </cols>
  <sheetData>
    <row r="1" spans="1:42" ht="1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13.5">
      <c r="A2" s="7" t="s">
        <v>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 t="s">
        <v>60</v>
      </c>
      <c r="AD2" s="7"/>
      <c r="AE2" s="7"/>
      <c r="AF2" s="7"/>
      <c r="AG2" s="10"/>
      <c r="AH2" s="10"/>
      <c r="AI2" s="10"/>
      <c r="AJ2" s="7"/>
      <c r="AK2" s="7"/>
      <c r="AL2" s="7"/>
      <c r="AM2" s="7"/>
      <c r="AN2" s="7"/>
      <c r="AO2" s="7"/>
      <c r="AP2" s="7"/>
    </row>
    <row r="3" spans="1:42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M3" s="11" t="s">
        <v>63</v>
      </c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1" t="s">
        <v>63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11" t="s">
        <v>63</v>
      </c>
    </row>
    <row r="4" spans="1:42" ht="19.5" customHeight="1">
      <c r="A4" s="12"/>
      <c r="B4" s="13" t="s">
        <v>46</v>
      </c>
      <c r="C4" s="14"/>
      <c r="D4" s="15"/>
      <c r="E4" s="16" t="s">
        <v>47</v>
      </c>
      <c r="F4" s="14"/>
      <c r="G4" s="15"/>
      <c r="H4" s="16" t="s">
        <v>48</v>
      </c>
      <c r="I4" s="14"/>
      <c r="J4" s="15"/>
      <c r="K4" s="16" t="s">
        <v>49</v>
      </c>
      <c r="L4" s="14"/>
      <c r="M4" s="17"/>
      <c r="N4" s="18"/>
      <c r="O4" s="19"/>
      <c r="P4" s="14" t="s">
        <v>50</v>
      </c>
      <c r="Q4" s="14"/>
      <c r="R4" s="15"/>
      <c r="S4" s="20" t="s">
        <v>39</v>
      </c>
      <c r="T4" s="16" t="s">
        <v>51</v>
      </c>
      <c r="U4" s="14"/>
      <c r="V4" s="15"/>
      <c r="W4" s="16" t="s">
        <v>52</v>
      </c>
      <c r="X4" s="14"/>
      <c r="Y4" s="15"/>
      <c r="Z4" s="20" t="s">
        <v>2</v>
      </c>
      <c r="AA4" s="21" t="s">
        <v>3</v>
      </c>
      <c r="AB4" s="22"/>
      <c r="AC4" s="19"/>
      <c r="AD4" s="23" t="s">
        <v>4</v>
      </c>
      <c r="AE4" s="20" t="s">
        <v>5</v>
      </c>
      <c r="AF4" s="20" t="s">
        <v>42</v>
      </c>
      <c r="AG4" s="20" t="s">
        <v>43</v>
      </c>
      <c r="AH4" s="20" t="s">
        <v>44</v>
      </c>
      <c r="AI4" s="16" t="s">
        <v>54</v>
      </c>
      <c r="AJ4" s="14"/>
      <c r="AK4" s="15"/>
      <c r="AL4" s="16" t="s">
        <v>53</v>
      </c>
      <c r="AM4" s="14"/>
      <c r="AN4" s="15"/>
      <c r="AO4" s="20" t="s">
        <v>6</v>
      </c>
      <c r="AP4" s="21" t="s">
        <v>7</v>
      </c>
    </row>
    <row r="5" spans="1:42" ht="41.25" thickBot="1">
      <c r="A5" s="24"/>
      <c r="B5" s="25" t="s">
        <v>8</v>
      </c>
      <c r="C5" s="26" t="s">
        <v>9</v>
      </c>
      <c r="D5" s="26" t="s">
        <v>10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9</v>
      </c>
      <c r="J5" s="26" t="s">
        <v>10</v>
      </c>
      <c r="K5" s="26" t="s">
        <v>11</v>
      </c>
      <c r="L5" s="26" t="s">
        <v>9</v>
      </c>
      <c r="M5" s="27" t="s">
        <v>10</v>
      </c>
      <c r="N5" s="18"/>
      <c r="O5" s="28"/>
      <c r="P5" s="29" t="s">
        <v>12</v>
      </c>
      <c r="Q5" s="30" t="s">
        <v>9</v>
      </c>
      <c r="R5" s="30" t="s">
        <v>10</v>
      </c>
      <c r="S5" s="31"/>
      <c r="T5" s="30" t="s">
        <v>11</v>
      </c>
      <c r="U5" s="30" t="s">
        <v>1</v>
      </c>
      <c r="V5" s="30" t="s">
        <v>13</v>
      </c>
      <c r="W5" s="30" t="s">
        <v>11</v>
      </c>
      <c r="X5" s="30" t="s">
        <v>40</v>
      </c>
      <c r="Y5" s="30" t="s">
        <v>41</v>
      </c>
      <c r="Z5" s="31"/>
      <c r="AA5" s="32"/>
      <c r="AB5" s="22"/>
      <c r="AC5" s="28"/>
      <c r="AD5" s="33"/>
      <c r="AE5" s="31"/>
      <c r="AF5" s="31"/>
      <c r="AG5" s="31"/>
      <c r="AH5" s="31"/>
      <c r="AI5" s="30" t="s">
        <v>11</v>
      </c>
      <c r="AJ5" s="30" t="s">
        <v>1</v>
      </c>
      <c r="AK5" s="30" t="s">
        <v>13</v>
      </c>
      <c r="AL5" s="30" t="s">
        <v>11</v>
      </c>
      <c r="AM5" s="30" t="s">
        <v>45</v>
      </c>
      <c r="AN5" s="30" t="s">
        <v>41</v>
      </c>
      <c r="AO5" s="31"/>
      <c r="AP5" s="32"/>
    </row>
    <row r="6" spans="1:42" ht="20.25" customHeight="1">
      <c r="A6" s="34" t="s">
        <v>14</v>
      </c>
      <c r="B6" s="35">
        <f>SUM(C6:D6)</f>
        <v>127515000</v>
      </c>
      <c r="C6" s="36">
        <v>62029000</v>
      </c>
      <c r="D6" s="37">
        <v>65486000</v>
      </c>
      <c r="E6" s="38">
        <f aca="true" t="shared" si="0" ref="E6:E21">SUM(F6:G6)</f>
        <v>1037231</v>
      </c>
      <c r="F6" s="36">
        <v>531781</v>
      </c>
      <c r="G6" s="37">
        <v>505450</v>
      </c>
      <c r="H6" s="38">
        <f aca="true" t="shared" si="1" ref="H6:H21">SUM(I6:J6)</f>
        <v>1256359</v>
      </c>
      <c r="I6" s="36">
        <v>655526</v>
      </c>
      <c r="J6" s="36">
        <v>600833</v>
      </c>
      <c r="K6" s="39">
        <f>E6-H6</f>
        <v>-219128</v>
      </c>
      <c r="L6" s="39">
        <f aca="true" t="shared" si="2" ref="L6:L21">F6-I6</f>
        <v>-123745</v>
      </c>
      <c r="M6" s="40">
        <f aca="true" t="shared" si="3" ref="M6:M21">G6-J6</f>
        <v>-95383</v>
      </c>
      <c r="N6" s="41"/>
      <c r="O6" s="42" t="s">
        <v>14</v>
      </c>
      <c r="P6" s="35">
        <f aca="true" t="shared" si="4" ref="P6:P21">SUM(Q6:R6)</f>
        <v>2299</v>
      </c>
      <c r="Q6" s="43">
        <v>1222</v>
      </c>
      <c r="R6" s="43">
        <v>1077</v>
      </c>
      <c r="S6" s="44">
        <v>1065</v>
      </c>
      <c r="T6" s="38">
        <f>SUM(U6:V6)</f>
        <v>24800</v>
      </c>
      <c r="U6" s="44">
        <v>11448</v>
      </c>
      <c r="V6" s="44">
        <v>13352</v>
      </c>
      <c r="W6" s="38">
        <f aca="true" t="shared" si="5" ref="W6:W21">SUM(X6:Y6)</f>
        <v>4133</v>
      </c>
      <c r="X6" s="44">
        <v>3343</v>
      </c>
      <c r="Y6" s="44">
        <v>790</v>
      </c>
      <c r="Z6" s="44">
        <v>668869</v>
      </c>
      <c r="AA6" s="45">
        <v>235406</v>
      </c>
      <c r="AB6" s="7"/>
      <c r="AC6" s="42" t="s">
        <v>14</v>
      </c>
      <c r="AD6" s="46">
        <v>8.2</v>
      </c>
      <c r="AE6" s="47">
        <v>10</v>
      </c>
      <c r="AF6" s="48">
        <v>-1.7</v>
      </c>
      <c r="AG6" s="47">
        <v>2.2</v>
      </c>
      <c r="AH6" s="47">
        <v>1</v>
      </c>
      <c r="AI6" s="47">
        <v>23.4</v>
      </c>
      <c r="AJ6" s="47">
        <v>10.8</v>
      </c>
      <c r="AK6" s="47">
        <v>12.6</v>
      </c>
      <c r="AL6" s="47">
        <v>4</v>
      </c>
      <c r="AM6" s="47">
        <v>3.2</v>
      </c>
      <c r="AN6" s="47">
        <v>0.8</v>
      </c>
      <c r="AO6" s="47">
        <v>5.3</v>
      </c>
      <c r="AP6" s="49">
        <v>1.87</v>
      </c>
    </row>
    <row r="7" spans="1:42" ht="20.25" customHeight="1">
      <c r="A7" s="50" t="s">
        <v>15</v>
      </c>
      <c r="B7" s="51">
        <f aca="true" t="shared" si="6" ref="B7:B21">SUM(C7:D7)</f>
        <v>2064940</v>
      </c>
      <c r="C7" s="52">
        <v>998352</v>
      </c>
      <c r="D7" s="53">
        <v>1066588</v>
      </c>
      <c r="E7" s="54">
        <f t="shared" si="0"/>
        <v>16496</v>
      </c>
      <c r="F7" s="52">
        <v>8372</v>
      </c>
      <c r="G7" s="53">
        <v>8124</v>
      </c>
      <c r="H7" s="54">
        <f t="shared" si="1"/>
        <v>21531</v>
      </c>
      <c r="I7" s="52">
        <v>11126</v>
      </c>
      <c r="J7" s="52">
        <v>10405</v>
      </c>
      <c r="K7" s="55">
        <f aca="true" t="shared" si="7" ref="K7:K21">E7-H7</f>
        <v>-5035</v>
      </c>
      <c r="L7" s="55">
        <f t="shared" si="2"/>
        <v>-2754</v>
      </c>
      <c r="M7" s="56">
        <f t="shared" si="3"/>
        <v>-2281</v>
      </c>
      <c r="N7" s="57"/>
      <c r="O7" s="58" t="s">
        <v>15</v>
      </c>
      <c r="P7" s="51">
        <f t="shared" si="4"/>
        <v>27</v>
      </c>
      <c r="Q7" s="52">
        <v>15</v>
      </c>
      <c r="R7" s="52">
        <v>12</v>
      </c>
      <c r="S7" s="52">
        <v>13</v>
      </c>
      <c r="T7" s="54">
        <f aca="true" t="shared" si="8" ref="T7:T21">SUM(U7:V7)</f>
        <v>355</v>
      </c>
      <c r="U7" s="59">
        <v>177</v>
      </c>
      <c r="V7" s="59">
        <v>178</v>
      </c>
      <c r="W7" s="54">
        <f t="shared" si="5"/>
        <v>69</v>
      </c>
      <c r="X7" s="59">
        <v>59</v>
      </c>
      <c r="Y7" s="59">
        <v>10</v>
      </c>
      <c r="Z7" s="60">
        <v>9521</v>
      </c>
      <c r="AA7" s="61">
        <v>3306</v>
      </c>
      <c r="AB7" s="7"/>
      <c r="AC7" s="58" t="s">
        <v>15</v>
      </c>
      <c r="AD7" s="62">
        <v>8.1</v>
      </c>
      <c r="AE7" s="63">
        <v>10.6</v>
      </c>
      <c r="AF7" s="64">
        <v>-2.5</v>
      </c>
      <c r="AG7" s="63">
        <v>1.6</v>
      </c>
      <c r="AH7" s="63">
        <v>0.8</v>
      </c>
      <c r="AI7" s="63">
        <v>21.1</v>
      </c>
      <c r="AJ7" s="63">
        <v>10.5</v>
      </c>
      <c r="AK7" s="63">
        <v>10.6</v>
      </c>
      <c r="AL7" s="63">
        <v>4.2</v>
      </c>
      <c r="AM7" s="63">
        <v>3.6</v>
      </c>
      <c r="AN7" s="63">
        <v>0.6</v>
      </c>
      <c r="AO7" s="63">
        <v>4.7</v>
      </c>
      <c r="AP7" s="65">
        <v>1.63</v>
      </c>
    </row>
    <row r="8" spans="1:42" ht="20.25" customHeight="1" thickBot="1">
      <c r="A8" s="66" t="s">
        <v>16</v>
      </c>
      <c r="B8" s="67">
        <f t="shared" si="6"/>
        <v>380757</v>
      </c>
      <c r="C8" s="68">
        <f>C9+C18</f>
        <v>185108</v>
      </c>
      <c r="D8" s="69">
        <f>D9+D18</f>
        <v>195649</v>
      </c>
      <c r="E8" s="70">
        <f t="shared" si="0"/>
        <v>2970</v>
      </c>
      <c r="F8" s="68">
        <f>F9+F18</f>
        <v>1488</v>
      </c>
      <c r="G8" s="69">
        <f>G9+G18</f>
        <v>1482</v>
      </c>
      <c r="H8" s="70">
        <f t="shared" si="1"/>
        <v>3993</v>
      </c>
      <c r="I8" s="68">
        <f>I9+I18</f>
        <v>2020</v>
      </c>
      <c r="J8" s="68">
        <f>J9+J18</f>
        <v>1973</v>
      </c>
      <c r="K8" s="71">
        <f t="shared" si="7"/>
        <v>-1023</v>
      </c>
      <c r="L8" s="71">
        <f t="shared" si="2"/>
        <v>-532</v>
      </c>
      <c r="M8" s="72">
        <f t="shared" si="3"/>
        <v>-491</v>
      </c>
      <c r="N8" s="57"/>
      <c r="O8" s="73" t="s">
        <v>16</v>
      </c>
      <c r="P8" s="67">
        <f t="shared" si="4"/>
        <v>9</v>
      </c>
      <c r="Q8" s="68">
        <f>Q9+Q18</f>
        <v>5</v>
      </c>
      <c r="R8" s="68">
        <f>R9+R18</f>
        <v>4</v>
      </c>
      <c r="S8" s="68">
        <f>S9+S18</f>
        <v>6</v>
      </c>
      <c r="T8" s="70">
        <f t="shared" si="8"/>
        <v>54</v>
      </c>
      <c r="U8" s="68">
        <f>U9+U18</f>
        <v>28</v>
      </c>
      <c r="V8" s="68">
        <f>V9+V18</f>
        <v>26</v>
      </c>
      <c r="W8" s="70">
        <f t="shared" si="5"/>
        <v>12</v>
      </c>
      <c r="X8" s="68">
        <f>X9+X18</f>
        <v>8</v>
      </c>
      <c r="Y8" s="68">
        <f>Y9+Y18</f>
        <v>4</v>
      </c>
      <c r="Z8" s="68">
        <f>Z9+Z18</f>
        <v>1801</v>
      </c>
      <c r="AA8" s="74">
        <f>AA9+AA18</f>
        <v>544</v>
      </c>
      <c r="AB8" s="7"/>
      <c r="AC8" s="73" t="s">
        <v>16</v>
      </c>
      <c r="AD8" s="75">
        <f aca="true" t="shared" si="9" ref="AD8:AD21">E8/B8*1000</f>
        <v>7.800250553502627</v>
      </c>
      <c r="AE8" s="76">
        <f aca="true" t="shared" si="10" ref="AE8:AE21">H8/B8*1000</f>
        <v>10.48700352193131</v>
      </c>
      <c r="AF8" s="77">
        <v>-2.5</v>
      </c>
      <c r="AG8" s="76">
        <f aca="true" t="shared" si="11" ref="AG8:AG21">P8/E8*1000</f>
        <v>3.0303030303030303</v>
      </c>
      <c r="AH8" s="76">
        <f aca="true" t="shared" si="12" ref="AH8:AH21">S8/E8*1000</f>
        <v>2.0202020202020203</v>
      </c>
      <c r="AI8" s="76">
        <f aca="true" t="shared" si="13" ref="AI8:AI21">T8/(E8+T8)*1000</f>
        <v>17.857142857142858</v>
      </c>
      <c r="AJ8" s="76">
        <f aca="true" t="shared" si="14" ref="AJ8:AJ21">U8/(E8+T8)*1000</f>
        <v>9.25925925925926</v>
      </c>
      <c r="AK8" s="76">
        <f aca="true" t="shared" si="15" ref="AK8:AK21">V8/(E8+T8)*1000</f>
        <v>8.597883597883598</v>
      </c>
      <c r="AL8" s="76">
        <f aca="true" t="shared" si="16" ref="AL8:AL21">W8/(E8+X8)*1000</f>
        <v>4.029550033579583</v>
      </c>
      <c r="AM8" s="76">
        <f aca="true" t="shared" si="17" ref="AM8:AM21">X8/(E8+X8)*1000</f>
        <v>2.686366689053056</v>
      </c>
      <c r="AN8" s="76">
        <f aca="true" t="shared" si="18" ref="AN8:AN21">Y8/(E8+X8)*1000</f>
        <v>1.343183344526528</v>
      </c>
      <c r="AO8" s="76">
        <f aca="true" t="shared" si="19" ref="AO8:AO21">Z8/B8*1000</f>
        <v>4.730050924868092</v>
      </c>
      <c r="AP8" s="78">
        <f aca="true" t="shared" si="20" ref="AP8:AP21">AA8/B8*1000</f>
        <v>1.4287327613149594</v>
      </c>
    </row>
    <row r="9" spans="1:42" ht="20.25" customHeight="1" thickBot="1">
      <c r="A9" s="79" t="s">
        <v>17</v>
      </c>
      <c r="B9" s="80">
        <f t="shared" si="6"/>
        <v>309222</v>
      </c>
      <c r="C9" s="81">
        <f>SUM(C10:C17)</f>
        <v>150501</v>
      </c>
      <c r="D9" s="82">
        <f>SUM(D10:D17)</f>
        <v>158721</v>
      </c>
      <c r="E9" s="81">
        <f t="shared" si="0"/>
        <v>2488</v>
      </c>
      <c r="F9" s="81">
        <f>SUM(F10:F17)</f>
        <v>1229</v>
      </c>
      <c r="G9" s="82">
        <f>SUM(G10:G17)</f>
        <v>1259</v>
      </c>
      <c r="H9" s="81">
        <f t="shared" si="1"/>
        <v>3181</v>
      </c>
      <c r="I9" s="81">
        <f>SUM(I10:I17)</f>
        <v>1625</v>
      </c>
      <c r="J9" s="81">
        <f>SUM(J10:J17)</f>
        <v>1556</v>
      </c>
      <c r="K9" s="83">
        <f t="shared" si="7"/>
        <v>-693</v>
      </c>
      <c r="L9" s="83">
        <f t="shared" si="2"/>
        <v>-396</v>
      </c>
      <c r="M9" s="84">
        <f t="shared" si="3"/>
        <v>-297</v>
      </c>
      <c r="N9" s="57"/>
      <c r="O9" s="85" t="s">
        <v>17</v>
      </c>
      <c r="P9" s="80">
        <f t="shared" si="4"/>
        <v>6</v>
      </c>
      <c r="Q9" s="81">
        <f>SUM(Q10:Q17)</f>
        <v>4</v>
      </c>
      <c r="R9" s="81">
        <f>SUM(R10:R17)</f>
        <v>2</v>
      </c>
      <c r="S9" s="81">
        <f>SUM(S10:S17)</f>
        <v>4</v>
      </c>
      <c r="T9" s="81">
        <f t="shared" si="8"/>
        <v>47</v>
      </c>
      <c r="U9" s="81">
        <f>SUM(U10:U17)</f>
        <v>26</v>
      </c>
      <c r="V9" s="81">
        <f>SUM(V10:V17)</f>
        <v>21</v>
      </c>
      <c r="W9" s="81">
        <f t="shared" si="5"/>
        <v>10</v>
      </c>
      <c r="X9" s="81">
        <f>SUM(X10:X17)</f>
        <v>8</v>
      </c>
      <c r="Y9" s="81">
        <f>SUM(Y10:Y17)</f>
        <v>2</v>
      </c>
      <c r="Z9" s="81">
        <f>SUM(Z10:Z17)</f>
        <v>1496</v>
      </c>
      <c r="AA9" s="86">
        <f>SUM(AA10:AA17)</f>
        <v>442</v>
      </c>
      <c r="AB9" s="7"/>
      <c r="AC9" s="85" t="s">
        <v>17</v>
      </c>
      <c r="AD9" s="87">
        <f t="shared" si="9"/>
        <v>8.04599931440842</v>
      </c>
      <c r="AE9" s="88">
        <f t="shared" si="10"/>
        <v>10.287107644346134</v>
      </c>
      <c r="AF9" s="89">
        <f aca="true" t="shared" si="21" ref="AF9:AF21">K9/B9*1000</f>
        <v>-2.2411083299377146</v>
      </c>
      <c r="AG9" s="88">
        <f t="shared" si="11"/>
        <v>2.411575562700965</v>
      </c>
      <c r="AH9" s="88">
        <f t="shared" si="12"/>
        <v>1.607717041800643</v>
      </c>
      <c r="AI9" s="88">
        <f t="shared" si="13"/>
        <v>18.54043392504931</v>
      </c>
      <c r="AJ9" s="88">
        <f t="shared" si="14"/>
        <v>10.256410256410257</v>
      </c>
      <c r="AK9" s="88">
        <f t="shared" si="15"/>
        <v>8.284023668639053</v>
      </c>
      <c r="AL9" s="88">
        <f t="shared" si="16"/>
        <v>4.006410256410256</v>
      </c>
      <c r="AM9" s="88">
        <f t="shared" si="17"/>
        <v>3.205128205128205</v>
      </c>
      <c r="AN9" s="88">
        <f t="shared" si="18"/>
        <v>0.8012820512820512</v>
      </c>
      <c r="AO9" s="88">
        <f t="shared" si="19"/>
        <v>4.837948140817924</v>
      </c>
      <c r="AP9" s="90">
        <f t="shared" si="20"/>
        <v>1.4293937688780227</v>
      </c>
    </row>
    <row r="10" spans="1:42" ht="20.25" customHeight="1">
      <c r="A10" s="91" t="s">
        <v>18</v>
      </c>
      <c r="B10" s="92">
        <f t="shared" si="6"/>
        <v>160622</v>
      </c>
      <c r="C10" s="93">
        <v>77863</v>
      </c>
      <c r="D10" s="93">
        <v>82759</v>
      </c>
      <c r="E10" s="94">
        <f t="shared" si="0"/>
        <v>1421</v>
      </c>
      <c r="F10" s="44">
        <v>704</v>
      </c>
      <c r="G10" s="95">
        <v>717</v>
      </c>
      <c r="H10" s="94">
        <f t="shared" si="1"/>
        <v>1572</v>
      </c>
      <c r="I10" s="44">
        <v>795</v>
      </c>
      <c r="J10" s="44">
        <v>777</v>
      </c>
      <c r="K10" s="96">
        <f t="shared" si="7"/>
        <v>-151</v>
      </c>
      <c r="L10" s="96">
        <f t="shared" si="2"/>
        <v>-91</v>
      </c>
      <c r="M10" s="97">
        <f t="shared" si="3"/>
        <v>-60</v>
      </c>
      <c r="N10" s="57"/>
      <c r="O10" s="42" t="s">
        <v>18</v>
      </c>
      <c r="P10" s="92">
        <f t="shared" si="4"/>
        <v>4</v>
      </c>
      <c r="Q10" s="44">
        <v>3</v>
      </c>
      <c r="R10" s="98">
        <v>1</v>
      </c>
      <c r="S10" s="98">
        <v>3</v>
      </c>
      <c r="T10" s="94">
        <f t="shared" si="8"/>
        <v>24</v>
      </c>
      <c r="U10" s="99">
        <v>14</v>
      </c>
      <c r="V10" s="99">
        <v>10</v>
      </c>
      <c r="W10" s="94">
        <f t="shared" si="5"/>
        <v>6</v>
      </c>
      <c r="X10" s="99">
        <v>5</v>
      </c>
      <c r="Y10" s="98">
        <v>1</v>
      </c>
      <c r="Z10" s="99">
        <v>873</v>
      </c>
      <c r="AA10" s="100">
        <v>233</v>
      </c>
      <c r="AB10" s="7"/>
      <c r="AC10" s="42" t="s">
        <v>18</v>
      </c>
      <c r="AD10" s="101">
        <f>E10/B10*1000</f>
        <v>8.84685784014643</v>
      </c>
      <c r="AE10" s="102">
        <f t="shared" si="10"/>
        <v>9.78695321935974</v>
      </c>
      <c r="AF10" s="103">
        <f t="shared" si="21"/>
        <v>-0.9400953792133083</v>
      </c>
      <c r="AG10" s="102">
        <f t="shared" si="11"/>
        <v>2.8149190710767065</v>
      </c>
      <c r="AH10" s="102">
        <f t="shared" si="12"/>
        <v>2.11118930330753</v>
      </c>
      <c r="AI10" s="102">
        <f t="shared" si="13"/>
        <v>16.60899653979239</v>
      </c>
      <c r="AJ10" s="102">
        <f t="shared" si="14"/>
        <v>9.688581314878892</v>
      </c>
      <c r="AK10" s="102">
        <f t="shared" si="15"/>
        <v>6.920415224913495</v>
      </c>
      <c r="AL10" s="102">
        <f t="shared" si="16"/>
        <v>4.207573632538569</v>
      </c>
      <c r="AM10" s="102">
        <f t="shared" si="17"/>
        <v>3.506311360448808</v>
      </c>
      <c r="AN10" s="102">
        <f t="shared" si="18"/>
        <v>0.7012622720897616</v>
      </c>
      <c r="AO10" s="102">
        <f t="shared" si="19"/>
        <v>5.435120967239855</v>
      </c>
      <c r="AP10" s="104">
        <f t="shared" si="20"/>
        <v>1.450610750706628</v>
      </c>
    </row>
    <row r="11" spans="1:42" ht="20.25" customHeight="1">
      <c r="A11" s="50" t="s">
        <v>55</v>
      </c>
      <c r="B11" s="51">
        <f t="shared" si="6"/>
        <v>36925</v>
      </c>
      <c r="C11" s="105">
        <v>17996</v>
      </c>
      <c r="D11" s="105">
        <v>18929</v>
      </c>
      <c r="E11" s="54">
        <f t="shared" si="0"/>
        <v>227</v>
      </c>
      <c r="F11" s="52">
        <v>104</v>
      </c>
      <c r="G11" s="53">
        <v>123</v>
      </c>
      <c r="H11" s="54">
        <f t="shared" si="1"/>
        <v>434</v>
      </c>
      <c r="I11" s="52">
        <v>228</v>
      </c>
      <c r="J11" s="52">
        <v>206</v>
      </c>
      <c r="K11" s="55">
        <f t="shared" si="7"/>
        <v>-207</v>
      </c>
      <c r="L11" s="55">
        <f t="shared" si="2"/>
        <v>-124</v>
      </c>
      <c r="M11" s="56">
        <f t="shared" si="3"/>
        <v>-83</v>
      </c>
      <c r="N11" s="57"/>
      <c r="O11" s="58" t="s">
        <v>55</v>
      </c>
      <c r="P11" s="51">
        <f t="shared" si="4"/>
        <v>0</v>
      </c>
      <c r="Q11" s="52">
        <v>0</v>
      </c>
      <c r="R11" s="52">
        <v>0</v>
      </c>
      <c r="S11" s="52">
        <v>0</v>
      </c>
      <c r="T11" s="54">
        <f t="shared" si="8"/>
        <v>5</v>
      </c>
      <c r="U11" s="106">
        <v>3</v>
      </c>
      <c r="V11" s="106">
        <v>2</v>
      </c>
      <c r="W11" s="54">
        <f t="shared" si="5"/>
        <v>1</v>
      </c>
      <c r="X11" s="106">
        <v>1</v>
      </c>
      <c r="Y11" s="106">
        <v>0</v>
      </c>
      <c r="Z11" s="59">
        <v>147</v>
      </c>
      <c r="AA11" s="107">
        <v>63</v>
      </c>
      <c r="AB11" s="7"/>
      <c r="AC11" s="58" t="s">
        <v>55</v>
      </c>
      <c r="AD11" s="108">
        <f t="shared" si="9"/>
        <v>6.1475964793500335</v>
      </c>
      <c r="AE11" s="109">
        <f t="shared" si="10"/>
        <v>11.753554502369667</v>
      </c>
      <c r="AF11" s="110">
        <f t="shared" si="21"/>
        <v>-5.605958023019634</v>
      </c>
      <c r="AG11" s="109">
        <f t="shared" si="11"/>
        <v>0</v>
      </c>
      <c r="AH11" s="109">
        <f t="shared" si="12"/>
        <v>0</v>
      </c>
      <c r="AI11" s="109">
        <f t="shared" si="13"/>
        <v>21.551724137931036</v>
      </c>
      <c r="AJ11" s="109">
        <f t="shared" si="14"/>
        <v>12.931034482758621</v>
      </c>
      <c r="AK11" s="109">
        <f t="shared" si="15"/>
        <v>8.620689655172413</v>
      </c>
      <c r="AL11" s="109">
        <f>W11/(E11+X11)*1000</f>
        <v>4.385964912280701</v>
      </c>
      <c r="AM11" s="109">
        <f t="shared" si="17"/>
        <v>4.385964912280701</v>
      </c>
      <c r="AN11" s="109">
        <f t="shared" si="18"/>
        <v>0</v>
      </c>
      <c r="AO11" s="109">
        <f t="shared" si="19"/>
        <v>3.9810426540284363</v>
      </c>
      <c r="AP11" s="111">
        <f t="shared" si="20"/>
        <v>1.7061611374407584</v>
      </c>
    </row>
    <row r="12" spans="1:42" ht="20.25" customHeight="1">
      <c r="A12" s="50" t="s">
        <v>19</v>
      </c>
      <c r="B12" s="51">
        <f t="shared" si="6"/>
        <v>30738</v>
      </c>
      <c r="C12" s="105">
        <v>15003</v>
      </c>
      <c r="D12" s="105">
        <v>15735</v>
      </c>
      <c r="E12" s="54">
        <f t="shared" si="0"/>
        <v>221</v>
      </c>
      <c r="F12" s="52">
        <v>111</v>
      </c>
      <c r="G12" s="53">
        <v>110</v>
      </c>
      <c r="H12" s="54">
        <f t="shared" si="1"/>
        <v>352</v>
      </c>
      <c r="I12" s="52">
        <v>179</v>
      </c>
      <c r="J12" s="52">
        <v>173</v>
      </c>
      <c r="K12" s="55">
        <f t="shared" si="7"/>
        <v>-131</v>
      </c>
      <c r="L12" s="55">
        <f t="shared" si="2"/>
        <v>-68</v>
      </c>
      <c r="M12" s="56">
        <f t="shared" si="3"/>
        <v>-63</v>
      </c>
      <c r="N12" s="57"/>
      <c r="O12" s="58" t="s">
        <v>19</v>
      </c>
      <c r="P12" s="51">
        <f t="shared" si="4"/>
        <v>1</v>
      </c>
      <c r="Q12" s="106">
        <v>0</v>
      </c>
      <c r="R12" s="52">
        <v>1</v>
      </c>
      <c r="S12" s="106">
        <v>0</v>
      </c>
      <c r="T12" s="54">
        <f t="shared" si="8"/>
        <v>2</v>
      </c>
      <c r="U12" s="106">
        <v>0</v>
      </c>
      <c r="V12" s="59">
        <v>2</v>
      </c>
      <c r="W12" s="54">
        <f t="shared" si="5"/>
        <v>0</v>
      </c>
      <c r="X12" s="106">
        <v>0</v>
      </c>
      <c r="Y12" s="106">
        <v>0</v>
      </c>
      <c r="Z12" s="59">
        <v>125</v>
      </c>
      <c r="AA12" s="107">
        <v>41</v>
      </c>
      <c r="AB12" s="7"/>
      <c r="AC12" s="58" t="s">
        <v>19</v>
      </c>
      <c r="AD12" s="108">
        <f t="shared" si="9"/>
        <v>7.189797644609278</v>
      </c>
      <c r="AE12" s="109">
        <f t="shared" si="10"/>
        <v>11.451623397748715</v>
      </c>
      <c r="AF12" s="110">
        <f t="shared" si="21"/>
        <v>-4.261825753139437</v>
      </c>
      <c r="AG12" s="109">
        <f t="shared" si="11"/>
        <v>4.524886877828055</v>
      </c>
      <c r="AH12" s="109">
        <f t="shared" si="12"/>
        <v>0</v>
      </c>
      <c r="AI12" s="109">
        <f t="shared" si="13"/>
        <v>8.968609865470851</v>
      </c>
      <c r="AJ12" s="109">
        <f t="shared" si="14"/>
        <v>0</v>
      </c>
      <c r="AK12" s="109">
        <f t="shared" si="15"/>
        <v>8.968609865470851</v>
      </c>
      <c r="AL12" s="109">
        <f t="shared" si="16"/>
        <v>0</v>
      </c>
      <c r="AM12" s="109">
        <f t="shared" si="17"/>
        <v>0</v>
      </c>
      <c r="AN12" s="109">
        <f t="shared" si="18"/>
        <v>0</v>
      </c>
      <c r="AO12" s="109">
        <f t="shared" si="19"/>
        <v>4.066627627041447</v>
      </c>
      <c r="AP12" s="111">
        <f t="shared" si="20"/>
        <v>1.3338538616695947</v>
      </c>
    </row>
    <row r="13" spans="1:42" ht="20.25" customHeight="1">
      <c r="A13" s="50" t="s">
        <v>20</v>
      </c>
      <c r="B13" s="51">
        <f t="shared" si="6"/>
        <v>28353</v>
      </c>
      <c r="C13" s="105">
        <v>13776</v>
      </c>
      <c r="D13" s="105">
        <v>14577</v>
      </c>
      <c r="E13" s="54">
        <f t="shared" si="0"/>
        <v>209</v>
      </c>
      <c r="F13" s="52">
        <v>104</v>
      </c>
      <c r="G13" s="53">
        <v>105</v>
      </c>
      <c r="H13" s="54">
        <f t="shared" si="1"/>
        <v>259</v>
      </c>
      <c r="I13" s="52">
        <v>131</v>
      </c>
      <c r="J13" s="52">
        <v>128</v>
      </c>
      <c r="K13" s="55">
        <f t="shared" si="7"/>
        <v>-50</v>
      </c>
      <c r="L13" s="55">
        <f t="shared" si="2"/>
        <v>-27</v>
      </c>
      <c r="M13" s="56">
        <f t="shared" si="3"/>
        <v>-23</v>
      </c>
      <c r="N13" s="57"/>
      <c r="O13" s="58" t="s">
        <v>20</v>
      </c>
      <c r="P13" s="51">
        <f t="shared" si="4"/>
        <v>0</v>
      </c>
      <c r="Q13" s="106">
        <v>0</v>
      </c>
      <c r="R13" s="106">
        <v>0</v>
      </c>
      <c r="S13" s="106">
        <v>0</v>
      </c>
      <c r="T13" s="54">
        <f t="shared" si="8"/>
        <v>3</v>
      </c>
      <c r="U13" s="106">
        <v>0</v>
      </c>
      <c r="V13" s="59">
        <v>3</v>
      </c>
      <c r="W13" s="54">
        <f t="shared" si="5"/>
        <v>0</v>
      </c>
      <c r="X13" s="106">
        <v>0</v>
      </c>
      <c r="Y13" s="106">
        <v>0</v>
      </c>
      <c r="Z13" s="59">
        <v>125</v>
      </c>
      <c r="AA13" s="107">
        <v>28</v>
      </c>
      <c r="AB13" s="7"/>
      <c r="AC13" s="58" t="s">
        <v>20</v>
      </c>
      <c r="AD13" s="108">
        <f t="shared" si="9"/>
        <v>7.371354001340246</v>
      </c>
      <c r="AE13" s="109">
        <f t="shared" si="10"/>
        <v>9.134835819842698</v>
      </c>
      <c r="AF13" s="110">
        <f t="shared" si="21"/>
        <v>-1.7634818185024512</v>
      </c>
      <c r="AG13" s="109">
        <f t="shared" si="11"/>
        <v>0</v>
      </c>
      <c r="AH13" s="109">
        <f t="shared" si="12"/>
        <v>0</v>
      </c>
      <c r="AI13" s="109">
        <f t="shared" si="13"/>
        <v>14.150943396226415</v>
      </c>
      <c r="AJ13" s="109">
        <f t="shared" si="14"/>
        <v>0</v>
      </c>
      <c r="AK13" s="109">
        <f t="shared" si="15"/>
        <v>14.150943396226415</v>
      </c>
      <c r="AL13" s="109">
        <f t="shared" si="16"/>
        <v>0</v>
      </c>
      <c r="AM13" s="109">
        <f t="shared" si="17"/>
        <v>0</v>
      </c>
      <c r="AN13" s="109">
        <f t="shared" si="18"/>
        <v>0</v>
      </c>
      <c r="AO13" s="109">
        <f t="shared" si="19"/>
        <v>4.4087045462561285</v>
      </c>
      <c r="AP13" s="111">
        <f t="shared" si="20"/>
        <v>0.9875498183613727</v>
      </c>
    </row>
    <row r="14" spans="1:42" ht="20.25" customHeight="1">
      <c r="A14" s="50" t="s">
        <v>21</v>
      </c>
      <c r="B14" s="51">
        <f t="shared" si="6"/>
        <v>7828</v>
      </c>
      <c r="C14" s="105">
        <v>3807</v>
      </c>
      <c r="D14" s="105">
        <v>4021</v>
      </c>
      <c r="E14" s="54">
        <f t="shared" si="0"/>
        <v>41</v>
      </c>
      <c r="F14" s="52">
        <v>18</v>
      </c>
      <c r="G14" s="53">
        <v>23</v>
      </c>
      <c r="H14" s="54">
        <f t="shared" si="1"/>
        <v>111</v>
      </c>
      <c r="I14" s="52">
        <v>48</v>
      </c>
      <c r="J14" s="52">
        <v>63</v>
      </c>
      <c r="K14" s="55">
        <f t="shared" si="7"/>
        <v>-70</v>
      </c>
      <c r="L14" s="55">
        <f t="shared" si="2"/>
        <v>-30</v>
      </c>
      <c r="M14" s="56">
        <f t="shared" si="3"/>
        <v>-40</v>
      </c>
      <c r="N14" s="57"/>
      <c r="O14" s="58" t="s">
        <v>21</v>
      </c>
      <c r="P14" s="51">
        <f t="shared" si="4"/>
        <v>0</v>
      </c>
      <c r="Q14" s="106">
        <v>0</v>
      </c>
      <c r="R14" s="106">
        <v>0</v>
      </c>
      <c r="S14" s="106">
        <v>0</v>
      </c>
      <c r="T14" s="54">
        <f t="shared" si="8"/>
        <v>0</v>
      </c>
      <c r="U14" s="106">
        <v>0</v>
      </c>
      <c r="V14" s="106">
        <v>0</v>
      </c>
      <c r="W14" s="54">
        <f t="shared" si="5"/>
        <v>0</v>
      </c>
      <c r="X14" s="106">
        <v>0</v>
      </c>
      <c r="Y14" s="106">
        <v>0</v>
      </c>
      <c r="Z14" s="59">
        <v>24</v>
      </c>
      <c r="AA14" s="107">
        <v>7</v>
      </c>
      <c r="AB14" s="7"/>
      <c r="AC14" s="58" t="s">
        <v>21</v>
      </c>
      <c r="AD14" s="108">
        <f t="shared" si="9"/>
        <v>5.237608584568216</v>
      </c>
      <c r="AE14" s="109">
        <f t="shared" si="10"/>
        <v>14.179867143587124</v>
      </c>
      <c r="AF14" s="110">
        <f t="shared" si="21"/>
        <v>-8.942258559018905</v>
      </c>
      <c r="AG14" s="109">
        <f t="shared" si="11"/>
        <v>0</v>
      </c>
      <c r="AH14" s="109">
        <f t="shared" si="12"/>
        <v>0</v>
      </c>
      <c r="AI14" s="109">
        <f t="shared" si="13"/>
        <v>0</v>
      </c>
      <c r="AJ14" s="109">
        <f t="shared" si="14"/>
        <v>0</v>
      </c>
      <c r="AK14" s="109">
        <f t="shared" si="15"/>
        <v>0</v>
      </c>
      <c r="AL14" s="109">
        <f t="shared" si="16"/>
        <v>0</v>
      </c>
      <c r="AM14" s="109">
        <f t="shared" si="17"/>
        <v>0</v>
      </c>
      <c r="AN14" s="109">
        <f t="shared" si="18"/>
        <v>0</v>
      </c>
      <c r="AO14" s="109">
        <f t="shared" si="19"/>
        <v>3.065917220235054</v>
      </c>
      <c r="AP14" s="111">
        <f t="shared" si="20"/>
        <v>0.8942258559018906</v>
      </c>
    </row>
    <row r="15" spans="1:42" ht="20.25" customHeight="1">
      <c r="A15" s="50" t="s">
        <v>22</v>
      </c>
      <c r="B15" s="51">
        <f t="shared" si="6"/>
        <v>19726</v>
      </c>
      <c r="C15" s="105">
        <v>9667</v>
      </c>
      <c r="D15" s="105">
        <v>10059</v>
      </c>
      <c r="E15" s="54">
        <f t="shared" si="0"/>
        <v>142</v>
      </c>
      <c r="F15" s="52">
        <v>76</v>
      </c>
      <c r="G15" s="53">
        <v>66</v>
      </c>
      <c r="H15" s="54">
        <f t="shared" si="1"/>
        <v>214</v>
      </c>
      <c r="I15" s="52">
        <v>119</v>
      </c>
      <c r="J15" s="52">
        <v>95</v>
      </c>
      <c r="K15" s="55">
        <f t="shared" si="7"/>
        <v>-72</v>
      </c>
      <c r="L15" s="55">
        <f t="shared" si="2"/>
        <v>-43</v>
      </c>
      <c r="M15" s="56">
        <f t="shared" si="3"/>
        <v>-29</v>
      </c>
      <c r="N15" s="57"/>
      <c r="O15" s="58" t="s">
        <v>22</v>
      </c>
      <c r="P15" s="51">
        <f t="shared" si="4"/>
        <v>0</v>
      </c>
      <c r="Q15" s="52">
        <v>0</v>
      </c>
      <c r="R15" s="52">
        <v>0</v>
      </c>
      <c r="S15" s="52">
        <v>0</v>
      </c>
      <c r="T15" s="54">
        <f t="shared" si="8"/>
        <v>7</v>
      </c>
      <c r="U15" s="106">
        <v>5</v>
      </c>
      <c r="V15" s="59">
        <v>2</v>
      </c>
      <c r="W15" s="54">
        <f t="shared" si="5"/>
        <v>1</v>
      </c>
      <c r="X15" s="106">
        <v>1</v>
      </c>
      <c r="Y15" s="106">
        <v>0</v>
      </c>
      <c r="Z15" s="59">
        <v>81</v>
      </c>
      <c r="AA15" s="107">
        <v>28</v>
      </c>
      <c r="AB15" s="7"/>
      <c r="AC15" s="58" t="s">
        <v>22</v>
      </c>
      <c r="AD15" s="108">
        <f t="shared" si="9"/>
        <v>7.198621109195985</v>
      </c>
      <c r="AE15" s="109">
        <f t="shared" si="10"/>
        <v>10.84862617864747</v>
      </c>
      <c r="AF15" s="110">
        <f t="shared" si="21"/>
        <v>-3.650005069451485</v>
      </c>
      <c r="AG15" s="109">
        <f t="shared" si="11"/>
        <v>0</v>
      </c>
      <c r="AH15" s="109">
        <f t="shared" si="12"/>
        <v>0</v>
      </c>
      <c r="AI15" s="109">
        <f t="shared" si="13"/>
        <v>46.97986577181208</v>
      </c>
      <c r="AJ15" s="109">
        <f t="shared" si="14"/>
        <v>33.557046979865774</v>
      </c>
      <c r="AK15" s="109">
        <f t="shared" si="15"/>
        <v>13.422818791946309</v>
      </c>
      <c r="AL15" s="109">
        <f t="shared" si="16"/>
        <v>6.993006993006993</v>
      </c>
      <c r="AM15" s="109">
        <f t="shared" si="17"/>
        <v>6.993006993006993</v>
      </c>
      <c r="AN15" s="109">
        <f t="shared" si="18"/>
        <v>0</v>
      </c>
      <c r="AO15" s="109">
        <f t="shared" si="19"/>
        <v>4.106255703132922</v>
      </c>
      <c r="AP15" s="111">
        <f t="shared" si="20"/>
        <v>1.4194464158978</v>
      </c>
    </row>
    <row r="16" spans="1:42" ht="20.25" customHeight="1">
      <c r="A16" s="50" t="s">
        <v>23</v>
      </c>
      <c r="B16" s="51">
        <f t="shared" si="6"/>
        <v>9928</v>
      </c>
      <c r="C16" s="105">
        <v>4843</v>
      </c>
      <c r="D16" s="105">
        <v>5085</v>
      </c>
      <c r="E16" s="54">
        <f t="shared" si="0"/>
        <v>100</v>
      </c>
      <c r="F16" s="52">
        <v>50</v>
      </c>
      <c r="G16" s="53">
        <v>50</v>
      </c>
      <c r="H16" s="54">
        <f t="shared" si="1"/>
        <v>87</v>
      </c>
      <c r="I16" s="52">
        <v>51</v>
      </c>
      <c r="J16" s="52">
        <v>36</v>
      </c>
      <c r="K16" s="55">
        <f t="shared" si="7"/>
        <v>13</v>
      </c>
      <c r="L16" s="55">
        <f t="shared" si="2"/>
        <v>-1</v>
      </c>
      <c r="M16" s="56">
        <f t="shared" si="3"/>
        <v>14</v>
      </c>
      <c r="N16" s="57"/>
      <c r="O16" s="58" t="s">
        <v>23</v>
      </c>
      <c r="P16" s="51">
        <f t="shared" si="4"/>
        <v>1</v>
      </c>
      <c r="Q16" s="106">
        <v>1</v>
      </c>
      <c r="R16" s="106">
        <v>0</v>
      </c>
      <c r="S16" s="106">
        <v>1</v>
      </c>
      <c r="T16" s="54">
        <f t="shared" si="8"/>
        <v>4</v>
      </c>
      <c r="U16" s="106">
        <v>3</v>
      </c>
      <c r="V16" s="106">
        <v>1</v>
      </c>
      <c r="W16" s="54">
        <f t="shared" si="5"/>
        <v>2</v>
      </c>
      <c r="X16" s="106">
        <v>1</v>
      </c>
      <c r="Y16" s="106">
        <v>1</v>
      </c>
      <c r="Z16" s="59">
        <v>48</v>
      </c>
      <c r="AA16" s="107">
        <v>21</v>
      </c>
      <c r="AB16" s="7"/>
      <c r="AC16" s="58" t="s">
        <v>23</v>
      </c>
      <c r="AD16" s="108">
        <f t="shared" si="9"/>
        <v>10.072522159548752</v>
      </c>
      <c r="AE16" s="109">
        <f t="shared" si="10"/>
        <v>8.763094278807413</v>
      </c>
      <c r="AF16" s="110">
        <f t="shared" si="21"/>
        <v>1.3094278807413378</v>
      </c>
      <c r="AG16" s="109">
        <f t="shared" si="11"/>
        <v>10</v>
      </c>
      <c r="AH16" s="109">
        <f t="shared" si="12"/>
        <v>10</v>
      </c>
      <c r="AI16" s="109">
        <f t="shared" si="13"/>
        <v>38.46153846153847</v>
      </c>
      <c r="AJ16" s="109">
        <f t="shared" si="14"/>
        <v>28.846153846153847</v>
      </c>
      <c r="AK16" s="109">
        <f t="shared" si="15"/>
        <v>9.615384615384617</v>
      </c>
      <c r="AL16" s="109">
        <f t="shared" si="16"/>
        <v>19.801980198019802</v>
      </c>
      <c r="AM16" s="109">
        <f t="shared" si="17"/>
        <v>9.900990099009901</v>
      </c>
      <c r="AN16" s="109">
        <f t="shared" si="18"/>
        <v>9.900990099009901</v>
      </c>
      <c r="AO16" s="109">
        <f t="shared" si="19"/>
        <v>4.834810636583401</v>
      </c>
      <c r="AP16" s="111">
        <f t="shared" si="20"/>
        <v>2.1152296535052377</v>
      </c>
    </row>
    <row r="17" spans="1:42" ht="20.25" customHeight="1" thickBot="1">
      <c r="A17" s="50" t="s">
        <v>24</v>
      </c>
      <c r="B17" s="51">
        <f t="shared" si="6"/>
        <v>15102</v>
      </c>
      <c r="C17" s="105">
        <v>7546</v>
      </c>
      <c r="D17" s="105">
        <v>7556</v>
      </c>
      <c r="E17" s="54">
        <f t="shared" si="0"/>
        <v>127</v>
      </c>
      <c r="F17" s="52">
        <v>62</v>
      </c>
      <c r="G17" s="53">
        <v>65</v>
      </c>
      <c r="H17" s="54">
        <f t="shared" si="1"/>
        <v>152</v>
      </c>
      <c r="I17" s="52">
        <v>74</v>
      </c>
      <c r="J17" s="52">
        <v>78</v>
      </c>
      <c r="K17" s="55">
        <f t="shared" si="7"/>
        <v>-25</v>
      </c>
      <c r="L17" s="55">
        <f t="shared" si="2"/>
        <v>-12</v>
      </c>
      <c r="M17" s="56">
        <f t="shared" si="3"/>
        <v>-13</v>
      </c>
      <c r="N17" s="57"/>
      <c r="O17" s="58" t="s">
        <v>24</v>
      </c>
      <c r="P17" s="51">
        <f t="shared" si="4"/>
        <v>0</v>
      </c>
      <c r="Q17" s="106">
        <v>0</v>
      </c>
      <c r="R17" s="106">
        <v>0</v>
      </c>
      <c r="S17" s="106">
        <v>0</v>
      </c>
      <c r="T17" s="54">
        <f t="shared" si="8"/>
        <v>2</v>
      </c>
      <c r="U17" s="59">
        <v>1</v>
      </c>
      <c r="V17" s="112">
        <v>1</v>
      </c>
      <c r="W17" s="54">
        <f t="shared" si="5"/>
        <v>0</v>
      </c>
      <c r="X17" s="106">
        <v>0</v>
      </c>
      <c r="Y17" s="106">
        <v>0</v>
      </c>
      <c r="Z17" s="59">
        <v>73</v>
      </c>
      <c r="AA17" s="107">
        <v>21</v>
      </c>
      <c r="AB17" s="7"/>
      <c r="AC17" s="58" t="s">
        <v>24</v>
      </c>
      <c r="AD17" s="108">
        <f t="shared" si="9"/>
        <v>8.409482187789695</v>
      </c>
      <c r="AE17" s="109">
        <f t="shared" si="10"/>
        <v>10.064892067275858</v>
      </c>
      <c r="AF17" s="110">
        <f t="shared" si="21"/>
        <v>-1.655409879486161</v>
      </c>
      <c r="AG17" s="109">
        <f t="shared" si="11"/>
        <v>0</v>
      </c>
      <c r="AH17" s="109">
        <f t="shared" si="12"/>
        <v>0</v>
      </c>
      <c r="AI17" s="109">
        <f t="shared" si="13"/>
        <v>15.503875968992247</v>
      </c>
      <c r="AJ17" s="109">
        <f t="shared" si="14"/>
        <v>7.751937984496124</v>
      </c>
      <c r="AK17" s="109">
        <f t="shared" si="15"/>
        <v>7.751937984496124</v>
      </c>
      <c r="AL17" s="109">
        <f t="shared" si="16"/>
        <v>0</v>
      </c>
      <c r="AM17" s="109">
        <f t="shared" si="17"/>
        <v>0</v>
      </c>
      <c r="AN17" s="109">
        <f t="shared" si="18"/>
        <v>0</v>
      </c>
      <c r="AO17" s="109">
        <f t="shared" si="19"/>
        <v>4.833796848099589</v>
      </c>
      <c r="AP17" s="111">
        <f t="shared" si="20"/>
        <v>1.3905442987683752</v>
      </c>
    </row>
    <row r="18" spans="1:42" ht="20.25" customHeight="1" thickBot="1">
      <c r="A18" s="79" t="s">
        <v>17</v>
      </c>
      <c r="B18" s="80">
        <f t="shared" si="6"/>
        <v>71535</v>
      </c>
      <c r="C18" s="81">
        <f aca="true" t="shared" si="22" ref="C18:J18">SUM(C19:C21)</f>
        <v>34607</v>
      </c>
      <c r="D18" s="82">
        <f t="shared" si="22"/>
        <v>36928</v>
      </c>
      <c r="E18" s="81">
        <f t="shared" si="0"/>
        <v>482</v>
      </c>
      <c r="F18" s="81">
        <f t="shared" si="22"/>
        <v>259</v>
      </c>
      <c r="G18" s="82">
        <f t="shared" si="22"/>
        <v>223</v>
      </c>
      <c r="H18" s="81">
        <f t="shared" si="1"/>
        <v>812</v>
      </c>
      <c r="I18" s="81">
        <f t="shared" si="22"/>
        <v>395</v>
      </c>
      <c r="J18" s="81">
        <f t="shared" si="22"/>
        <v>417</v>
      </c>
      <c r="K18" s="83">
        <f t="shared" si="7"/>
        <v>-330</v>
      </c>
      <c r="L18" s="83">
        <f t="shared" si="2"/>
        <v>-136</v>
      </c>
      <c r="M18" s="84">
        <f t="shared" si="3"/>
        <v>-194</v>
      </c>
      <c r="N18" s="57"/>
      <c r="O18" s="85" t="s">
        <v>17</v>
      </c>
      <c r="P18" s="80">
        <f t="shared" si="4"/>
        <v>3</v>
      </c>
      <c r="Q18" s="81">
        <f aca="true" t="shared" si="23" ref="Q18:AA18">SUM(Q19:Q21)</f>
        <v>1</v>
      </c>
      <c r="R18" s="81">
        <f t="shared" si="23"/>
        <v>2</v>
      </c>
      <c r="S18" s="81">
        <f t="shared" si="23"/>
        <v>2</v>
      </c>
      <c r="T18" s="81">
        <f t="shared" si="8"/>
        <v>7</v>
      </c>
      <c r="U18" s="81">
        <f t="shared" si="23"/>
        <v>2</v>
      </c>
      <c r="V18" s="81">
        <f t="shared" si="23"/>
        <v>5</v>
      </c>
      <c r="W18" s="81">
        <f t="shared" si="5"/>
        <v>2</v>
      </c>
      <c r="X18" s="81">
        <f t="shared" si="23"/>
        <v>0</v>
      </c>
      <c r="Y18" s="81">
        <f t="shared" si="23"/>
        <v>2</v>
      </c>
      <c r="Z18" s="81">
        <f t="shared" si="23"/>
        <v>305</v>
      </c>
      <c r="AA18" s="86">
        <f t="shared" si="23"/>
        <v>102</v>
      </c>
      <c r="AB18" s="7"/>
      <c r="AC18" s="85" t="s">
        <v>17</v>
      </c>
      <c r="AD18" s="87">
        <f t="shared" si="9"/>
        <v>6.73796043894597</v>
      </c>
      <c r="AE18" s="88">
        <f t="shared" si="10"/>
        <v>11.351086880547983</v>
      </c>
      <c r="AF18" s="89">
        <f t="shared" si="21"/>
        <v>-4.613126441602013</v>
      </c>
      <c r="AG18" s="88">
        <f t="shared" si="11"/>
        <v>6.224066390041493</v>
      </c>
      <c r="AH18" s="88">
        <f t="shared" si="12"/>
        <v>4.149377593360996</v>
      </c>
      <c r="AI18" s="88">
        <f t="shared" si="13"/>
        <v>14.314928425357873</v>
      </c>
      <c r="AJ18" s="88">
        <f t="shared" si="14"/>
        <v>4.08997955010225</v>
      </c>
      <c r="AK18" s="88">
        <f t="shared" si="15"/>
        <v>10.224948875255624</v>
      </c>
      <c r="AL18" s="88">
        <f t="shared" si="16"/>
        <v>4.149377593360996</v>
      </c>
      <c r="AM18" s="88">
        <f t="shared" si="17"/>
        <v>0</v>
      </c>
      <c r="AN18" s="88">
        <f t="shared" si="18"/>
        <v>4.149377593360996</v>
      </c>
      <c r="AO18" s="88">
        <f t="shared" si="19"/>
        <v>4.263647165723073</v>
      </c>
      <c r="AP18" s="90">
        <f t="shared" si="20"/>
        <v>1.4258754455860767</v>
      </c>
    </row>
    <row r="19" spans="1:42" ht="20.25" customHeight="1">
      <c r="A19" s="91" t="s">
        <v>25</v>
      </c>
      <c r="B19" s="92">
        <f t="shared" si="6"/>
        <v>22920</v>
      </c>
      <c r="C19" s="44">
        <v>10970</v>
      </c>
      <c r="D19" s="95">
        <v>11950</v>
      </c>
      <c r="E19" s="94">
        <f t="shared" si="0"/>
        <v>108</v>
      </c>
      <c r="F19" s="44">
        <v>56</v>
      </c>
      <c r="G19" s="95">
        <v>52</v>
      </c>
      <c r="H19" s="94">
        <f t="shared" si="1"/>
        <v>341</v>
      </c>
      <c r="I19" s="44">
        <v>166</v>
      </c>
      <c r="J19" s="44">
        <v>175</v>
      </c>
      <c r="K19" s="96">
        <f t="shared" si="7"/>
        <v>-233</v>
      </c>
      <c r="L19" s="96">
        <f t="shared" si="2"/>
        <v>-110</v>
      </c>
      <c r="M19" s="97">
        <f t="shared" si="3"/>
        <v>-123</v>
      </c>
      <c r="N19" s="57"/>
      <c r="O19" s="42" t="s">
        <v>25</v>
      </c>
      <c r="P19" s="92">
        <f t="shared" si="4"/>
        <v>0</v>
      </c>
      <c r="Q19" s="98">
        <v>0</v>
      </c>
      <c r="R19" s="98">
        <v>0</v>
      </c>
      <c r="S19" s="98">
        <v>0</v>
      </c>
      <c r="T19" s="94">
        <f t="shared" si="8"/>
        <v>2</v>
      </c>
      <c r="U19" s="98">
        <v>0</v>
      </c>
      <c r="V19" s="113">
        <v>2</v>
      </c>
      <c r="W19" s="94">
        <f t="shared" si="5"/>
        <v>0</v>
      </c>
      <c r="X19" s="98">
        <v>0</v>
      </c>
      <c r="Y19" s="98">
        <v>0</v>
      </c>
      <c r="Z19" s="99">
        <v>81</v>
      </c>
      <c r="AA19" s="100">
        <v>26</v>
      </c>
      <c r="AB19" s="7"/>
      <c r="AC19" s="42" t="s">
        <v>25</v>
      </c>
      <c r="AD19" s="101">
        <f t="shared" si="9"/>
        <v>4.712041884816754</v>
      </c>
      <c r="AE19" s="102">
        <f t="shared" si="10"/>
        <v>14.877835951134381</v>
      </c>
      <c r="AF19" s="103">
        <f t="shared" si="21"/>
        <v>-10.165794066317627</v>
      </c>
      <c r="AG19" s="102">
        <f t="shared" si="11"/>
        <v>0</v>
      </c>
      <c r="AH19" s="102">
        <f t="shared" si="12"/>
        <v>0</v>
      </c>
      <c r="AI19" s="102">
        <f t="shared" si="13"/>
        <v>18.18181818181818</v>
      </c>
      <c r="AJ19" s="102">
        <f t="shared" si="14"/>
        <v>0</v>
      </c>
      <c r="AK19" s="102">
        <f t="shared" si="15"/>
        <v>18.18181818181818</v>
      </c>
      <c r="AL19" s="102">
        <f t="shared" si="16"/>
        <v>0</v>
      </c>
      <c r="AM19" s="102">
        <f t="shared" si="17"/>
        <v>0</v>
      </c>
      <c r="AN19" s="102">
        <f t="shared" si="18"/>
        <v>0</v>
      </c>
      <c r="AO19" s="102">
        <f t="shared" si="19"/>
        <v>3.5340314136125657</v>
      </c>
      <c r="AP19" s="104">
        <f t="shared" si="20"/>
        <v>1.1343804537521816</v>
      </c>
    </row>
    <row r="20" spans="1:42" ht="20.25" customHeight="1">
      <c r="A20" s="50" t="s">
        <v>26</v>
      </c>
      <c r="B20" s="51">
        <f t="shared" si="6"/>
        <v>23730</v>
      </c>
      <c r="C20" s="52">
        <v>11580</v>
      </c>
      <c r="D20" s="53">
        <v>12150</v>
      </c>
      <c r="E20" s="54">
        <f t="shared" si="0"/>
        <v>183</v>
      </c>
      <c r="F20" s="52">
        <v>101</v>
      </c>
      <c r="G20" s="53">
        <v>82</v>
      </c>
      <c r="H20" s="54">
        <f t="shared" si="1"/>
        <v>247</v>
      </c>
      <c r="I20" s="52">
        <v>116</v>
      </c>
      <c r="J20" s="52">
        <v>131</v>
      </c>
      <c r="K20" s="55">
        <f t="shared" si="7"/>
        <v>-64</v>
      </c>
      <c r="L20" s="55">
        <f t="shared" si="2"/>
        <v>-15</v>
      </c>
      <c r="M20" s="56">
        <f t="shared" si="3"/>
        <v>-49</v>
      </c>
      <c r="N20" s="57"/>
      <c r="O20" s="58" t="s">
        <v>26</v>
      </c>
      <c r="P20" s="51">
        <f t="shared" si="4"/>
        <v>3</v>
      </c>
      <c r="Q20" s="106">
        <v>1</v>
      </c>
      <c r="R20" s="106">
        <v>2</v>
      </c>
      <c r="S20" s="106">
        <v>2</v>
      </c>
      <c r="T20" s="54">
        <f t="shared" si="8"/>
        <v>3</v>
      </c>
      <c r="U20" s="106">
        <v>1</v>
      </c>
      <c r="V20" s="59">
        <v>2</v>
      </c>
      <c r="W20" s="54">
        <f t="shared" si="5"/>
        <v>2</v>
      </c>
      <c r="X20" s="106">
        <v>0</v>
      </c>
      <c r="Y20" s="106">
        <v>2</v>
      </c>
      <c r="Z20" s="59">
        <v>106</v>
      </c>
      <c r="AA20" s="107">
        <v>48</v>
      </c>
      <c r="AB20" s="7"/>
      <c r="AC20" s="58" t="s">
        <v>26</v>
      </c>
      <c r="AD20" s="108">
        <f t="shared" si="9"/>
        <v>7.711757269279394</v>
      </c>
      <c r="AE20" s="109">
        <f t="shared" si="10"/>
        <v>10.408765276021914</v>
      </c>
      <c r="AF20" s="110">
        <f t="shared" si="21"/>
        <v>-2.69700800674252</v>
      </c>
      <c r="AG20" s="109">
        <f t="shared" si="11"/>
        <v>16.393442622950822</v>
      </c>
      <c r="AH20" s="109">
        <f t="shared" si="12"/>
        <v>10.92896174863388</v>
      </c>
      <c r="AI20" s="109">
        <f t="shared" si="13"/>
        <v>16.129032258064516</v>
      </c>
      <c r="AJ20" s="109">
        <f t="shared" si="14"/>
        <v>5.376344086021506</v>
      </c>
      <c r="AK20" s="109">
        <f t="shared" si="15"/>
        <v>10.752688172043012</v>
      </c>
      <c r="AL20" s="109">
        <f t="shared" si="16"/>
        <v>10.92896174863388</v>
      </c>
      <c r="AM20" s="109">
        <f t="shared" si="17"/>
        <v>0</v>
      </c>
      <c r="AN20" s="109">
        <f t="shared" si="18"/>
        <v>10.92896174863388</v>
      </c>
      <c r="AO20" s="109">
        <f t="shared" si="19"/>
        <v>4.4669195111672995</v>
      </c>
      <c r="AP20" s="111">
        <f t="shared" si="20"/>
        <v>2.02275600505689</v>
      </c>
    </row>
    <row r="21" spans="1:42" ht="20.25" customHeight="1" thickBot="1">
      <c r="A21" s="114" t="s">
        <v>27</v>
      </c>
      <c r="B21" s="115">
        <f t="shared" si="6"/>
        <v>24885</v>
      </c>
      <c r="C21" s="116">
        <v>12057</v>
      </c>
      <c r="D21" s="117">
        <v>12828</v>
      </c>
      <c r="E21" s="68">
        <f t="shared" si="0"/>
        <v>191</v>
      </c>
      <c r="F21" s="116">
        <v>102</v>
      </c>
      <c r="G21" s="117">
        <v>89</v>
      </c>
      <c r="H21" s="68">
        <f t="shared" si="1"/>
        <v>224</v>
      </c>
      <c r="I21" s="116">
        <v>113</v>
      </c>
      <c r="J21" s="116">
        <v>111</v>
      </c>
      <c r="K21" s="118">
        <f t="shared" si="7"/>
        <v>-33</v>
      </c>
      <c r="L21" s="118">
        <f t="shared" si="2"/>
        <v>-11</v>
      </c>
      <c r="M21" s="74">
        <f t="shared" si="3"/>
        <v>-22</v>
      </c>
      <c r="N21" s="57"/>
      <c r="O21" s="119" t="s">
        <v>27</v>
      </c>
      <c r="P21" s="115">
        <f t="shared" si="4"/>
        <v>0</v>
      </c>
      <c r="Q21" s="120">
        <v>0</v>
      </c>
      <c r="R21" s="120">
        <v>0</v>
      </c>
      <c r="S21" s="120">
        <v>0</v>
      </c>
      <c r="T21" s="68">
        <f t="shared" si="8"/>
        <v>2</v>
      </c>
      <c r="U21" s="120">
        <v>1</v>
      </c>
      <c r="V21" s="121">
        <v>1</v>
      </c>
      <c r="W21" s="68">
        <f t="shared" si="5"/>
        <v>0</v>
      </c>
      <c r="X21" s="120">
        <v>0</v>
      </c>
      <c r="Y21" s="120">
        <v>0</v>
      </c>
      <c r="Z21" s="121">
        <v>118</v>
      </c>
      <c r="AA21" s="122">
        <v>28</v>
      </c>
      <c r="AB21" s="7"/>
      <c r="AC21" s="119" t="s">
        <v>27</v>
      </c>
      <c r="AD21" s="123">
        <f t="shared" si="9"/>
        <v>7.675306409483625</v>
      </c>
      <c r="AE21" s="124">
        <f t="shared" si="10"/>
        <v>9.0014064697609</v>
      </c>
      <c r="AF21" s="125">
        <f t="shared" si="21"/>
        <v>-1.3261000602772754</v>
      </c>
      <c r="AG21" s="124">
        <f t="shared" si="11"/>
        <v>0</v>
      </c>
      <c r="AH21" s="124">
        <f t="shared" si="12"/>
        <v>0</v>
      </c>
      <c r="AI21" s="124">
        <f t="shared" si="13"/>
        <v>10.362694300518134</v>
      </c>
      <c r="AJ21" s="124">
        <f t="shared" si="14"/>
        <v>5.181347150259067</v>
      </c>
      <c r="AK21" s="124">
        <f t="shared" si="15"/>
        <v>5.181347150259067</v>
      </c>
      <c r="AL21" s="124">
        <f t="shared" si="16"/>
        <v>0</v>
      </c>
      <c r="AM21" s="124">
        <f t="shared" si="17"/>
        <v>0</v>
      </c>
      <c r="AN21" s="124">
        <f t="shared" si="18"/>
        <v>0</v>
      </c>
      <c r="AO21" s="124">
        <f t="shared" si="19"/>
        <v>4.741812336749046</v>
      </c>
      <c r="AP21" s="126">
        <f t="shared" si="20"/>
        <v>1.1251758087201125</v>
      </c>
    </row>
    <row r="22" spans="1:42" ht="12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2:42" s="1" customFormat="1" ht="12" customHeight="1">
      <c r="B23" s="5" t="s">
        <v>57</v>
      </c>
      <c r="C23" s="2" t="s">
        <v>64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 t="s">
        <v>28</v>
      </c>
      <c r="AE23" s="2"/>
      <c r="AF23" s="2"/>
      <c r="AG23" s="2"/>
      <c r="AH23" s="2"/>
      <c r="AI23" s="2"/>
      <c r="AJ23" s="2"/>
      <c r="AK23" s="2"/>
      <c r="AL23" s="127" t="s">
        <v>62</v>
      </c>
      <c r="AN23" s="2"/>
      <c r="AO23" s="2"/>
      <c r="AP23" s="2"/>
    </row>
    <row r="24" spans="2:42" s="1" customFormat="1" ht="12" customHeight="1">
      <c r="B24" s="5" t="s">
        <v>56</v>
      </c>
      <c r="C24" s="2" t="s">
        <v>65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 t="s">
        <v>29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2:42" s="1" customFormat="1" ht="12" customHeight="1">
      <c r="B25" s="5" t="s">
        <v>61</v>
      </c>
      <c r="C25" s="2" t="s">
        <v>65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 t="s">
        <v>30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s="1" customFormat="1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 t="s">
        <v>31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1" customFormat="1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 t="s">
        <v>32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1" customFormat="1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 t="s">
        <v>33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1" customFormat="1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 t="s">
        <v>34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1" customFormat="1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6" t="s">
        <v>57</v>
      </c>
      <c r="AE30" s="2"/>
      <c r="AF30" s="2" t="s">
        <v>66</v>
      </c>
      <c r="AG30" s="2"/>
      <c r="AH30" s="2"/>
      <c r="AI30" s="2"/>
      <c r="AJ30" s="2"/>
      <c r="AK30" s="2"/>
      <c r="AM30" s="2"/>
      <c r="AN30" s="2"/>
      <c r="AO30" s="2"/>
      <c r="AP30" s="2"/>
    </row>
    <row r="31" spans="1:42" s="1" customFormat="1" ht="12" customHeight="1">
      <c r="A31" s="2"/>
      <c r="B31" s="2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6" t="s">
        <v>56</v>
      </c>
      <c r="AE31" s="2"/>
      <c r="AF31" s="2" t="s">
        <v>66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1" customFormat="1" ht="12" customHeight="1">
      <c r="A32" s="2"/>
      <c r="B32" s="2"/>
      <c r="C32" s="4"/>
      <c r="D32" s="4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6" t="s">
        <v>58</v>
      </c>
      <c r="AE32" s="2"/>
      <c r="AF32" s="2" t="s">
        <v>67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ht="13.5">
      <c r="C33" s="128"/>
    </row>
    <row r="34" spans="3:7" ht="13.5">
      <c r="C34" s="128"/>
      <c r="D34" s="128"/>
      <c r="E34" s="128"/>
      <c r="F34" s="130"/>
      <c r="G34" s="130"/>
    </row>
    <row r="47" spans="19:28" ht="13.5">
      <c r="S47" s="9" t="s">
        <v>35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</row>
    <row r="49" spans="19:28" ht="13.5">
      <c r="S49" s="9" t="s">
        <v>35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</row>
    <row r="50" spans="19:20" ht="13.5">
      <c r="S50" s="9" t="s">
        <v>36</v>
      </c>
      <c r="T50" s="9" t="s">
        <v>37</v>
      </c>
    </row>
    <row r="51" ht="13.5">
      <c r="T51" s="9" t="s">
        <v>38</v>
      </c>
    </row>
    <row r="52" spans="19:20" ht="13.5">
      <c r="S52" s="9" t="s">
        <v>36</v>
      </c>
      <c r="T52" s="9" t="s">
        <v>37</v>
      </c>
    </row>
    <row r="53" ht="13.5">
      <c r="T53" s="9" t="s">
        <v>38</v>
      </c>
    </row>
    <row r="57" spans="3:8" ht="13.5">
      <c r="C57" s="131"/>
      <c r="D57" s="131"/>
      <c r="E57" s="131"/>
      <c r="F57" s="131"/>
      <c r="G57" s="131"/>
      <c r="H57" s="131"/>
    </row>
    <row r="58" spans="3:8" ht="13.5">
      <c r="C58" s="131"/>
      <c r="D58" s="131"/>
      <c r="E58" s="131"/>
      <c r="F58" s="131"/>
      <c r="G58" s="131"/>
      <c r="H58" s="131"/>
    </row>
    <row r="59" spans="3:8" ht="13.5">
      <c r="C59" s="131"/>
      <c r="D59" s="131"/>
      <c r="E59" s="131"/>
      <c r="F59" s="131"/>
      <c r="G59" s="131"/>
      <c r="H59" s="131"/>
    </row>
    <row r="60" spans="3:8" ht="13.5">
      <c r="C60" s="131"/>
      <c r="D60" s="131"/>
      <c r="E60" s="131"/>
      <c r="F60" s="131"/>
      <c r="G60" s="131"/>
      <c r="H60" s="131"/>
    </row>
    <row r="61" spans="3:7" ht="13.5">
      <c r="C61" s="131"/>
      <c r="D61" s="131"/>
      <c r="E61" s="131"/>
      <c r="F61" s="131"/>
      <c r="G61" s="131"/>
    </row>
    <row r="62" spans="3:8" ht="13.5">
      <c r="C62" s="131"/>
      <c r="D62" s="131"/>
      <c r="E62" s="131"/>
      <c r="F62" s="131"/>
      <c r="G62" s="131"/>
      <c r="H62" s="131"/>
    </row>
    <row r="63" spans="3:8" ht="13.5">
      <c r="C63" s="131"/>
      <c r="D63" s="131"/>
      <c r="E63" s="131"/>
      <c r="F63" s="131"/>
      <c r="G63" s="131"/>
      <c r="H63" s="131"/>
    </row>
    <row r="64" spans="3:8" ht="13.5">
      <c r="C64" s="131"/>
      <c r="D64" s="131"/>
      <c r="E64" s="131"/>
      <c r="F64" s="131"/>
      <c r="G64" s="131"/>
      <c r="H64" s="131"/>
    </row>
    <row r="65" spans="3:8" ht="13.5">
      <c r="C65" s="131"/>
      <c r="D65" s="131"/>
      <c r="E65" s="131"/>
      <c r="F65" s="131"/>
      <c r="G65" s="131"/>
      <c r="H65" s="131"/>
    </row>
    <row r="66" spans="3:8" ht="13.5">
      <c r="C66" s="131"/>
      <c r="D66" s="131"/>
      <c r="E66" s="131"/>
      <c r="F66" s="131"/>
      <c r="G66" s="131"/>
      <c r="H66" s="131"/>
    </row>
    <row r="67" spans="3:8" ht="13.5">
      <c r="C67" s="131"/>
      <c r="D67" s="131"/>
      <c r="E67" s="131"/>
      <c r="F67" s="131"/>
      <c r="G67" s="131"/>
      <c r="H67" s="131"/>
    </row>
    <row r="68" spans="3:8" ht="13.5">
      <c r="C68" s="131"/>
      <c r="D68" s="131"/>
      <c r="E68" s="131"/>
      <c r="F68" s="131"/>
      <c r="G68" s="131"/>
      <c r="H68" s="131"/>
    </row>
    <row r="69" spans="3:8" ht="13.5">
      <c r="C69" s="131"/>
      <c r="D69" s="131"/>
      <c r="E69" s="131"/>
      <c r="F69" s="131"/>
      <c r="G69" s="131"/>
      <c r="H69" s="131"/>
    </row>
  </sheetData>
  <sheetProtection/>
  <mergeCells count="22">
    <mergeCell ref="AP4:AP5"/>
    <mergeCell ref="AL4:AN4"/>
    <mergeCell ref="AI4:AK4"/>
    <mergeCell ref="AD4:AD5"/>
    <mergeCell ref="AE4:AE5"/>
    <mergeCell ref="B4:D4"/>
    <mergeCell ref="E4:G4"/>
    <mergeCell ref="H4:J4"/>
    <mergeCell ref="K4:M4"/>
    <mergeCell ref="W4:Y4"/>
    <mergeCell ref="A4:A5"/>
    <mergeCell ref="P4:R4"/>
    <mergeCell ref="O4:O5"/>
    <mergeCell ref="S4:S5"/>
    <mergeCell ref="T4:V4"/>
    <mergeCell ref="Z4:Z5"/>
    <mergeCell ref="AA4:AA5"/>
    <mergeCell ref="AC4:AC5"/>
    <mergeCell ref="AO4:AO5"/>
    <mergeCell ref="AG4:AG5"/>
    <mergeCell ref="AH4:AH5"/>
    <mergeCell ref="AF4:AF5"/>
  </mergeCells>
  <printOptions/>
  <pageMargins left="0.984251968503937" right="0.7874015748031497" top="0.7874015748031497" bottom="0.5905511811023623" header="0.7874015748031497" footer="0.3937007874015748"/>
  <pageSetup fitToWidth="3" horizontalDpi="600" verticalDpi="600" orientation="landscape" paperSize="9" scale="95" r:id="rId1"/>
  <headerFooter alignWithMargins="0">
    <oddFooter>&amp;L&amp;9西濃地域の公衆衛生2013&amp;C&amp;9－　&amp;P+9　－&amp;R&amp;9第２章　人口動態統計</oddFooter>
  </headerFooter>
  <colBreaks count="1" manualBreakCount="1">
    <brk id="2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2014-02-07T11:53:51Z</cp:lastPrinted>
  <dcterms:created xsi:type="dcterms:W3CDTF">2006-12-26T05:52:34Z</dcterms:created>
  <dcterms:modified xsi:type="dcterms:W3CDTF">2014-02-26T00:18:24Z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393749976</vt:i4>
  </property>
  <property fmtid="{D5CDD505-2E9C-101B-9397-08002B2CF9AE}" pid="3" name="_EmailSubject">
    <vt:lpwstr>人口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PreviousAdHocReviewCycleID">
    <vt:i4>2017698848</vt:i4>
  </property>
  <property fmtid="{D5CDD505-2E9C-101B-9397-08002B2CF9AE}" pid="7" name="_ReviewingToolsShownOnce">
    <vt:lpwstr/>
  </property>
</Properties>
</file>