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6" activeTab="30"/>
  </bookViews>
  <sheets>
    <sheet name="207" sheetId="1" r:id="rId1"/>
    <sheet name="208" sheetId="2" r:id="rId2"/>
    <sheet name="209" sheetId="3" r:id="rId3"/>
    <sheet name="210(1)" sheetId="4" r:id="rId4"/>
    <sheet name="210(2)" sheetId="5" r:id="rId5"/>
    <sheet name="210(3)" sheetId="6" r:id="rId6"/>
    <sheet name="210(4)" sheetId="7" r:id="rId7"/>
    <sheet name="211(1)" sheetId="8" r:id="rId8"/>
    <sheet name="211(2)" sheetId="9" r:id="rId9"/>
    <sheet name="212" sheetId="10" r:id="rId10"/>
    <sheet name="213(1)" sheetId="11" r:id="rId11"/>
    <sheet name="213(2)" sheetId="12" r:id="rId12"/>
    <sheet name="213(3)" sheetId="13" r:id="rId13"/>
    <sheet name="213(4)" sheetId="14" r:id="rId14"/>
    <sheet name="214(1)" sheetId="15" r:id="rId15"/>
    <sheet name="214(2)" sheetId="16" r:id="rId16"/>
    <sheet name="215(1)" sheetId="17" r:id="rId17"/>
    <sheet name="215(2)" sheetId="18" r:id="rId18"/>
    <sheet name="215(3)" sheetId="19" r:id="rId19"/>
    <sheet name="216(1)" sheetId="20" r:id="rId20"/>
    <sheet name="216(2)" sheetId="21" r:id="rId21"/>
    <sheet name="216(3)" sheetId="22" r:id="rId22"/>
    <sheet name="216(4)" sheetId="23" r:id="rId23"/>
    <sheet name="217" sheetId="24" r:id="rId24"/>
    <sheet name="218" sheetId="25" r:id="rId25"/>
    <sheet name="219" sheetId="26" r:id="rId26"/>
    <sheet name="220" sheetId="27" r:id="rId27"/>
    <sheet name="221" sheetId="28" r:id="rId28"/>
    <sheet name="222" sheetId="29" r:id="rId29"/>
    <sheet name="223" sheetId="30" r:id="rId30"/>
    <sheet name="224" sheetId="31" r:id="rId31"/>
  </sheets>
  <definedNames>
    <definedName name="_xlnm.Print_Area" localSheetId="0">'207'!$A$1:$AG$152</definedName>
  </definedNames>
  <calcPr fullCalcOnLoad="1"/>
</workbook>
</file>

<file path=xl/sharedStrings.xml><?xml version="1.0" encoding="utf-8"?>
<sst xmlns="http://schemas.openxmlformats.org/spreadsheetml/2006/main" count="7740" uniqueCount="770">
  <si>
    <t>大垣市</t>
  </si>
  <si>
    <t>高山市</t>
  </si>
  <si>
    <t>多治見市</t>
  </si>
  <si>
    <t>関市</t>
  </si>
  <si>
    <t>中津川市</t>
  </si>
  <si>
    <t>美濃市</t>
  </si>
  <si>
    <t>瑞浪市</t>
  </si>
  <si>
    <t>羽島市</t>
  </si>
  <si>
    <t>恵那市</t>
  </si>
  <si>
    <t>美濃加茂市</t>
  </si>
  <si>
    <t>土岐市</t>
  </si>
  <si>
    <t>各務原市</t>
  </si>
  <si>
    <t>可児市</t>
  </si>
  <si>
    <t xml:space="preserve">           -</t>
  </si>
  <si>
    <t xml:space="preserve">    　　  -</t>
  </si>
  <si>
    <t>岐南町</t>
  </si>
  <si>
    <t>笠松町</t>
  </si>
  <si>
    <t>柳津町</t>
  </si>
  <si>
    <t>海津町</t>
  </si>
  <si>
    <t>平田町</t>
  </si>
  <si>
    <t>南濃町</t>
  </si>
  <si>
    <t>養老町</t>
  </si>
  <si>
    <t>上石津町</t>
  </si>
  <si>
    <t>垂井町</t>
  </si>
  <si>
    <t>関ヶ原町</t>
  </si>
  <si>
    <t>神戸町</t>
  </si>
  <si>
    <t>輪之内町</t>
  </si>
  <si>
    <t>安八町</t>
  </si>
  <si>
    <t>墨俣町</t>
  </si>
  <si>
    <t>揖斐川町</t>
  </si>
  <si>
    <t>谷汲村</t>
  </si>
  <si>
    <t>大野町</t>
  </si>
  <si>
    <t>池田町</t>
  </si>
  <si>
    <t>春日村</t>
  </si>
  <si>
    <t>久瀬村</t>
  </si>
  <si>
    <t>藤橋村</t>
  </si>
  <si>
    <t>坂内村</t>
  </si>
  <si>
    <t>北方町</t>
  </si>
  <si>
    <t>本巣町</t>
  </si>
  <si>
    <t>真正町</t>
  </si>
  <si>
    <t>糸貫町</t>
  </si>
  <si>
    <t>根尾村</t>
  </si>
  <si>
    <t xml:space="preserve">            -</t>
  </si>
  <si>
    <t xml:space="preserve">      　　-</t>
  </si>
  <si>
    <t>武芸川町</t>
  </si>
  <si>
    <t>武儀町</t>
  </si>
  <si>
    <t>上之保村</t>
  </si>
  <si>
    <t>八幡町</t>
  </si>
  <si>
    <t>大和町</t>
  </si>
  <si>
    <t>白鳥町</t>
  </si>
  <si>
    <t>高鷲村</t>
  </si>
  <si>
    <t>美並村</t>
  </si>
  <si>
    <t>明宝村</t>
  </si>
  <si>
    <t>和良村</t>
  </si>
  <si>
    <t>坂祝町</t>
  </si>
  <si>
    <t>富加町</t>
  </si>
  <si>
    <t>川辺町</t>
  </si>
  <si>
    <t>七宗町</t>
  </si>
  <si>
    <t>八百津町</t>
  </si>
  <si>
    <t>白川町</t>
  </si>
  <si>
    <t>東白川村</t>
  </si>
  <si>
    <t>御嵩町</t>
  </si>
  <si>
    <t>兼山町</t>
  </si>
  <si>
    <t>笠原町</t>
  </si>
  <si>
    <t>坂下町</t>
  </si>
  <si>
    <t>川上村</t>
  </si>
  <si>
    <t>加子母村</t>
  </si>
  <si>
    <t>付知町</t>
  </si>
  <si>
    <t>福岡町</t>
  </si>
  <si>
    <t>蛭川村</t>
  </si>
  <si>
    <t>岩村町</t>
  </si>
  <si>
    <t>山岡町</t>
  </si>
  <si>
    <t>明智町</t>
  </si>
  <si>
    <t>串原村</t>
  </si>
  <si>
    <t>上矢作町</t>
  </si>
  <si>
    <t>萩原町</t>
  </si>
  <si>
    <t>小坂町</t>
  </si>
  <si>
    <t>下呂町</t>
  </si>
  <si>
    <t>金山町</t>
  </si>
  <si>
    <t>馬瀬村</t>
  </si>
  <si>
    <t>丹生川村</t>
  </si>
  <si>
    <t>清見村</t>
  </si>
  <si>
    <t>荘川村</t>
  </si>
  <si>
    <t>白川村</t>
  </si>
  <si>
    <t>宮村</t>
  </si>
  <si>
    <t>久々野町</t>
  </si>
  <si>
    <t>朝日村</t>
  </si>
  <si>
    <t>高根村</t>
  </si>
  <si>
    <t>古川町</t>
  </si>
  <si>
    <t>国府町</t>
  </si>
  <si>
    <t>河合村</t>
  </si>
  <si>
    <t>宮川村</t>
  </si>
  <si>
    <t>神岡町</t>
  </si>
  <si>
    <t>上宝村</t>
  </si>
  <si>
    <r>
      <t>２１　教　　　　　育　　　</t>
    </r>
    <r>
      <rPr>
        <sz val="18"/>
        <rFont val="ＭＳ 明朝"/>
        <family val="1"/>
      </rPr>
      <t>・</t>
    </r>
    <r>
      <rPr>
        <sz val="18"/>
        <rFont val="ＭＳ ゴシック"/>
        <family val="3"/>
      </rPr>
      <t>　　　文　　　　　化</t>
    </r>
  </si>
  <si>
    <t xml:space="preserve">207．市 町 村 別 小 学 校 学 校 数 、     児 童 数 、 教 職 員 数 </t>
  </si>
  <si>
    <t>　注：１　国立を含む。</t>
  </si>
  <si>
    <t>　　　２　職員数は私費負担のものを含まない。</t>
  </si>
  <si>
    <t xml:space="preserve">    平成15年（2003）５月１日</t>
  </si>
  <si>
    <t>区分</t>
  </si>
  <si>
    <t>学校数（本校）</t>
  </si>
  <si>
    <t>学級数</t>
  </si>
  <si>
    <t>児童数</t>
  </si>
  <si>
    <t>教員数</t>
  </si>
  <si>
    <t>職員数</t>
  </si>
  <si>
    <t>総計</t>
  </si>
  <si>
    <t>１学年</t>
  </si>
  <si>
    <t>２学年</t>
  </si>
  <si>
    <t>３学年</t>
  </si>
  <si>
    <t>４学年</t>
  </si>
  <si>
    <t>５学年</t>
  </si>
  <si>
    <t>６学年</t>
  </si>
  <si>
    <t>外国人(再掲)</t>
  </si>
  <si>
    <t>本務者</t>
  </si>
  <si>
    <t>兼務者</t>
  </si>
  <si>
    <t>計</t>
  </si>
  <si>
    <t>男</t>
  </si>
  <si>
    <t>女</t>
  </si>
  <si>
    <t>校</t>
  </si>
  <si>
    <t>級</t>
  </si>
  <si>
    <t>人</t>
  </si>
  <si>
    <t>市計</t>
  </si>
  <si>
    <t>郡計</t>
  </si>
  <si>
    <t>岐阜市</t>
  </si>
  <si>
    <t>山県市</t>
  </si>
  <si>
    <t>瑞穂市</t>
  </si>
  <si>
    <t>羽島郡</t>
  </si>
  <si>
    <t>川島町</t>
  </si>
  <si>
    <t>海津郡</t>
  </si>
  <si>
    <t>養老郡</t>
  </si>
  <si>
    <t>不破郡</t>
  </si>
  <si>
    <t>安八郡</t>
  </si>
  <si>
    <t>揖斐郡</t>
  </si>
  <si>
    <t>-</t>
  </si>
  <si>
    <t>本巣郡</t>
  </si>
  <si>
    <t>　資料：県統計調査課「学校基本調査」</t>
  </si>
  <si>
    <t>207．市 町 村 別 小 学 校 学 校 数 、     児 童 数 、 教 職 員 数 （続 き）</t>
  </si>
  <si>
    <t>武儀郡</t>
  </si>
  <si>
    <t>洞戸村</t>
  </si>
  <si>
    <t>板取村</t>
  </si>
  <si>
    <t>郡上郡</t>
  </si>
  <si>
    <t>加茂郡</t>
  </si>
  <si>
    <t>可児郡</t>
  </si>
  <si>
    <t>土岐郡</t>
  </si>
  <si>
    <t>恵那郡</t>
  </si>
  <si>
    <t>益田郡</t>
  </si>
  <si>
    <t>大野郡</t>
  </si>
  <si>
    <t>吉城郡</t>
  </si>
  <si>
    <t xml:space="preserve">    208．市 町 村 別 中 学 校 学 校 数 、     生 徒 数 、 教 職 員 数 </t>
  </si>
  <si>
    <t>　　平成15年（2003）５月１日</t>
  </si>
  <si>
    <t>生徒数</t>
  </si>
  <si>
    <t>外国人（再掲）</t>
  </si>
  <si>
    <t xml:space="preserve">                    -</t>
  </si>
  <si>
    <t xml:space="preserve">          -</t>
  </si>
  <si>
    <t>-</t>
  </si>
  <si>
    <t>-</t>
  </si>
  <si>
    <t xml:space="preserve">         -</t>
  </si>
  <si>
    <t xml:space="preserve">    208．市 町 村 別 中 学 校 学 校 数 、     生 徒 数 、 教 職 員 数（続 き）</t>
  </si>
  <si>
    <t xml:space="preserve">                   -</t>
  </si>
  <si>
    <t>兼山町</t>
  </si>
  <si>
    <t>-</t>
  </si>
  <si>
    <t xml:space="preserve">  209．不 就 学 学 齢     児 童 生 徒 数</t>
  </si>
  <si>
    <t>　単位：人</t>
  </si>
  <si>
    <t xml:space="preserve"> 　　平成15年（2003）５月１日</t>
  </si>
  <si>
    <t>６～11歳</t>
  </si>
  <si>
    <t>12～14歳</t>
  </si>
  <si>
    <t>６歳</t>
  </si>
  <si>
    <t>７歳</t>
  </si>
  <si>
    <t>８歳</t>
  </si>
  <si>
    <t>９歳</t>
  </si>
  <si>
    <t>10歳</t>
  </si>
  <si>
    <t>11歳</t>
  </si>
  <si>
    <t>12歳</t>
  </si>
  <si>
    <t>13歳</t>
  </si>
  <si>
    <t>14歳</t>
  </si>
  <si>
    <t>就学免除者</t>
  </si>
  <si>
    <t>-</t>
  </si>
  <si>
    <t>肢体不自由</t>
  </si>
  <si>
    <t>病弱・虚弱</t>
  </si>
  <si>
    <t>知的障害</t>
  </si>
  <si>
    <t>その他</t>
  </si>
  <si>
    <t>-</t>
  </si>
  <si>
    <t>就学猶予者</t>
  </si>
  <si>
    <t>１年以上居所不明者数</t>
  </si>
  <si>
    <t>学齢児童生徒死亡者数</t>
  </si>
  <si>
    <t>（平成14年度間）</t>
  </si>
  <si>
    <t>　資料：県統計調査課「学校基本調査」</t>
  </si>
  <si>
    <t>210．高  等  学  校      の  状  況</t>
  </si>
  <si>
    <t>（１）学　　校　　数</t>
  </si>
  <si>
    <t>　単位：校</t>
  </si>
  <si>
    <t>５月１日</t>
  </si>
  <si>
    <t>本校</t>
  </si>
  <si>
    <t>分校</t>
  </si>
  <si>
    <t>全日制</t>
  </si>
  <si>
    <t>定時制</t>
  </si>
  <si>
    <t>併置校</t>
  </si>
  <si>
    <t>併置校</t>
  </si>
  <si>
    <t>平成14年度</t>
  </si>
  <si>
    <t>FY2002</t>
  </si>
  <si>
    <t>FY2002</t>
  </si>
  <si>
    <t>公立</t>
  </si>
  <si>
    <t>県立</t>
  </si>
  <si>
    <t>市立</t>
  </si>
  <si>
    <t>町立</t>
  </si>
  <si>
    <t>村立</t>
  </si>
  <si>
    <t>私立</t>
  </si>
  <si>
    <t>FY2002</t>
  </si>
  <si>
    <t>（２）教　　員　　数</t>
  </si>
  <si>
    <t>兼務者</t>
  </si>
  <si>
    <t>全日制</t>
  </si>
  <si>
    <t>-</t>
  </si>
  <si>
    <t>校長</t>
  </si>
  <si>
    <t>教頭</t>
  </si>
  <si>
    <t>教諭</t>
  </si>
  <si>
    <t>助教諭</t>
  </si>
  <si>
    <t>養護教諭</t>
  </si>
  <si>
    <t>養護助教諭</t>
  </si>
  <si>
    <t>講師</t>
  </si>
  <si>
    <t>-</t>
  </si>
  <si>
    <t>（３）職　　員　　数</t>
  </si>
  <si>
    <t>事務　　職員</t>
  </si>
  <si>
    <t>吏員相当者</t>
  </si>
  <si>
    <t>吏員相当者に準ずる者</t>
  </si>
  <si>
    <t>学校図書館事務員</t>
  </si>
  <si>
    <t>技術職員</t>
  </si>
  <si>
    <t>実習助手</t>
  </si>
  <si>
    <t>養護職員</t>
  </si>
  <si>
    <t>用務員</t>
  </si>
  <si>
    <t>警備員・その他</t>
  </si>
  <si>
    <t>210．高　等　学　校　　の　状　況　（続　き）</t>
  </si>
  <si>
    <t xml:space="preserve">   （４）学　科　数　、　生　徒　数</t>
  </si>
  <si>
    <t>　注：生徒数は本科のみである。</t>
  </si>
  <si>
    <t>　単位：学科、人</t>
  </si>
  <si>
    <t>学科数</t>
  </si>
  <si>
    <t xml:space="preserve">  生徒数</t>
  </si>
  <si>
    <t>平成14年度</t>
  </si>
  <si>
    <t>普通</t>
  </si>
  <si>
    <t>-</t>
  </si>
  <si>
    <t>農業</t>
  </si>
  <si>
    <t>工業</t>
  </si>
  <si>
    <t>商業</t>
  </si>
  <si>
    <t>家庭</t>
  </si>
  <si>
    <t>看護</t>
  </si>
  <si>
    <t>-</t>
  </si>
  <si>
    <t>福祉</t>
  </si>
  <si>
    <t>総合</t>
  </si>
  <si>
    <t>211．幼  稚  園  の  状  況</t>
  </si>
  <si>
    <t xml:space="preserve"> （１）幼稚園数、在園・入園者数</t>
  </si>
  <si>
    <t>　単位：人、園</t>
  </si>
  <si>
    <t>私　　　　　立</t>
  </si>
  <si>
    <t>計</t>
  </si>
  <si>
    <t>学校法人</t>
  </si>
  <si>
    <t>宗教法人</t>
  </si>
  <si>
    <t>個人</t>
  </si>
  <si>
    <t>在園者数</t>
  </si>
  <si>
    <t>FY2002</t>
  </si>
  <si>
    <t xml:space="preserve">    15</t>
  </si>
  <si>
    <t xml:space="preserve">    15</t>
  </si>
  <si>
    <t>３歳</t>
  </si>
  <si>
    <t>４歳</t>
  </si>
  <si>
    <t>５歳</t>
  </si>
  <si>
    <t>入園者数</t>
  </si>
  <si>
    <t>（再掲）</t>
  </si>
  <si>
    <t>幼  稚  園  数 14  年  度</t>
  </si>
  <si>
    <t>　　 　　      15</t>
  </si>
  <si>
    <t>（２）教　 員　 数</t>
  </si>
  <si>
    <t>合　　　　　　　　計</t>
  </si>
  <si>
    <t>園長</t>
  </si>
  <si>
    <t>-</t>
  </si>
  <si>
    <t>　 212．盲 ・ 聾 ・ 養 護 学 校 の 状 況</t>
  </si>
  <si>
    <t>　単位：校、人</t>
  </si>
  <si>
    <t>学校数</t>
  </si>
  <si>
    <t>児童・生徒数</t>
  </si>
  <si>
    <t>幼稚部</t>
  </si>
  <si>
    <t>小学部</t>
  </si>
  <si>
    <t>中学部</t>
  </si>
  <si>
    <t>高等部</t>
  </si>
  <si>
    <t>盲学校</t>
  </si>
  <si>
    <t>-</t>
  </si>
  <si>
    <t>聾学校</t>
  </si>
  <si>
    <t>養護学校</t>
  </si>
  <si>
    <r>
      <t>213．専修学校</t>
    </r>
    <r>
      <rPr>
        <sz val="14"/>
        <rFont val="ＭＳ 明朝"/>
        <family val="1"/>
      </rPr>
      <t>・</t>
    </r>
    <r>
      <rPr>
        <sz val="14"/>
        <rFont val="ＭＳ ゴシック"/>
        <family val="3"/>
      </rPr>
      <t>各種学校の状況</t>
    </r>
  </si>
  <si>
    <t>（１）学　校　数</t>
  </si>
  <si>
    <t>準学校法人</t>
  </si>
  <si>
    <t>財団法人</t>
  </si>
  <si>
    <t>社団法人</t>
  </si>
  <si>
    <t>その他の法人</t>
  </si>
  <si>
    <t>専修  学校</t>
  </si>
  <si>
    <t>FY2002</t>
  </si>
  <si>
    <t>各種  学校</t>
  </si>
  <si>
    <t>（２）教員数、職員数</t>
  </si>
  <si>
    <t>専修学校</t>
  </si>
  <si>
    <t>各種学校</t>
  </si>
  <si>
    <t>教員</t>
  </si>
  <si>
    <t>職員</t>
  </si>
  <si>
    <t>…</t>
  </si>
  <si>
    <r>
      <t>213．専修学校</t>
    </r>
    <r>
      <rPr>
        <sz val="14"/>
        <rFont val="ＭＳ 明朝"/>
        <family val="1"/>
      </rPr>
      <t>・</t>
    </r>
    <r>
      <rPr>
        <sz val="14"/>
        <rFont val="ＭＳ ゴシック"/>
        <family val="3"/>
      </rPr>
      <t>各種学校の状況（続き）</t>
    </r>
  </si>
  <si>
    <t>（３）専修学校学科別生徒数</t>
  </si>
  <si>
    <t>平成15年（2003）５月１日</t>
  </si>
  <si>
    <t>（工業関係）</t>
  </si>
  <si>
    <t>土木・建築</t>
  </si>
  <si>
    <t>電気・電子</t>
  </si>
  <si>
    <t>自動車整備</t>
  </si>
  <si>
    <t>情報処理</t>
  </si>
  <si>
    <t>（農業関係）</t>
  </si>
  <si>
    <t>その他</t>
  </si>
  <si>
    <t>（医療関係）</t>
  </si>
  <si>
    <t>准看護</t>
  </si>
  <si>
    <t>歯科衛生</t>
  </si>
  <si>
    <t>歯科技工</t>
  </si>
  <si>
    <t>鍼・灸・あんま</t>
  </si>
  <si>
    <t>（衛生関係）</t>
  </si>
  <si>
    <t>調理</t>
  </si>
  <si>
    <t>理容</t>
  </si>
  <si>
    <t>美容</t>
  </si>
  <si>
    <t>（教育社会福祉関係）</t>
  </si>
  <si>
    <t>保育士養成</t>
  </si>
  <si>
    <t>-</t>
  </si>
  <si>
    <t>教員養成</t>
  </si>
  <si>
    <t>（商業関係）</t>
  </si>
  <si>
    <t>経理・簿記</t>
  </si>
  <si>
    <t>秘書</t>
  </si>
  <si>
    <t>経営</t>
  </si>
  <si>
    <t>（家政関係）</t>
  </si>
  <si>
    <t>和洋裁</t>
  </si>
  <si>
    <t>料理</t>
  </si>
  <si>
    <t>編物・手芸</t>
  </si>
  <si>
    <t>（文化教養関係）</t>
  </si>
  <si>
    <t>美術</t>
  </si>
  <si>
    <t>デザイン</t>
  </si>
  <si>
    <t>外国語</t>
  </si>
  <si>
    <t>（４）各種学校課程別生徒数、卒業者数</t>
  </si>
  <si>
    <t xml:space="preserve">   平成15年（2003）５月１日</t>
  </si>
  <si>
    <t>入学者数
（平成15年4月1日
～5月1日）</t>
  </si>
  <si>
    <t>卒 業 者 数
（平成14年度間）</t>
  </si>
  <si>
    <t>修業年限　　　　　１年未満　　　　　の 課 程</t>
  </si>
  <si>
    <t>修業年限           １年以上         の 課 程</t>
  </si>
  <si>
    <t>計のうち昼の     課程の生徒数             （再掲）</t>
  </si>
  <si>
    <t>計のうち高等学校卒業以上を入学資格とする課程の生徒数（再掲）</t>
  </si>
  <si>
    <t>准看護</t>
  </si>
  <si>
    <t>工業関係</t>
  </si>
  <si>
    <t>農業関係</t>
  </si>
  <si>
    <t>医療関係</t>
  </si>
  <si>
    <t>准看護</t>
  </si>
  <si>
    <t>商業実務関係</t>
  </si>
  <si>
    <t>タイピスト</t>
  </si>
  <si>
    <t>家政関係</t>
  </si>
  <si>
    <t>文化・教養関係</t>
  </si>
  <si>
    <t>音楽</t>
  </si>
  <si>
    <t>予備校</t>
  </si>
  <si>
    <t>学習・補習</t>
  </si>
  <si>
    <t>自動車操縦</t>
  </si>
  <si>
    <t>外国人学校</t>
  </si>
  <si>
    <t>214．大　学　の　状　況</t>
  </si>
  <si>
    <t>　　（１）教員数、職員数</t>
  </si>
  <si>
    <t>　注：本務者のみの人数である。</t>
  </si>
  <si>
    <t>　平成15年（2003）５月１日</t>
  </si>
  <si>
    <t>大学</t>
  </si>
  <si>
    <t>短大</t>
  </si>
  <si>
    <t>工　　業高等専門</t>
  </si>
  <si>
    <t>国立</t>
  </si>
  <si>
    <t>教員計</t>
  </si>
  <si>
    <t>-</t>
  </si>
  <si>
    <t>-</t>
  </si>
  <si>
    <t>学（校）長</t>
  </si>
  <si>
    <t>教授</t>
  </si>
  <si>
    <t>助教授</t>
  </si>
  <si>
    <t>助手</t>
  </si>
  <si>
    <t>職員計</t>
  </si>
  <si>
    <t>事務系</t>
  </si>
  <si>
    <t>技術技能系</t>
  </si>
  <si>
    <t>医療系</t>
  </si>
  <si>
    <t>教務系</t>
  </si>
  <si>
    <t>　資料：各大学、短大</t>
  </si>
  <si>
    <t>　　　　　（２）学科系統分類別学生数</t>
  </si>
  <si>
    <t>　注：区分は学校基本調査の学科系統分類表の大分類による。</t>
  </si>
  <si>
    <t>　　　短期大学の工業に工業高等専門学校を含む。</t>
  </si>
  <si>
    <t>大                 学</t>
  </si>
  <si>
    <t>短期大学</t>
  </si>
  <si>
    <t>大学院</t>
  </si>
  <si>
    <t>学部</t>
  </si>
  <si>
    <t>専攻科</t>
  </si>
  <si>
    <t>別  科</t>
  </si>
  <si>
    <t>本科</t>
  </si>
  <si>
    <t>別科</t>
  </si>
  <si>
    <t>人文科学</t>
  </si>
  <si>
    <t>人文</t>
  </si>
  <si>
    <t>社会科学</t>
  </si>
  <si>
    <t>社会</t>
  </si>
  <si>
    <t>工学</t>
  </si>
  <si>
    <t>教養</t>
  </si>
  <si>
    <t>農学</t>
  </si>
  <si>
    <t>保健</t>
  </si>
  <si>
    <t>-</t>
  </si>
  <si>
    <t>家政</t>
  </si>
  <si>
    <t>教育</t>
  </si>
  <si>
    <t>薬学</t>
  </si>
  <si>
    <t>芸術</t>
  </si>
  <si>
    <t>　　　215．中 学 校 卒 業 　  後 の 状 況</t>
  </si>
  <si>
    <t>　　　　（１）地 域 別 卒 業 者　　 の 進 路 別 状 況</t>
  </si>
  <si>
    <t>　　　　　平成15年（2003）５月１日</t>
  </si>
  <si>
    <t>卒業者総数</t>
  </si>
  <si>
    <t>Ａ</t>
  </si>
  <si>
    <t>高等学校等</t>
  </si>
  <si>
    <t>Ｂ</t>
  </si>
  <si>
    <t>Ｃ</t>
  </si>
  <si>
    <t>Ｄ</t>
  </si>
  <si>
    <t>公共職業能力開</t>
  </si>
  <si>
    <t>就職者</t>
  </si>
  <si>
    <t>左記以外の者</t>
  </si>
  <si>
    <t>死亡・不詳</t>
  </si>
  <si>
    <t>左記Ａのうち就職　　　　　している者（再掲）</t>
  </si>
  <si>
    <t>左記Ｂのうち就職　　　　　　している者（再掲）</t>
  </si>
  <si>
    <t>左記Ｃのうち就職　　　　　している者（再掲）</t>
  </si>
  <si>
    <t>左記Ｄのうち就職　　　　　している者（再掲）</t>
  </si>
  <si>
    <t>進学者</t>
  </si>
  <si>
    <t>（高等課程）進学者</t>
  </si>
  <si>
    <t>(一般課程)等入学者</t>
  </si>
  <si>
    <t>発施設等入学者</t>
  </si>
  <si>
    <t>岐阜地域</t>
  </si>
  <si>
    <t xml:space="preserve">                 -</t>
  </si>
  <si>
    <t xml:space="preserve">       　 　　 -</t>
  </si>
  <si>
    <t>羽島市</t>
  </si>
  <si>
    <t>各務原市</t>
  </si>
  <si>
    <t>山県市</t>
  </si>
  <si>
    <t>大垣地域</t>
  </si>
  <si>
    <t>大垣市</t>
  </si>
  <si>
    <t xml:space="preserve">       　 　　-</t>
  </si>
  <si>
    <t>揖斐地域</t>
  </si>
  <si>
    <t>中濃地域</t>
  </si>
  <si>
    <t>関市</t>
  </si>
  <si>
    <t>-</t>
  </si>
  <si>
    <t>美濃市</t>
  </si>
  <si>
    <t>-</t>
  </si>
  <si>
    <t>郡上地域</t>
  </si>
  <si>
    <t>可茂地域</t>
  </si>
  <si>
    <t>美濃加茂市</t>
  </si>
  <si>
    <t>可児市</t>
  </si>
  <si>
    <t>東濃西部地域</t>
  </si>
  <si>
    <t>多治見市</t>
  </si>
  <si>
    <t>瑞浪市</t>
  </si>
  <si>
    <t>土岐市</t>
  </si>
  <si>
    <t>-</t>
  </si>
  <si>
    <t>中津川・恵那地域</t>
  </si>
  <si>
    <t>養老町</t>
  </si>
  <si>
    <t>中津川市</t>
  </si>
  <si>
    <t>恵那市</t>
  </si>
  <si>
    <t>-</t>
  </si>
  <si>
    <t>益田地域</t>
  </si>
  <si>
    <t>垂井町</t>
  </si>
  <si>
    <t>飛騨地域</t>
  </si>
  <si>
    <t>高山市</t>
  </si>
  <si>
    <t xml:space="preserve">                      -</t>
  </si>
  <si>
    <t>215．中 学 校 卒 業 　  後 の 状 況（続 き）</t>
  </si>
  <si>
    <t>　（２）地 域 別    進 学 状 況</t>
  </si>
  <si>
    <t xml:space="preserve">     平成15年（2003）５月１日</t>
  </si>
  <si>
    <t>進学者総数</t>
  </si>
  <si>
    <t>高等学校進学者</t>
  </si>
  <si>
    <t>高等専門学校進学者</t>
  </si>
  <si>
    <t>盲・聾・養護学校高等部進学者</t>
  </si>
  <si>
    <t>本科通信制</t>
  </si>
  <si>
    <t>合計</t>
  </si>
  <si>
    <t xml:space="preserve">     　 -</t>
  </si>
  <si>
    <t xml:space="preserve">      　-</t>
  </si>
  <si>
    <t>各務原市</t>
  </si>
  <si>
    <t xml:space="preserve">        -</t>
  </si>
  <si>
    <t>可茂地域</t>
  </si>
  <si>
    <t xml:space="preserve">       　-</t>
  </si>
  <si>
    <r>
      <t>中津川</t>
    </r>
    <r>
      <rPr>
        <sz val="7"/>
        <rFont val="ＭＳ 明朝"/>
        <family val="1"/>
      </rPr>
      <t>・</t>
    </r>
    <r>
      <rPr>
        <sz val="7"/>
        <rFont val="ＭＳ ゴシック"/>
        <family val="3"/>
      </rPr>
      <t>恵那地域</t>
    </r>
  </si>
  <si>
    <t>　</t>
  </si>
  <si>
    <t xml:space="preserve">          　-</t>
  </si>
  <si>
    <t xml:space="preserve">      　 -</t>
  </si>
  <si>
    <t xml:space="preserve"> 215．中 学 校 卒 業 　  後 の 状 況（続 き）</t>
  </si>
  <si>
    <t xml:space="preserve"> （３）県内・県外別、産業別就職状況  （就職進学者、就職入学者を含む）</t>
  </si>
  <si>
    <t xml:space="preserve"> 平成15年（2003）５月１日</t>
  </si>
  <si>
    <t>第１次産業</t>
  </si>
  <si>
    <t>第２次産業</t>
  </si>
  <si>
    <t>第３次産業</t>
  </si>
  <si>
    <t>左記以外・不詳</t>
  </si>
  <si>
    <t>男女・地域別</t>
  </si>
  <si>
    <t>県 　外就職率（％）</t>
  </si>
  <si>
    <t>地域別</t>
  </si>
  <si>
    <t>男女別</t>
  </si>
  <si>
    <t>男</t>
  </si>
  <si>
    <t>県内</t>
  </si>
  <si>
    <t>県外</t>
  </si>
  <si>
    <t>男　</t>
  </si>
  <si>
    <t xml:space="preserve">   　　  -</t>
  </si>
  <si>
    <t xml:space="preserve">   　　   -</t>
  </si>
  <si>
    <t xml:space="preserve"> 　　　216．高 等 学 校 卒 　 業 後 の 状 況</t>
  </si>
  <si>
    <t>　　　　（１）卒 業 者 の 進　　路 別 状 況</t>
  </si>
  <si>
    <t>　単位：人、％</t>
  </si>
  <si>
    <t>単位：人、％</t>
  </si>
  <si>
    <t>大学等進学者</t>
  </si>
  <si>
    <t>D</t>
  </si>
  <si>
    <t>左記Ａのうち就職している者
（再掲）</t>
  </si>
  <si>
    <t>左記Ｂのうち就職している者
（再掲）</t>
  </si>
  <si>
    <t>左記Ｃのうち就職している者
（再掲）</t>
  </si>
  <si>
    <t>左記Ｄのうち就職している者
（再掲）</t>
  </si>
  <si>
    <t>大学等進学率</t>
  </si>
  <si>
    <t>就職率</t>
  </si>
  <si>
    <t>（専門課程）進学者</t>
  </si>
  <si>
    <t>可茂地域</t>
  </si>
  <si>
    <t>東濃西部
地域</t>
  </si>
  <si>
    <t>中津川・
恵那地域</t>
  </si>
  <si>
    <t>資料：県統計調査課「学校基本調査」</t>
  </si>
  <si>
    <t>216． 高等学校卒業　後の状況（続き）</t>
  </si>
  <si>
    <t>　（２）県内・県外別進学状　  況（就職進学者を含む）</t>
  </si>
  <si>
    <t>大学・短期大学の通信教育部及び　　放送大学</t>
  </si>
  <si>
    <t>大学等の別科　　　　　　　　　　高校の専攻科</t>
  </si>
  <si>
    <r>
      <t>盲</t>
    </r>
    <r>
      <rPr>
        <sz val="5"/>
        <rFont val="ＭＳ Ｐ明朝"/>
        <family val="1"/>
      </rPr>
      <t>・</t>
    </r>
    <r>
      <rPr>
        <sz val="6.5"/>
        <rFont val="ＭＳ Ｐ明朝"/>
        <family val="1"/>
      </rPr>
      <t>聾</t>
    </r>
    <r>
      <rPr>
        <sz val="5"/>
        <rFont val="ＭＳ Ｐ明朝"/>
        <family val="1"/>
      </rPr>
      <t>・</t>
    </r>
    <r>
      <rPr>
        <sz val="6.5"/>
        <rFont val="ＭＳ Ｐ明朝"/>
        <family val="1"/>
      </rPr>
      <t>養護学校高等部専攻科</t>
    </r>
  </si>
  <si>
    <t>県内計</t>
  </si>
  <si>
    <t>大垣地域</t>
  </si>
  <si>
    <t>県外計</t>
  </si>
  <si>
    <t>216． 高等学校卒業</t>
  </si>
  <si>
    <t>後の状況（続き）</t>
  </si>
  <si>
    <t>（３）学科別専修学校等入学</t>
  </si>
  <si>
    <t>状況（就職入学者を含む）</t>
  </si>
  <si>
    <t>合　　　　計</t>
  </si>
  <si>
    <t>専　修　学　校
（一般課程）等</t>
  </si>
  <si>
    <t>総合学科</t>
  </si>
  <si>
    <r>
      <t xml:space="preserve">    </t>
    </r>
    <r>
      <rPr>
        <sz val="14"/>
        <rFont val="ＭＳ ゴシック"/>
        <family val="3"/>
      </rPr>
      <t>（４）県内</t>
    </r>
    <r>
      <rPr>
        <sz val="14"/>
        <rFont val="ＭＳ 明朝"/>
        <family val="1"/>
      </rPr>
      <t>・</t>
    </r>
    <r>
      <rPr>
        <sz val="14"/>
        <rFont val="ＭＳ ゴシック"/>
        <family val="3"/>
      </rPr>
      <t>県外別、産業別就職状況</t>
    </r>
    <r>
      <rPr>
        <sz val="14"/>
        <rFont val="ＭＳ Ｐゴシック"/>
        <family val="3"/>
      </rPr>
      <t xml:space="preserve">  　</t>
    </r>
    <r>
      <rPr>
        <sz val="14"/>
        <rFont val="ＭＳ ゴシック"/>
        <family val="3"/>
      </rPr>
      <t>（就職進学者、就職入学者含む）</t>
    </r>
  </si>
  <si>
    <t>平成１５年（２００３）５月１日</t>
  </si>
  <si>
    <t>県内就職者</t>
  </si>
  <si>
    <t>県外就職者</t>
  </si>
  <si>
    <t>第１次産業</t>
  </si>
  <si>
    <t>Ａ</t>
  </si>
  <si>
    <t>Ｂ</t>
  </si>
  <si>
    <t>Ｃ</t>
  </si>
  <si>
    <t>Ｄ</t>
  </si>
  <si>
    <t>Ｅ</t>
  </si>
  <si>
    <t>Ｆ</t>
  </si>
  <si>
    <t>Ｇ</t>
  </si>
  <si>
    <t>Ｈ</t>
  </si>
  <si>
    <t>Ｉ</t>
  </si>
  <si>
    <t>J</t>
  </si>
  <si>
    <t>Ｋ</t>
  </si>
  <si>
    <t>Ｌ</t>
  </si>
  <si>
    <t>Ｍ</t>
  </si>
  <si>
    <t>Ｎ</t>
  </si>
  <si>
    <t>Ｏ</t>
  </si>
  <si>
    <t>Ｐ</t>
  </si>
  <si>
    <t>Ｑ</t>
  </si>
  <si>
    <t>Ｒ</t>
  </si>
  <si>
    <t>左記以外のもの</t>
  </si>
  <si>
    <t>林業</t>
  </si>
  <si>
    <t>漁業</t>
  </si>
  <si>
    <t>鉱業</t>
  </si>
  <si>
    <t>建設業</t>
  </si>
  <si>
    <t>製造業</t>
  </si>
  <si>
    <t>熱供給・水道業</t>
  </si>
  <si>
    <t>電気・ガス・</t>
  </si>
  <si>
    <t>情報通信業</t>
  </si>
  <si>
    <t>運輸業</t>
  </si>
  <si>
    <t>卸売・小売業</t>
  </si>
  <si>
    <t>金融・保険業</t>
  </si>
  <si>
    <t>不動産業</t>
  </si>
  <si>
    <t>宿泊業</t>
  </si>
  <si>
    <t>飲食店、</t>
  </si>
  <si>
    <t>医療、福祉</t>
  </si>
  <si>
    <t>支援業</t>
  </si>
  <si>
    <t>教育、学習</t>
  </si>
  <si>
    <t>サービス業</t>
  </si>
  <si>
    <t>複合</t>
  </si>
  <si>
    <t>公務</t>
  </si>
  <si>
    <t>217．年 齢 別 児 童 ・   生 徒 の 体 格</t>
  </si>
  <si>
    <t>　注：45年度は東海ブロックの平均値である。</t>
  </si>
  <si>
    <t>　　　胸囲については平成７年より調査事項から削除された。</t>
  </si>
  <si>
    <t>幼稚園</t>
  </si>
  <si>
    <t>小学校</t>
  </si>
  <si>
    <t>中学校</t>
  </si>
  <si>
    <t>高等学校</t>
  </si>
  <si>
    <t>６</t>
  </si>
  <si>
    <t>７</t>
  </si>
  <si>
    <t>８</t>
  </si>
  <si>
    <t>９</t>
  </si>
  <si>
    <t>身長(cm)</t>
  </si>
  <si>
    <t>昭 和 35 年 度</t>
  </si>
  <si>
    <t>　　　40</t>
  </si>
  <si>
    <t>　　　45</t>
  </si>
  <si>
    <t>　　　50</t>
  </si>
  <si>
    <t>　　　55</t>
  </si>
  <si>
    <t>　　　60</t>
  </si>
  <si>
    <t>平 成 ２</t>
  </si>
  <si>
    <t>　　　７</t>
  </si>
  <si>
    <t>　　　11</t>
  </si>
  <si>
    <t>　　　12</t>
  </si>
  <si>
    <t>　　　13</t>
  </si>
  <si>
    <t>　　　14</t>
  </si>
  <si>
    <t>　　　15</t>
  </si>
  <si>
    <t>体重(kg)</t>
  </si>
  <si>
    <t>胸囲(cm)</t>
  </si>
  <si>
    <t>座高(cm)</t>
  </si>
  <si>
    <t>　資料：県統計調査課「学校保健統計調査」</t>
  </si>
  <si>
    <t>218．学  校  建  物  面  積</t>
  </si>
  <si>
    <t>　注：構造別は設置者保有建物面積の再掲である。</t>
  </si>
  <si>
    <r>
      <t>　単位：ｍ</t>
    </r>
    <r>
      <rPr>
        <vertAlign val="superscript"/>
        <sz val="8"/>
        <rFont val="ＭＳ 明朝"/>
        <family val="1"/>
      </rPr>
      <t>２</t>
    </r>
  </si>
  <si>
    <t>用途別</t>
  </si>
  <si>
    <t>構造別</t>
  </si>
  <si>
    <t>設 置 者          保有建物</t>
  </si>
  <si>
    <t>借用建物</t>
  </si>
  <si>
    <t>木造</t>
  </si>
  <si>
    <t>鉄筋コン       クリート</t>
  </si>
  <si>
    <t>鉄骨その他</t>
  </si>
  <si>
    <t>校舎</t>
  </si>
  <si>
    <t>屋内運動場</t>
  </si>
  <si>
    <t>寄宿舎</t>
  </si>
  <si>
    <t>　資料：県統計調査課、県教育委員会教育財務課</t>
  </si>
  <si>
    <t>219．市郡別テレビ受信契約数</t>
  </si>
  <si>
    <t>　注：衛星契約とは放送受信契約のうち、衛星カラー契約、衛星普通契約、特別契約の総称である。</t>
  </si>
  <si>
    <t>　単位：件</t>
  </si>
  <si>
    <t>　　　　　平成15年（2003年）３月31日</t>
  </si>
  <si>
    <t>放送受信契約数</t>
  </si>
  <si>
    <t>衛星契約数（再掲）</t>
  </si>
  <si>
    <t>市計</t>
  </si>
  <si>
    <t>郡計</t>
  </si>
  <si>
    <t>山県郡</t>
  </si>
  <si>
    <t>　資料：日本放送協会「放送受信契約数統計要覧」</t>
  </si>
  <si>
    <t>220．社会教育関係団体加入状況、公民館数</t>
  </si>
  <si>
    <t>　単位：人、館</t>
  </si>
  <si>
    <t>平成10年度</t>
  </si>
  <si>
    <t>14（FY2002)</t>
  </si>
  <si>
    <t>社会教育団体</t>
  </si>
  <si>
    <t>岐阜県ＰＴＡ連合会</t>
  </si>
  <si>
    <t>岐阜県高等学校ＰＴＡ連合会</t>
  </si>
  <si>
    <t>（財）岐阜県地域女性団体協議会</t>
  </si>
  <si>
    <t>岐阜県青年団協議会</t>
  </si>
  <si>
    <t>（財）岐阜県子ども会育成連合会</t>
  </si>
  <si>
    <t>日本ボーイ・スカウト岐阜県連盟</t>
  </si>
  <si>
    <t>ガール・スカウト岐阜県支部</t>
  </si>
  <si>
    <t>岐阜県スポーツ少年団</t>
  </si>
  <si>
    <t>29 973</t>
  </si>
  <si>
    <t>公民館</t>
  </si>
  <si>
    <t>中央館</t>
  </si>
  <si>
    <t>地区館</t>
  </si>
  <si>
    <t>分館</t>
  </si>
  <si>
    <t>.</t>
  </si>
  <si>
    <t>　資料：県教育委員会社会教育課、同スポーツ課、県男女共同参画室</t>
  </si>
  <si>
    <t>　　221．図　書　館　の　状　況</t>
  </si>
  <si>
    <t>　単位：蔵書冊数・冊、貸出数・点</t>
  </si>
  <si>
    <t>　注：貸出数は個人貸出数のみである。</t>
  </si>
  <si>
    <t>平成12年度</t>
  </si>
  <si>
    <t>14(FY2002）</t>
  </si>
  <si>
    <t>蔵書数</t>
  </si>
  <si>
    <t>貸出冊数</t>
  </si>
  <si>
    <t>岐阜市立</t>
  </si>
  <si>
    <t>岐阜市立分館</t>
  </si>
  <si>
    <t>岐阜市立長良図書室</t>
  </si>
  <si>
    <t>岐阜市立東部図書室</t>
  </si>
  <si>
    <t>岐阜市立西部図書室</t>
  </si>
  <si>
    <t>岐阜市立長森図書室</t>
  </si>
  <si>
    <t>大垣市立</t>
  </si>
  <si>
    <t>多治見市分館</t>
  </si>
  <si>
    <t>関市立</t>
  </si>
  <si>
    <t>中津川市立</t>
  </si>
  <si>
    <t>瑞浪市民</t>
  </si>
  <si>
    <t>羽島市立</t>
  </si>
  <si>
    <t>美濃加茂市中央</t>
  </si>
  <si>
    <t>美濃加茂市東</t>
  </si>
  <si>
    <t>各務原市立中央</t>
  </si>
  <si>
    <t>可児市立</t>
  </si>
  <si>
    <t>可児市立帷子分館</t>
  </si>
  <si>
    <t>可児市立桜ケ丘分館</t>
  </si>
  <si>
    <t>山県市伊自良</t>
  </si>
  <si>
    <t>川島町ほんの家</t>
  </si>
  <si>
    <t>岐南町</t>
  </si>
  <si>
    <t>海津町</t>
  </si>
  <si>
    <t>平田町生涯学習センター</t>
  </si>
  <si>
    <t>養老町</t>
  </si>
  <si>
    <t>タルイピアセンター</t>
  </si>
  <si>
    <t>関ヶ原ふれあいセンター</t>
  </si>
  <si>
    <t>神戸町立</t>
  </si>
  <si>
    <t>輪之内町立</t>
  </si>
  <si>
    <t>生涯学習センターハートピア安八</t>
  </si>
  <si>
    <t>墨俣町</t>
  </si>
  <si>
    <t>揖斐川町立</t>
  </si>
  <si>
    <t>谷汲村</t>
  </si>
  <si>
    <t>大野町立</t>
  </si>
  <si>
    <t>池田町</t>
  </si>
  <si>
    <t>坂内村</t>
  </si>
  <si>
    <t>北方町立</t>
  </si>
  <si>
    <t>しんせいほんの森</t>
  </si>
  <si>
    <t>武儀町</t>
  </si>
  <si>
    <t>郡上八幡総合文化センター</t>
  </si>
  <si>
    <t>白鳥町</t>
  </si>
  <si>
    <t>美並村</t>
  </si>
  <si>
    <t>中山道みたけ館</t>
  </si>
  <si>
    <t>蛭川村立済美</t>
  </si>
  <si>
    <t>はぎわら</t>
  </si>
  <si>
    <t>丹生川村立</t>
  </si>
  <si>
    <t>古川町立</t>
  </si>
  <si>
    <t>神岡町立</t>
  </si>
  <si>
    <t>　資料：県公共図書館協議会</t>
  </si>
  <si>
    <t>222．市郡別国指定文化財件数</t>
  </si>
  <si>
    <t>注：１　重要文化財の中に国宝を含む。</t>
  </si>
  <si>
    <t>　　２　（　）内は国宝指定件数。</t>
  </si>
  <si>
    <t>　　３　総計と内訳が一致しないのは文化財が複数の市町村にまたがるため。</t>
  </si>
  <si>
    <t>重要文化財</t>
  </si>
  <si>
    <t>重要無形文化財</t>
  </si>
  <si>
    <t>民俗文化財</t>
  </si>
  <si>
    <t>記念物</t>
  </si>
  <si>
    <t>建造物</t>
  </si>
  <si>
    <t>絵画</t>
  </si>
  <si>
    <t>彫刻</t>
  </si>
  <si>
    <t>工芸品</t>
  </si>
  <si>
    <t>書跡</t>
  </si>
  <si>
    <t>典籍</t>
  </si>
  <si>
    <t>古文書</t>
  </si>
  <si>
    <t>考古資料</t>
  </si>
  <si>
    <t>歴史資料</t>
  </si>
  <si>
    <t>重要有形</t>
  </si>
  <si>
    <t>重要無形</t>
  </si>
  <si>
    <t>史跡</t>
  </si>
  <si>
    <t>史跡・</t>
  </si>
  <si>
    <t>天然記念物</t>
  </si>
  <si>
    <t>名勝</t>
  </si>
  <si>
    <t>名勝・</t>
  </si>
  <si>
    <t>特別天然</t>
  </si>
  <si>
    <t>230(6)</t>
  </si>
  <si>
    <t>47(3)</t>
  </si>
  <si>
    <t>24(2)</t>
  </si>
  <si>
    <t>5(1)</t>
  </si>
  <si>
    <t>20(1)</t>
  </si>
  <si>
    <t>3(1)</t>
  </si>
  <si>
    <t>7(2)</t>
  </si>
  <si>
    <t>2(2)</t>
  </si>
  <si>
    <t>25(1)</t>
  </si>
  <si>
    <t>14(1)</t>
  </si>
  <si>
    <t>5(1)</t>
  </si>
  <si>
    <t>　資料：県教育委員会文化課「岐阜県の指定文化財等目録」</t>
  </si>
  <si>
    <t>223．市郡別県指定文化財件数</t>
  </si>
  <si>
    <t xml:space="preserve">224．市 郡 別 、 宗 派 別  宗 教  法 人 数 </t>
  </si>
  <si>
    <t>　</t>
  </si>
  <si>
    <t>平成15年（2003）４月１日</t>
  </si>
  <si>
    <t>仏教系</t>
  </si>
  <si>
    <t>神道系</t>
  </si>
  <si>
    <t>キリスト系</t>
  </si>
  <si>
    <t>諸教</t>
  </si>
  <si>
    <t>単立</t>
  </si>
  <si>
    <t>天台系</t>
  </si>
  <si>
    <t>真言系</t>
  </si>
  <si>
    <t>浄土系</t>
  </si>
  <si>
    <t>禅系</t>
  </si>
  <si>
    <t>日蓮 系</t>
  </si>
  <si>
    <t>奈良仏教宗</t>
  </si>
  <si>
    <t>神社神道系</t>
  </si>
  <si>
    <t>教派神道系</t>
  </si>
  <si>
    <t>新教派系</t>
  </si>
  <si>
    <t>日本基督教団</t>
  </si>
  <si>
    <t>天理教</t>
  </si>
  <si>
    <t>天台宗</t>
  </si>
  <si>
    <t>高野山</t>
  </si>
  <si>
    <t>真言宗</t>
  </si>
  <si>
    <t>浄土宗</t>
  </si>
  <si>
    <t>真宗本</t>
  </si>
  <si>
    <t>願寺派</t>
  </si>
  <si>
    <t>真宗</t>
  </si>
  <si>
    <t>大谷派</t>
  </si>
  <si>
    <t>臨済宗</t>
  </si>
  <si>
    <t>妙心寺</t>
  </si>
  <si>
    <t>曹洞宗</t>
  </si>
  <si>
    <t>日蓮宗</t>
  </si>
  <si>
    <t>神社本庁</t>
  </si>
  <si>
    <t>木曽御</t>
  </si>
  <si>
    <t>嶽本教</t>
  </si>
  <si>
    <t>神道大教</t>
  </si>
  <si>
    <t>御嶽教</t>
  </si>
  <si>
    <t>金光教</t>
  </si>
  <si>
    <t>-</t>
  </si>
  <si>
    <t>　資料：県県民政策室</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</si>
</sst>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0.0;&quot;△ &quot;0.0"/>
    <numFmt numFmtId="179" formatCode="0.0_);[Red]\(0.0\)"/>
    <numFmt numFmtId="180" formatCode="###\ ###"/>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 ###\ ###\ "/>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明朝"/>
      <family val="1"/>
    </font>
    <font>
      <sz val="18"/>
      <name val="ＭＳ ゴシック"/>
      <family val="3"/>
    </font>
    <font>
      <sz val="14"/>
      <name val="ＭＳ ゴシック"/>
      <family val="3"/>
    </font>
    <font>
      <sz val="8"/>
      <name val="ＭＳ 明朝"/>
      <family val="1"/>
    </font>
    <font>
      <sz val="9"/>
      <name val="ＭＳ 明朝"/>
      <family val="1"/>
    </font>
    <font>
      <sz val="7"/>
      <name val="ＭＳ Ｐ明朝"/>
      <family val="1"/>
    </font>
    <font>
      <sz val="11"/>
      <name val="ＭＳ ゴシック"/>
      <family val="3"/>
    </font>
    <font>
      <sz val="7"/>
      <name val="ＭＳ ゴシック"/>
      <family val="3"/>
    </font>
    <font>
      <sz val="7"/>
      <name val="ＭＳ 明朝"/>
      <family val="1"/>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ゴシック"/>
      <family val="3"/>
    </font>
    <font>
      <sz val="8"/>
      <name val="ＭＳ Ｐ明朝"/>
      <family val="1"/>
    </font>
    <font>
      <sz val="12"/>
      <name val="ＭＳ 明朝"/>
      <family val="1"/>
    </font>
    <font>
      <sz val="10"/>
      <name val="ＭＳ 明朝"/>
      <family val="1"/>
    </font>
    <font>
      <sz val="10"/>
      <name val="ＭＳ Ｐゴシック"/>
      <family val="3"/>
    </font>
    <font>
      <sz val="14"/>
      <name val="ＭＳ 明朝"/>
      <family val="1"/>
    </font>
    <font>
      <sz val="9"/>
      <name val="ＭＳ Ｐ明朝"/>
      <family val="1"/>
    </font>
    <font>
      <sz val="6"/>
      <name val="ＭＳ Ｐ明朝"/>
      <family val="1"/>
    </font>
    <font>
      <sz val="7"/>
      <name val="ＭＳ Ｐゴシック"/>
      <family val="3"/>
    </font>
    <font>
      <sz val="5"/>
      <name val="ＭＳ Ｐ明朝"/>
      <family val="1"/>
    </font>
    <font>
      <sz val="6.5"/>
      <name val="ＭＳ Ｐ明朝"/>
      <family val="1"/>
    </font>
    <font>
      <sz val="6.5"/>
      <name val="ＭＳ 明朝"/>
      <family val="1"/>
    </font>
    <font>
      <sz val="5.5"/>
      <name val="ＭＳ ゴシック"/>
      <family val="3"/>
    </font>
    <font>
      <sz val="5.5"/>
      <name val="ＭＳ 明朝"/>
      <family val="1"/>
    </font>
    <font>
      <sz val="11"/>
      <name val="ＭＳ 明朝"/>
      <family val="1"/>
    </font>
    <font>
      <sz val="6"/>
      <name val="ＭＳ ゴシック"/>
      <family val="3"/>
    </font>
    <font>
      <sz val="6"/>
      <name val="ＭＳ 明朝"/>
      <family val="1"/>
    </font>
    <font>
      <sz val="11"/>
      <name val="ＭＳ Ｐ明朝"/>
      <family val="1"/>
    </font>
    <font>
      <sz val="6.5"/>
      <name val="ＭＳ ゴシック"/>
      <family val="3"/>
    </font>
    <font>
      <sz val="14"/>
      <name val="ＭＳ Ｐゴシック"/>
      <family val="3"/>
    </font>
    <font>
      <vertAlign val="superscrip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style="thin"/>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double"/>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style="double"/>
      <right>
        <color indexed="63"/>
      </right>
      <top style="double"/>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pplyNumberFormat="0" applyFill="0" applyBorder="0" applyAlignment="0" applyProtection="0"/>
    <xf numFmtId="0" fontId="68" fillId="32" borderId="0" applyNumberFormat="0" applyBorder="0" applyAlignment="0" applyProtection="0"/>
  </cellStyleXfs>
  <cellXfs count="464">
    <xf numFmtId="0" fontId="0" fillId="0" borderId="0" xfId="0" applyAlignment="1">
      <alignment/>
    </xf>
    <xf numFmtId="0" fontId="0"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xf>
    <xf numFmtId="0" fontId="8" fillId="0" borderId="1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4" xfId="0" applyFont="1" applyFill="1" applyBorder="1" applyAlignment="1">
      <alignment horizontal="distributed" vertical="center"/>
    </xf>
    <xf numFmtId="0" fontId="9" fillId="0" borderId="13" xfId="0" applyFont="1" applyFill="1" applyBorder="1" applyAlignment="1">
      <alignment horizontal="distributed" vertical="center"/>
    </xf>
    <xf numFmtId="0" fontId="7" fillId="0" borderId="13" xfId="0" applyFont="1" applyFill="1" applyBorder="1" applyAlignment="1">
      <alignment horizontal="distributed" vertical="center"/>
    </xf>
    <xf numFmtId="0" fontId="8" fillId="0" borderId="15" xfId="0" applyFont="1" applyFill="1" applyBorder="1" applyAlignment="1">
      <alignment horizontal="distributed" vertical="center"/>
    </xf>
    <xf numFmtId="0" fontId="7" fillId="0" borderId="16" xfId="0" applyFont="1" applyFill="1" applyBorder="1" applyAlignment="1">
      <alignment horizontal="right"/>
    </xf>
    <xf numFmtId="0" fontId="10" fillId="0" borderId="0" xfId="0" applyFont="1" applyFill="1" applyAlignment="1">
      <alignment/>
    </xf>
    <xf numFmtId="176" fontId="11" fillId="0" borderId="17" xfId="0" applyNumberFormat="1" applyFont="1" applyFill="1" applyBorder="1" applyAlignment="1">
      <alignment horizontal="right"/>
    </xf>
    <xf numFmtId="176" fontId="11" fillId="0" borderId="0" xfId="0" applyNumberFormat="1" applyFont="1" applyFill="1" applyAlignment="1">
      <alignment horizontal="right"/>
    </xf>
    <xf numFmtId="0" fontId="11" fillId="0" borderId="0" xfId="0" applyFont="1" applyFill="1" applyAlignment="1">
      <alignment horizontal="distributed"/>
    </xf>
    <xf numFmtId="0" fontId="12" fillId="0" borderId="0" xfId="0" applyFont="1" applyFill="1" applyAlignment="1">
      <alignment horizontal="distributed"/>
    </xf>
    <xf numFmtId="176" fontId="12" fillId="0" borderId="17" xfId="0" applyNumberFormat="1" applyFont="1" applyFill="1" applyBorder="1" applyAlignment="1">
      <alignment horizontal="right"/>
    </xf>
    <xf numFmtId="176" fontId="12" fillId="0" borderId="0" xfId="0" applyNumberFormat="1" applyFont="1" applyFill="1" applyAlignment="1">
      <alignment horizontal="right"/>
    </xf>
    <xf numFmtId="176" fontId="11" fillId="0" borderId="0" xfId="0" applyNumberFormat="1" applyFont="1" applyFill="1" applyBorder="1" applyAlignment="1">
      <alignment horizontal="right"/>
    </xf>
    <xf numFmtId="176" fontId="12" fillId="0" borderId="0" xfId="0" applyNumberFormat="1" applyFont="1" applyFill="1" applyBorder="1" applyAlignment="1">
      <alignment horizontal="right"/>
    </xf>
    <xf numFmtId="0" fontId="0" fillId="0" borderId="17" xfId="0" applyFont="1" applyFill="1" applyBorder="1" applyAlignment="1">
      <alignment/>
    </xf>
    <xf numFmtId="0" fontId="7" fillId="0" borderId="18" xfId="0" applyFont="1" applyFill="1" applyBorder="1" applyAlignment="1">
      <alignment/>
    </xf>
    <xf numFmtId="0" fontId="13" fillId="0" borderId="18" xfId="0" applyFont="1" applyFill="1" applyBorder="1" applyAlignment="1">
      <alignment/>
    </xf>
    <xf numFmtId="0" fontId="0" fillId="0" borderId="18" xfId="0" applyFont="1" applyFill="1" applyBorder="1" applyAlignment="1">
      <alignment/>
    </xf>
    <xf numFmtId="176" fontId="11" fillId="0" borderId="0" xfId="0" applyNumberFormat="1" applyFont="1" applyFill="1" applyBorder="1" applyAlignment="1">
      <alignment horizontal="right" vertical="center"/>
    </xf>
    <xf numFmtId="0" fontId="12" fillId="0" borderId="0" xfId="0" applyFont="1" applyFill="1" applyBorder="1" applyAlignment="1">
      <alignment horizontal="distributed"/>
    </xf>
    <xf numFmtId="176" fontId="12" fillId="0" borderId="0" xfId="0" applyNumberFormat="1" applyFont="1" applyFill="1" applyBorder="1" applyAlignment="1">
      <alignment horizontal="right" vertical="center"/>
    </xf>
    <xf numFmtId="0" fontId="0" fillId="0" borderId="19" xfId="0" applyFont="1" applyFill="1" applyBorder="1" applyAlignment="1">
      <alignment/>
    </xf>
    <xf numFmtId="0" fontId="0" fillId="0" borderId="20" xfId="0" applyFont="1" applyFill="1" applyBorder="1" applyAlignment="1">
      <alignment/>
    </xf>
    <xf numFmtId="0" fontId="11" fillId="0" borderId="0" xfId="0" applyFont="1" applyFill="1" applyAlignment="1">
      <alignment horizontal="distributed" vertical="center"/>
    </xf>
    <xf numFmtId="0" fontId="8" fillId="0" borderId="11"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12"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3"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3" xfId="0" applyFont="1" applyFill="1" applyBorder="1" applyAlignment="1">
      <alignment horizontal="distributed" vertical="center"/>
    </xf>
    <xf numFmtId="0" fontId="7" fillId="0" borderId="22" xfId="0" applyFont="1" applyFill="1" applyBorder="1" applyAlignment="1">
      <alignment horizontal="distributed" vertical="center"/>
    </xf>
    <xf numFmtId="0" fontId="8" fillId="0" borderId="23" xfId="0" applyFont="1" applyFill="1" applyBorder="1" applyAlignment="1">
      <alignment horizontal="distributed" vertical="center"/>
    </xf>
    <xf numFmtId="0" fontId="8" fillId="0" borderId="24"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0" xfId="0" applyFont="1" applyFill="1" applyBorder="1" applyAlignment="1">
      <alignment horizontal="distributed" vertical="center"/>
    </xf>
    <xf numFmtId="0" fontId="9" fillId="0" borderId="22"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3"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28" xfId="0" applyFont="1" applyFill="1" applyBorder="1" applyAlignment="1">
      <alignment horizontal="distributed" vertical="center"/>
    </xf>
    <xf numFmtId="0" fontId="8" fillId="0" borderId="29"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15" xfId="0" applyFont="1" applyFill="1" applyBorder="1" applyAlignment="1">
      <alignment horizontal="distributed" vertical="center"/>
    </xf>
    <xf numFmtId="0" fontId="0" fillId="0" borderId="0" xfId="0" applyFont="1" applyFill="1" applyAlignment="1">
      <alignment horizontal="right"/>
    </xf>
    <xf numFmtId="0" fontId="7" fillId="0" borderId="17" xfId="0" applyFont="1" applyFill="1" applyBorder="1" applyAlignment="1">
      <alignment horizontal="right"/>
    </xf>
    <xf numFmtId="0" fontId="11" fillId="0" borderId="0" xfId="0" applyFont="1" applyFill="1" applyAlignment="1">
      <alignment horizontal="distributed"/>
    </xf>
    <xf numFmtId="176" fontId="31" fillId="0" borderId="17" xfId="0" applyNumberFormat="1" applyFont="1" applyFill="1" applyBorder="1" applyAlignment="1">
      <alignment horizontal="right"/>
    </xf>
    <xf numFmtId="176" fontId="31" fillId="0" borderId="0" xfId="0" applyNumberFormat="1" applyFont="1" applyFill="1" applyBorder="1" applyAlignment="1">
      <alignment horizontal="right"/>
    </xf>
    <xf numFmtId="176" fontId="31" fillId="0" borderId="0" xfId="0" applyNumberFormat="1" applyFont="1" applyFill="1" applyAlignment="1">
      <alignment horizontal="right"/>
    </xf>
    <xf numFmtId="176" fontId="7" fillId="0" borderId="17" xfId="0" applyNumberFormat="1" applyFont="1" applyFill="1" applyBorder="1" applyAlignment="1">
      <alignment horizontal="right"/>
    </xf>
    <xf numFmtId="176" fontId="7" fillId="0" borderId="0" xfId="0" applyNumberFormat="1" applyFont="1" applyFill="1" applyBorder="1" applyAlignment="1">
      <alignment horizontal="right"/>
    </xf>
    <xf numFmtId="176" fontId="7" fillId="0" borderId="0" xfId="0" applyNumberFormat="1" applyFont="1" applyFill="1" applyAlignment="1">
      <alignment horizontal="right"/>
    </xf>
    <xf numFmtId="0" fontId="7" fillId="0" borderId="0" xfId="0" applyFont="1" applyFill="1" applyBorder="1" applyAlignment="1">
      <alignment horizontal="right" vertical="center"/>
    </xf>
    <xf numFmtId="0" fontId="11" fillId="0" borderId="0" xfId="0" applyFont="1" applyFill="1" applyBorder="1" applyAlignment="1">
      <alignment horizontal="distributed"/>
    </xf>
    <xf numFmtId="0" fontId="8" fillId="0" borderId="30" xfId="0" applyFont="1" applyFill="1" applyBorder="1" applyAlignment="1">
      <alignment horizontal="distributed" vertical="center"/>
    </xf>
    <xf numFmtId="0" fontId="0" fillId="0" borderId="16" xfId="0" applyFont="1" applyFill="1" applyBorder="1" applyAlignment="1">
      <alignment/>
    </xf>
    <xf numFmtId="0" fontId="7" fillId="0" borderId="0" xfId="0" applyFont="1" applyFill="1" applyAlignment="1">
      <alignment horizontal="center" vertical="distributed" textRotation="255"/>
    </xf>
    <xf numFmtId="0" fontId="31" fillId="0" borderId="0" xfId="0" applyFont="1" applyFill="1" applyAlignment="1">
      <alignment horizontal="distributed"/>
    </xf>
    <xf numFmtId="0" fontId="7" fillId="0" borderId="0" xfId="0" applyFont="1" applyFill="1" applyAlignment="1">
      <alignment horizontal="distributed"/>
    </xf>
    <xf numFmtId="0" fontId="0" fillId="0" borderId="0" xfId="0" applyFont="1" applyFill="1" applyAlignment="1">
      <alignment/>
    </xf>
    <xf numFmtId="0" fontId="32" fillId="0" borderId="0" xfId="0" applyFont="1" applyFill="1" applyAlignment="1">
      <alignment horizontal="distributed"/>
    </xf>
    <xf numFmtId="0" fontId="7" fillId="0" borderId="0" xfId="0" applyFont="1" applyFill="1" applyAlignment="1">
      <alignment horizontal="center"/>
    </xf>
    <xf numFmtId="0" fontId="0" fillId="0" borderId="0" xfId="0" applyFont="1" applyAlignment="1">
      <alignment/>
    </xf>
    <xf numFmtId="0" fontId="6" fillId="0" borderId="0" xfId="0" applyFont="1" applyAlignment="1">
      <alignment/>
    </xf>
    <xf numFmtId="0" fontId="33" fillId="0" borderId="0" xfId="0" applyFont="1" applyFill="1" applyAlignment="1">
      <alignment/>
    </xf>
    <xf numFmtId="56" fontId="7" fillId="0" borderId="31" xfId="0" applyNumberFormat="1" applyFont="1" applyFill="1" applyBorder="1" applyAlignment="1" quotePrefix="1">
      <alignment horizontal="right"/>
    </xf>
    <xf numFmtId="0" fontId="13" fillId="0" borderId="31" xfId="0" applyFont="1" applyFill="1" applyBorder="1" applyAlignment="1">
      <alignment horizontal="right"/>
    </xf>
    <xf numFmtId="0" fontId="7" fillId="0" borderId="0" xfId="0" applyFont="1" applyAlignment="1">
      <alignment/>
    </xf>
    <xf numFmtId="0" fontId="8" fillId="0" borderId="30" xfId="0" applyFont="1" applyFill="1" applyBorder="1" applyAlignment="1">
      <alignment horizontal="center" vertical="center"/>
    </xf>
    <xf numFmtId="0" fontId="8" fillId="0" borderId="16" xfId="0" applyFont="1" applyFill="1" applyBorder="1" applyAlignment="1">
      <alignment horizontal="distributed" vertical="center"/>
    </xf>
    <xf numFmtId="0" fontId="0" fillId="0" borderId="0" xfId="0" applyFont="1" applyFill="1" applyAlignment="1">
      <alignment horizontal="distributed"/>
    </xf>
    <xf numFmtId="0" fontId="31" fillId="0" borderId="0" xfId="0" applyFont="1" applyFill="1" applyAlignment="1">
      <alignment horizontal="distributed"/>
    </xf>
    <xf numFmtId="0" fontId="10" fillId="0" borderId="0" xfId="0" applyFont="1" applyFill="1" applyAlignment="1">
      <alignment horizontal="distributed"/>
    </xf>
    <xf numFmtId="0" fontId="31" fillId="0" borderId="0" xfId="0" applyFont="1" applyFill="1" applyAlignment="1">
      <alignment/>
    </xf>
    <xf numFmtId="0" fontId="31" fillId="0" borderId="0" xfId="0" applyFont="1" applyFill="1" applyAlignment="1" quotePrefix="1">
      <alignment horizontal="center"/>
    </xf>
    <xf numFmtId="0" fontId="10" fillId="0" borderId="0" xfId="0" applyFont="1" applyAlignment="1">
      <alignment/>
    </xf>
    <xf numFmtId="0" fontId="7" fillId="0" borderId="0" xfId="0" applyFont="1" applyFill="1" applyAlignment="1">
      <alignment horizontal="distributed"/>
    </xf>
    <xf numFmtId="0" fontId="31" fillId="0" borderId="0" xfId="0" applyFont="1" applyFill="1" applyAlignment="1">
      <alignment horizontal="distributed"/>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30" xfId="0" applyFont="1" applyFill="1" applyBorder="1" applyAlignment="1">
      <alignment horizontal="distributed" vertical="center"/>
    </xf>
    <xf numFmtId="0" fontId="31" fillId="0" borderId="0" xfId="0" applyFont="1" applyFill="1" applyAlignment="1">
      <alignment horizontal="distributed"/>
    </xf>
    <xf numFmtId="0" fontId="7" fillId="0" borderId="0" xfId="0" applyFont="1" applyFill="1" applyAlignment="1">
      <alignment horizontal="distributed"/>
    </xf>
    <xf numFmtId="0" fontId="10" fillId="0" borderId="18" xfId="0" applyFont="1" applyFill="1" applyBorder="1" applyAlignment="1">
      <alignment/>
    </xf>
    <xf numFmtId="0" fontId="7" fillId="0" borderId="14" xfId="0" applyFont="1" applyFill="1" applyBorder="1" applyAlignment="1">
      <alignment horizontal="distributed" vertical="center"/>
    </xf>
    <xf numFmtId="0" fontId="7" fillId="0" borderId="32" xfId="0" applyFont="1" applyFill="1" applyBorder="1" applyAlignment="1">
      <alignment horizontal="distributed" vertical="center"/>
    </xf>
    <xf numFmtId="0" fontId="10" fillId="0" borderId="16" xfId="0" applyFont="1" applyFill="1" applyBorder="1" applyAlignment="1">
      <alignment/>
    </xf>
    <xf numFmtId="176" fontId="31" fillId="0" borderId="17" xfId="0" applyNumberFormat="1" applyFont="1" applyFill="1" applyBorder="1" applyAlignment="1">
      <alignment horizontal="right"/>
    </xf>
    <xf numFmtId="176" fontId="31" fillId="0" borderId="0" xfId="0" applyNumberFormat="1" applyFont="1" applyFill="1" applyAlignment="1">
      <alignment horizontal="right"/>
    </xf>
    <xf numFmtId="176" fontId="31" fillId="0" borderId="0" xfId="0" applyNumberFormat="1" applyFont="1" applyFill="1" applyBorder="1" applyAlignment="1">
      <alignment horizontal="right"/>
    </xf>
    <xf numFmtId="0" fontId="12" fillId="0" borderId="0" xfId="0" applyFont="1" applyFill="1" applyAlignment="1">
      <alignment horizontal="distributed" vertical="center" wrapText="1"/>
    </xf>
    <xf numFmtId="176" fontId="7" fillId="0" borderId="17" xfId="0" applyNumberFormat="1" applyFont="1" applyFill="1" applyBorder="1" applyAlignment="1">
      <alignment horizontal="right"/>
    </xf>
    <xf numFmtId="176" fontId="7" fillId="0" borderId="0" xfId="0" applyNumberFormat="1" applyFont="1" applyFill="1" applyAlignment="1">
      <alignment horizontal="right"/>
    </xf>
    <xf numFmtId="0" fontId="9" fillId="0" borderId="0" xfId="0" applyFont="1" applyFill="1" applyAlignment="1">
      <alignment horizontal="distributed"/>
    </xf>
    <xf numFmtId="0" fontId="12" fillId="0" borderId="0" xfId="0" applyFont="1" applyFill="1" applyAlignment="1">
      <alignment horizontal="distributed"/>
    </xf>
    <xf numFmtId="0" fontId="31" fillId="0" borderId="0" xfId="0" applyFont="1" applyFill="1" applyAlignment="1">
      <alignment horizontal="center"/>
    </xf>
    <xf numFmtId="0" fontId="31" fillId="0" borderId="0" xfId="0" applyFont="1" applyFill="1" applyAlignment="1">
      <alignment horizontal="right"/>
    </xf>
    <xf numFmtId="56" fontId="34" fillId="0" borderId="31" xfId="0" applyNumberFormat="1" applyFont="1" applyFill="1" applyBorder="1" applyAlignment="1">
      <alignment/>
    </xf>
    <xf numFmtId="0" fontId="7" fillId="0" borderId="31" xfId="0" applyFont="1" applyFill="1" applyBorder="1" applyAlignment="1" quotePrefix="1">
      <alignment horizontal="right"/>
    </xf>
    <xf numFmtId="0" fontId="35" fillId="0" borderId="0" xfId="0" applyFont="1" applyFill="1" applyBorder="1" applyAlignment="1">
      <alignment/>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0" fontId="8" fillId="0" borderId="33"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32" xfId="0" applyFont="1" applyFill="1" applyBorder="1" applyAlignment="1">
      <alignment horizontal="distributed" vertical="center"/>
    </xf>
    <xf numFmtId="0" fontId="7" fillId="0" borderId="0" xfId="0" applyFont="1" applyFill="1" applyAlignment="1">
      <alignment horizontal="center" vertical="distributed" textRotation="255"/>
    </xf>
    <xf numFmtId="49" fontId="31" fillId="0" borderId="0" xfId="0" applyNumberFormat="1" applyFont="1" applyFill="1" applyAlignment="1">
      <alignment/>
    </xf>
    <xf numFmtId="0" fontId="0" fillId="0" borderId="34" xfId="0" applyFont="1" applyFill="1" applyBorder="1" applyAlignment="1">
      <alignment/>
    </xf>
    <xf numFmtId="176" fontId="12" fillId="0" borderId="16" xfId="0" applyNumberFormat="1" applyFont="1" applyFill="1" applyBorder="1" applyAlignment="1">
      <alignment horizontal="right"/>
    </xf>
    <xf numFmtId="176" fontId="12" fillId="0" borderId="34" xfId="0" applyNumberFormat="1" applyFont="1" applyFill="1" applyBorder="1" applyAlignment="1">
      <alignment horizontal="right"/>
    </xf>
    <xf numFmtId="0" fontId="7" fillId="0" borderId="0" xfId="0" applyFont="1" applyFill="1" applyAlignment="1">
      <alignment/>
    </xf>
    <xf numFmtId="49" fontId="7" fillId="0" borderId="0" xfId="0" applyNumberFormat="1" applyFont="1" applyFill="1" applyAlignment="1">
      <alignment vertical="center"/>
    </xf>
    <xf numFmtId="0" fontId="7" fillId="0" borderId="25" xfId="0" applyFont="1" applyFill="1" applyBorder="1" applyAlignment="1">
      <alignment horizontal="center" vertical="center"/>
    </xf>
    <xf numFmtId="0" fontId="7" fillId="0" borderId="24"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21"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7" fillId="0" borderId="11" xfId="0" applyFont="1" applyFill="1" applyBorder="1" applyAlignment="1">
      <alignment horizontal="distributed" vertical="center" indent="1"/>
    </xf>
    <xf numFmtId="0" fontId="7" fillId="0" borderId="12" xfId="0" applyFont="1" applyFill="1" applyBorder="1" applyAlignment="1">
      <alignment horizontal="distributed" vertical="center"/>
    </xf>
    <xf numFmtId="0" fontId="7" fillId="0" borderId="15" xfId="0" applyFont="1" applyFill="1" applyBorder="1" applyAlignment="1">
      <alignment horizontal="distributed" vertical="center"/>
    </xf>
    <xf numFmtId="0" fontId="0" fillId="0" borderId="33" xfId="0" applyFont="1" applyFill="1" applyBorder="1" applyAlignment="1">
      <alignment/>
    </xf>
    <xf numFmtId="176" fontId="7" fillId="0" borderId="0" xfId="0" applyNumberFormat="1" applyFont="1" applyFill="1" applyBorder="1" applyAlignment="1">
      <alignment horizontal="right" vertical="center"/>
    </xf>
    <xf numFmtId="176" fontId="7" fillId="0" borderId="34" xfId="0" applyNumberFormat="1" applyFont="1" applyFill="1" applyBorder="1" applyAlignment="1">
      <alignment horizontal="right" vertical="center"/>
    </xf>
    <xf numFmtId="176" fontId="7" fillId="0" borderId="0" xfId="0" applyNumberFormat="1" applyFont="1" applyFill="1" applyAlignment="1">
      <alignment horizontal="right" vertical="center"/>
    </xf>
    <xf numFmtId="0" fontId="7" fillId="0" borderId="0" xfId="0" applyFont="1" applyFill="1" applyBorder="1" applyAlignment="1">
      <alignment/>
    </xf>
    <xf numFmtId="0" fontId="7" fillId="0" borderId="0" xfId="0" applyFont="1" applyFill="1" applyBorder="1" applyAlignment="1">
      <alignment horizontal="right"/>
    </xf>
    <xf numFmtId="0" fontId="10" fillId="0" borderId="0" xfId="0" applyFont="1" applyFill="1" applyBorder="1" applyAlignment="1">
      <alignment/>
    </xf>
    <xf numFmtId="0" fontId="31" fillId="0" borderId="0" xfId="0" applyFont="1" applyFill="1" applyBorder="1" applyAlignment="1">
      <alignment horizontal="center"/>
    </xf>
    <xf numFmtId="0" fontId="31" fillId="0" borderId="0" xfId="0" applyFont="1" applyFill="1" applyBorder="1" applyAlignment="1">
      <alignment horizontal="right"/>
    </xf>
    <xf numFmtId="0" fontId="10" fillId="0" borderId="33" xfId="0" applyFont="1" applyFill="1" applyBorder="1" applyAlignment="1">
      <alignment/>
    </xf>
    <xf numFmtId="176" fontId="31" fillId="0" borderId="0" xfId="0" applyNumberFormat="1" applyFont="1" applyFill="1" applyBorder="1" applyAlignment="1">
      <alignment horizontal="right" vertical="center"/>
    </xf>
    <xf numFmtId="0" fontId="7" fillId="0" borderId="0" xfId="0" applyFont="1" applyFill="1" applyBorder="1" applyAlignment="1">
      <alignment horizontal="distributed"/>
    </xf>
    <xf numFmtId="0" fontId="0" fillId="0" borderId="35" xfId="0" applyFont="1" applyFill="1" applyBorder="1" applyAlignment="1">
      <alignment/>
    </xf>
    <xf numFmtId="0" fontId="7" fillId="0" borderId="23" xfId="0" applyFont="1" applyFill="1" applyBorder="1" applyAlignment="1">
      <alignment horizontal="distributed" vertical="center"/>
    </xf>
    <xf numFmtId="0" fontId="37" fillId="0" borderId="10" xfId="0" applyFont="1" applyFill="1" applyBorder="1" applyAlignment="1">
      <alignment horizontal="distributed" vertical="center"/>
    </xf>
    <xf numFmtId="0" fontId="37" fillId="0" borderId="22" xfId="0" applyFont="1" applyFill="1" applyBorder="1" applyAlignment="1">
      <alignment horizontal="distributed" vertical="center"/>
    </xf>
    <xf numFmtId="0" fontId="37" fillId="0" borderId="23" xfId="0" applyFont="1" applyFill="1" applyBorder="1" applyAlignment="1">
      <alignment horizontal="distributed" vertical="center"/>
    </xf>
    <xf numFmtId="0" fontId="37" fillId="0" borderId="24" xfId="0" applyFont="1" applyFill="1" applyBorder="1" applyAlignment="1">
      <alignment horizontal="distributed" vertical="center"/>
    </xf>
    <xf numFmtId="0" fontId="37" fillId="0" borderId="14" xfId="0" applyFont="1" applyFill="1" applyBorder="1" applyAlignment="1">
      <alignment horizontal="distributed" vertical="center"/>
    </xf>
    <xf numFmtId="0" fontId="37" fillId="0" borderId="13" xfId="0" applyFont="1" applyFill="1" applyBorder="1" applyAlignment="1">
      <alignment horizontal="distributed" vertical="center"/>
    </xf>
    <xf numFmtId="0" fontId="32" fillId="0" borderId="13" xfId="0" applyFont="1" applyFill="1" applyBorder="1" applyAlignment="1">
      <alignment horizontal="distributed" vertical="center"/>
    </xf>
    <xf numFmtId="0" fontId="38" fillId="0" borderId="13" xfId="0" applyFont="1" applyFill="1" applyBorder="1" applyAlignment="1">
      <alignment horizontal="distributed" vertical="center"/>
    </xf>
    <xf numFmtId="0" fontId="7" fillId="0" borderId="0" xfId="0" applyFont="1" applyFill="1" applyAlignment="1">
      <alignment horizontal="distributed" vertical="center" wrapText="1"/>
    </xf>
    <xf numFmtId="0" fontId="7" fillId="0" borderId="0" xfId="0" applyFont="1" applyFill="1" applyAlignment="1">
      <alignment horizontal="distributed" vertical="center" wrapText="1"/>
    </xf>
    <xf numFmtId="0" fontId="33" fillId="0" borderId="0" xfId="0" applyFont="1" applyFill="1" applyAlignment="1">
      <alignment horizontal="left"/>
    </xf>
    <xf numFmtId="0" fontId="7" fillId="0" borderId="14" xfId="0" applyFont="1" applyFill="1" applyBorder="1" applyAlignment="1">
      <alignment horizontal="distributed" vertical="center"/>
    </xf>
    <xf numFmtId="0" fontId="7" fillId="0" borderId="0" xfId="0" applyFont="1" applyFill="1" applyBorder="1" applyAlignment="1">
      <alignment horizontal="center" vertical="distributed" textRotation="255"/>
    </xf>
    <xf numFmtId="0" fontId="7" fillId="0" borderId="0" xfId="0" applyFont="1" applyFill="1" applyBorder="1" applyAlignment="1">
      <alignment horizontal="center"/>
    </xf>
    <xf numFmtId="0" fontId="7" fillId="0" borderId="31" xfId="0" applyFont="1" applyFill="1" applyBorder="1" applyAlignment="1">
      <alignment horizontal="right"/>
    </xf>
    <xf numFmtId="0" fontId="11" fillId="0" borderId="0" xfId="0" applyFont="1" applyFill="1" applyAlignment="1">
      <alignment/>
    </xf>
    <xf numFmtId="0" fontId="39" fillId="0" borderId="0" xfId="0" applyFont="1" applyFill="1" applyAlignment="1">
      <alignment/>
    </xf>
    <xf numFmtId="0" fontId="9" fillId="0" borderId="0" xfId="0" applyFont="1" applyFill="1" applyAlignment="1">
      <alignment horizontal="distributed"/>
    </xf>
    <xf numFmtId="0" fontId="39" fillId="0" borderId="33" xfId="0" applyFont="1" applyFill="1" applyBorder="1" applyAlignment="1">
      <alignment/>
    </xf>
    <xf numFmtId="0" fontId="40" fillId="0" borderId="0" xfId="0" applyFont="1" applyFill="1" applyAlignment="1">
      <alignment horizontal="distributed"/>
    </xf>
    <xf numFmtId="0" fontId="41" fillId="0" borderId="0" xfId="0" applyFont="1" applyFill="1" applyAlignment="1">
      <alignment horizontal="distributed"/>
    </xf>
    <xf numFmtId="0" fontId="9" fillId="0" borderId="0" xfId="0" applyFont="1" applyFill="1" applyBorder="1" applyAlignment="1">
      <alignment horizontal="distributed"/>
    </xf>
    <xf numFmtId="0" fontId="39" fillId="0" borderId="0" xfId="0" applyFont="1" applyFill="1" applyBorder="1" applyAlignment="1">
      <alignment/>
    </xf>
    <xf numFmtId="9" fontId="0" fillId="0" borderId="0" xfId="42" applyFont="1" applyFill="1" applyAlignment="1">
      <alignment/>
    </xf>
    <xf numFmtId="0" fontId="7" fillId="0" borderId="10" xfId="0" applyFont="1" applyFill="1" applyBorder="1" applyAlignment="1">
      <alignment horizontal="distributed" vertical="center" wrapText="1"/>
    </xf>
    <xf numFmtId="0" fontId="7" fillId="0" borderId="23"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7" fillId="0" borderId="25" xfId="0" applyFont="1" applyFill="1" applyBorder="1" applyAlignment="1">
      <alignment horizontal="distributed" vertical="center" wrapText="1"/>
    </xf>
    <xf numFmtId="0" fontId="42" fillId="0" borderId="22" xfId="0" applyFont="1" applyFill="1" applyBorder="1" applyAlignment="1">
      <alignment horizontal="distributed" vertical="center" wrapText="1"/>
    </xf>
    <xf numFmtId="0" fontId="42" fillId="0" borderId="10" xfId="0" applyFont="1" applyFill="1" applyBorder="1" applyAlignment="1">
      <alignment horizontal="distributed" vertical="center" wrapText="1"/>
    </xf>
    <xf numFmtId="0" fontId="42" fillId="0" borderId="27" xfId="0" applyFont="1" applyFill="1" applyBorder="1" applyAlignment="1">
      <alignment horizontal="distributed" vertical="center" wrapText="1"/>
    </xf>
    <xf numFmtId="0" fontId="12" fillId="0" borderId="22" xfId="0" applyFont="1" applyFill="1" applyBorder="1" applyAlignment="1">
      <alignment horizontal="distributed" vertical="center" wrapText="1"/>
    </xf>
    <xf numFmtId="0" fontId="12" fillId="0" borderId="1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33" xfId="0" applyFont="1" applyFill="1" applyBorder="1" applyAlignment="1">
      <alignment horizontal="distributed" vertical="center" wrapText="1"/>
    </xf>
    <xf numFmtId="0" fontId="12" fillId="0" borderId="17"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33" xfId="0" applyFont="1" applyFill="1" applyBorder="1" applyAlignment="1">
      <alignment horizontal="distributed" vertical="center" wrapText="1"/>
    </xf>
    <xf numFmtId="0" fontId="42" fillId="0" borderId="17" xfId="0" applyFont="1" applyFill="1" applyBorder="1" applyAlignment="1">
      <alignment horizontal="distributed" vertical="center" wrapText="1"/>
    </xf>
    <xf numFmtId="0" fontId="42" fillId="0" borderId="0" xfId="0" applyFont="1" applyFill="1" applyBorder="1" applyAlignment="1">
      <alignment horizontal="distributed" vertical="center" wrapText="1"/>
    </xf>
    <xf numFmtId="0" fontId="42" fillId="0" borderId="3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176" fontId="43" fillId="0" borderId="17" xfId="0" applyNumberFormat="1" applyFont="1" applyFill="1" applyBorder="1" applyAlignment="1">
      <alignment horizontal="right"/>
    </xf>
    <xf numFmtId="176" fontId="43" fillId="0" borderId="0" xfId="0" applyNumberFormat="1" applyFont="1" applyFill="1" applyAlignment="1">
      <alignment horizontal="right"/>
    </xf>
    <xf numFmtId="176" fontId="44" fillId="0" borderId="17" xfId="0" applyNumberFormat="1" applyFont="1" applyFill="1" applyBorder="1" applyAlignment="1">
      <alignment horizontal="right"/>
    </xf>
    <xf numFmtId="176" fontId="44" fillId="0" borderId="0" xfId="0" applyNumberFormat="1" applyFont="1" applyFill="1" applyAlignment="1">
      <alignment horizontal="right"/>
    </xf>
    <xf numFmtId="176" fontId="44" fillId="0" borderId="0" xfId="0" applyNumberFormat="1" applyFont="1" applyFill="1" applyBorder="1" applyAlignment="1">
      <alignment horizontal="right"/>
    </xf>
    <xf numFmtId="0" fontId="45" fillId="0" borderId="0" xfId="0" applyFont="1" applyFill="1" applyAlignment="1">
      <alignment/>
    </xf>
    <xf numFmtId="0" fontId="31" fillId="0" borderId="0" xfId="0" applyFont="1" applyFill="1" applyAlignment="1">
      <alignment horizontal="distributed" vertical="center"/>
    </xf>
    <xf numFmtId="0" fontId="7" fillId="0" borderId="0" xfId="0" applyFont="1" applyFill="1" applyAlignment="1">
      <alignment horizontal="distributed" vertical="center"/>
    </xf>
    <xf numFmtId="0" fontId="7" fillId="0" borderId="0" xfId="0" applyFont="1" applyFill="1" applyAlignment="1">
      <alignment horizontal="distributed" vertical="center"/>
    </xf>
    <xf numFmtId="0" fontId="12" fillId="0" borderId="0" xfId="0" applyFont="1" applyFill="1" applyAlignment="1">
      <alignment horizontal="distributed" vertical="center"/>
    </xf>
    <xf numFmtId="0" fontId="31" fillId="0" borderId="0" xfId="0" applyFont="1" applyFill="1" applyBorder="1" applyAlignment="1">
      <alignment horizontal="distributed"/>
    </xf>
    <xf numFmtId="0" fontId="7" fillId="0" borderId="0" xfId="0" applyFont="1" applyFill="1" applyBorder="1" applyAlignment="1">
      <alignment horizontal="distributed"/>
    </xf>
    <xf numFmtId="0" fontId="8" fillId="0" borderId="0" xfId="0" applyFont="1" applyFill="1" applyBorder="1" applyAlignment="1">
      <alignment horizontal="distributed"/>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36" xfId="0" applyFont="1" applyFill="1" applyBorder="1" applyAlignment="1">
      <alignment/>
    </xf>
    <xf numFmtId="0" fontId="10" fillId="0" borderId="17" xfId="0" applyFont="1" applyFill="1" applyBorder="1" applyAlignment="1">
      <alignment/>
    </xf>
    <xf numFmtId="0" fontId="8" fillId="0" borderId="0" xfId="0" applyFont="1" applyFill="1" applyAlignment="1">
      <alignment horizontal="distributed"/>
    </xf>
    <xf numFmtId="0" fontId="32" fillId="0" borderId="22" xfId="0" applyFont="1" applyFill="1" applyBorder="1" applyAlignment="1">
      <alignment horizontal="distributed" vertical="center"/>
    </xf>
    <xf numFmtId="0" fontId="32" fillId="0" borderId="10" xfId="0" applyFont="1" applyFill="1" applyBorder="1" applyAlignment="1">
      <alignment horizontal="distributed" vertical="center"/>
    </xf>
    <xf numFmtId="0" fontId="32" fillId="0" borderId="27" xfId="0" applyFont="1" applyFill="1" applyBorder="1" applyAlignment="1">
      <alignment horizontal="distributed" vertical="center"/>
    </xf>
    <xf numFmtId="0" fontId="37" fillId="0" borderId="0" xfId="0" applyFont="1" applyFill="1" applyBorder="1" applyAlignment="1">
      <alignment horizontal="distributed" vertical="center"/>
    </xf>
    <xf numFmtId="0" fontId="32" fillId="0" borderId="13" xfId="0" applyFont="1" applyFill="1" applyBorder="1" applyAlignment="1">
      <alignment horizontal="distributed" vertical="center"/>
    </xf>
    <xf numFmtId="0" fontId="32" fillId="0" borderId="14" xfId="0" applyFont="1" applyFill="1" applyBorder="1" applyAlignment="1">
      <alignment horizontal="distributed" vertical="center"/>
    </xf>
    <xf numFmtId="0" fontId="9" fillId="0" borderId="14" xfId="0" applyFont="1" applyFill="1" applyBorder="1" applyAlignment="1">
      <alignment horizontal="distributed" vertical="center"/>
    </xf>
    <xf numFmtId="0" fontId="41" fillId="0" borderId="14" xfId="0" applyFont="1" applyFill="1" applyBorder="1" applyAlignment="1">
      <alignment horizontal="distributed" vertical="center"/>
    </xf>
    <xf numFmtId="0" fontId="32" fillId="0" borderId="32" xfId="0" applyFont="1" applyFill="1" applyBorder="1" applyAlignment="1">
      <alignment horizontal="distributed" vertical="center"/>
    </xf>
    <xf numFmtId="0" fontId="37" fillId="0" borderId="13" xfId="0" applyFont="1" applyFill="1" applyBorder="1" applyAlignment="1">
      <alignment horizontal="distributed" vertical="center"/>
    </xf>
    <xf numFmtId="0" fontId="37" fillId="0" borderId="15" xfId="0" applyFont="1" applyFill="1" applyBorder="1" applyAlignment="1">
      <alignment horizontal="distributed" vertical="center"/>
    </xf>
    <xf numFmtId="0" fontId="37" fillId="0" borderId="14" xfId="0" applyFont="1" applyFill="1" applyBorder="1" applyAlignment="1">
      <alignment horizontal="distributed" vertical="center"/>
    </xf>
    <xf numFmtId="0" fontId="37" fillId="0" borderId="11" xfId="0" applyFont="1" applyFill="1" applyBorder="1" applyAlignment="1">
      <alignment horizontal="distributed" vertical="center"/>
    </xf>
    <xf numFmtId="176" fontId="46" fillId="0" borderId="17" xfId="0" applyNumberFormat="1" applyFont="1" applyFill="1" applyBorder="1" applyAlignment="1">
      <alignment horizontal="right"/>
    </xf>
    <xf numFmtId="176" fontId="46" fillId="0" borderId="0" xfId="0" applyNumberFormat="1" applyFont="1" applyFill="1" applyBorder="1" applyAlignment="1">
      <alignment horizontal="right"/>
    </xf>
    <xf numFmtId="176" fontId="46" fillId="0" borderId="0" xfId="0" applyNumberFormat="1" applyFont="1" applyFill="1" applyAlignment="1">
      <alignment horizontal="right"/>
    </xf>
    <xf numFmtId="176" fontId="46" fillId="0" borderId="0" xfId="0" applyNumberFormat="1" applyFont="1" applyFill="1" applyAlignment="1">
      <alignment horizontal="right"/>
    </xf>
    <xf numFmtId="176" fontId="47" fillId="0" borderId="0" xfId="0" applyNumberFormat="1" applyFont="1" applyFill="1" applyAlignment="1">
      <alignment horizontal="right"/>
    </xf>
    <xf numFmtId="176" fontId="47" fillId="0" borderId="0" xfId="0" applyNumberFormat="1" applyFont="1" applyFill="1" applyAlignment="1">
      <alignment horizontal="right"/>
    </xf>
    <xf numFmtId="176" fontId="47" fillId="0" borderId="17" xfId="0" applyNumberFormat="1" applyFont="1" applyFill="1" applyBorder="1" applyAlignment="1">
      <alignment horizontal="right"/>
    </xf>
    <xf numFmtId="180" fontId="45" fillId="0" borderId="0" xfId="0" applyNumberFormat="1" applyFont="1" applyFill="1" applyBorder="1" applyAlignment="1">
      <alignment horizontal="distributed" vertical="top"/>
    </xf>
    <xf numFmtId="180" fontId="45" fillId="0" borderId="0" xfId="0" applyNumberFormat="1" applyFont="1" applyFill="1" applyAlignment="1">
      <alignment/>
    </xf>
    <xf numFmtId="180" fontId="45" fillId="0" borderId="0" xfId="0" applyNumberFormat="1" applyFont="1" applyFill="1" applyBorder="1" applyAlignment="1">
      <alignment vertical="top"/>
    </xf>
    <xf numFmtId="180" fontId="0" fillId="0" borderId="0" xfId="0" applyNumberFormat="1" applyFont="1" applyFill="1" applyBorder="1" applyAlignment="1">
      <alignment vertical="top"/>
    </xf>
    <xf numFmtId="0" fontId="46" fillId="0" borderId="0" xfId="0" applyFont="1" applyFill="1" applyAlignment="1">
      <alignment horizontal="distributed"/>
    </xf>
    <xf numFmtId="180" fontId="45" fillId="0" borderId="0" xfId="0" applyNumberFormat="1" applyFont="1" applyFill="1" applyBorder="1" applyAlignment="1">
      <alignment/>
    </xf>
    <xf numFmtId="0" fontId="37" fillId="0" borderId="27" xfId="0" applyFont="1" applyFill="1" applyBorder="1" applyAlignment="1">
      <alignment horizontal="distributed" vertical="center"/>
    </xf>
    <xf numFmtId="0" fontId="37" fillId="0" borderId="25" xfId="0" applyFont="1" applyFill="1" applyBorder="1" applyAlignment="1">
      <alignment horizontal="distributed" vertical="center"/>
    </xf>
    <xf numFmtId="0" fontId="37" fillId="0" borderId="32" xfId="0" applyFont="1" applyFill="1" applyBorder="1" applyAlignment="1">
      <alignment horizontal="distributed" vertical="center"/>
    </xf>
    <xf numFmtId="0" fontId="37" fillId="0" borderId="11" xfId="0" applyFont="1" applyFill="1" applyBorder="1" applyAlignment="1">
      <alignment horizontal="distributed" vertical="center"/>
    </xf>
    <xf numFmtId="0" fontId="0" fillId="0" borderId="21" xfId="0" applyFont="1" applyFill="1" applyBorder="1" applyAlignment="1">
      <alignment horizontal="distributed" vertical="center"/>
    </xf>
    <xf numFmtId="0" fontId="37" fillId="0" borderId="16" xfId="0" applyFont="1" applyFill="1" applyBorder="1" applyAlignment="1">
      <alignment horizontal="distributed" vertical="center"/>
    </xf>
    <xf numFmtId="0" fontId="0" fillId="0" borderId="34" xfId="0" applyFont="1" applyFill="1" applyBorder="1" applyAlignment="1">
      <alignment horizontal="distributed" vertical="center"/>
    </xf>
    <xf numFmtId="0" fontId="0" fillId="0" borderId="36" xfId="0" applyFont="1" applyFill="1" applyBorder="1" applyAlignment="1">
      <alignment horizontal="distributed" vertical="center"/>
    </xf>
    <xf numFmtId="0" fontId="37" fillId="0" borderId="34" xfId="0" applyFont="1" applyFill="1" applyBorder="1" applyAlignment="1">
      <alignment horizontal="distributed" vertical="center"/>
    </xf>
    <xf numFmtId="0" fontId="37" fillId="0" borderId="36" xfId="0" applyFont="1" applyFill="1" applyBorder="1" applyAlignment="1">
      <alignment horizontal="distributed" vertical="center"/>
    </xf>
    <xf numFmtId="0" fontId="37" fillId="0" borderId="28" xfId="0" applyFont="1" applyFill="1" applyBorder="1" applyAlignment="1">
      <alignment horizontal="distributed" vertical="center"/>
    </xf>
    <xf numFmtId="0" fontId="37" fillId="0" borderId="29" xfId="0" applyFont="1" applyFill="1" applyBorder="1" applyAlignment="1">
      <alignment horizontal="distributed" vertical="center"/>
    </xf>
    <xf numFmtId="0" fontId="37" fillId="0" borderId="21" xfId="0" applyFont="1" applyFill="1" applyBorder="1" applyAlignment="1">
      <alignment horizontal="distributed" vertical="center"/>
    </xf>
    <xf numFmtId="0" fontId="37" fillId="0" borderId="12"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32" xfId="0" applyFont="1" applyFill="1" applyBorder="1" applyAlignment="1">
      <alignment horizontal="distributed" vertical="center"/>
    </xf>
    <xf numFmtId="0" fontId="37" fillId="0" borderId="15" xfId="0" applyFont="1" applyFill="1" applyBorder="1" applyAlignment="1">
      <alignment horizontal="distributed" vertical="center"/>
    </xf>
    <xf numFmtId="0" fontId="37" fillId="0" borderId="12" xfId="0" applyFont="1" applyFill="1" applyBorder="1" applyAlignment="1">
      <alignment horizontal="distributed" vertical="center"/>
    </xf>
    <xf numFmtId="0" fontId="37" fillId="0" borderId="3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33" xfId="0" applyFont="1" applyFill="1" applyBorder="1" applyAlignment="1">
      <alignment horizontal="distributed" vertical="center"/>
    </xf>
    <xf numFmtId="0" fontId="37" fillId="0" borderId="17"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7" xfId="0" applyFont="1" applyFill="1" applyBorder="1" applyAlignment="1">
      <alignment horizontal="distributed" vertical="center"/>
    </xf>
    <xf numFmtId="0" fontId="37" fillId="0" borderId="21" xfId="0" applyFont="1" applyFill="1" applyBorder="1" applyAlignment="1">
      <alignment horizontal="distributed" vertical="center"/>
    </xf>
    <xf numFmtId="178" fontId="31" fillId="0" borderId="0" xfId="0" applyNumberFormat="1" applyFont="1" applyFill="1" applyBorder="1" applyAlignment="1">
      <alignment horizontal="right"/>
    </xf>
    <xf numFmtId="178" fontId="7" fillId="0" borderId="0" xfId="0" applyNumberFormat="1" applyFont="1" applyFill="1" applyBorder="1" applyAlignment="1">
      <alignment horizontal="right"/>
    </xf>
    <xf numFmtId="0" fontId="45" fillId="0" borderId="17" xfId="0" applyFont="1" applyFill="1" applyBorder="1" applyAlignment="1">
      <alignment/>
    </xf>
    <xf numFmtId="0" fontId="32" fillId="0" borderId="0" xfId="0" applyFont="1" applyFill="1" applyAlignment="1">
      <alignment/>
    </xf>
    <xf numFmtId="0" fontId="48" fillId="0" borderId="0" xfId="0" applyFont="1" applyFill="1" applyAlignment="1">
      <alignment/>
    </xf>
    <xf numFmtId="0" fontId="38" fillId="0" borderId="10" xfId="0" applyFont="1" applyFill="1" applyBorder="1" applyAlignment="1">
      <alignment horizontal="distributed" vertical="center"/>
    </xf>
    <xf numFmtId="0" fontId="32" fillId="0" borderId="22" xfId="0" applyFont="1" applyFill="1" applyBorder="1" applyAlignment="1">
      <alignment horizontal="distributed" vertical="center" wrapText="1"/>
    </xf>
    <xf numFmtId="0" fontId="13" fillId="0" borderId="10" xfId="0" applyFont="1" applyFill="1" applyBorder="1" applyAlignment="1">
      <alignment horizontal="distributed" vertical="center"/>
    </xf>
    <xf numFmtId="0" fontId="13" fillId="0" borderId="27" xfId="0" applyFont="1" applyFill="1" applyBorder="1" applyAlignment="1">
      <alignment horizontal="distributed" vertical="center"/>
    </xf>
    <xf numFmtId="0" fontId="38" fillId="0" borderId="14" xfId="0" applyFont="1" applyFill="1" applyBorder="1" applyAlignment="1">
      <alignment horizontal="distributed" vertical="center"/>
    </xf>
    <xf numFmtId="0" fontId="13" fillId="0" borderId="13" xfId="0" applyFont="1" applyFill="1" applyBorder="1" applyAlignment="1">
      <alignment horizontal="distributed" vertical="center"/>
    </xf>
    <xf numFmtId="0" fontId="13" fillId="0" borderId="14" xfId="0" applyFont="1" applyFill="1" applyBorder="1" applyAlignment="1">
      <alignment horizontal="distributed" vertical="center"/>
    </xf>
    <xf numFmtId="0" fontId="13" fillId="0" borderId="32" xfId="0" applyFont="1" applyFill="1" applyBorder="1" applyAlignment="1">
      <alignment horizontal="distributed" vertical="center"/>
    </xf>
    <xf numFmtId="0" fontId="37" fillId="0" borderId="0" xfId="0" applyFont="1" applyFill="1" applyBorder="1" applyAlignment="1">
      <alignment horizontal="distributed" vertical="center"/>
    </xf>
    <xf numFmtId="0" fontId="37" fillId="0" borderId="17" xfId="0" applyFont="1" applyFill="1" applyBorder="1" applyAlignment="1">
      <alignment horizontal="distributed" vertical="center"/>
    </xf>
    <xf numFmtId="176" fontId="49" fillId="0" borderId="17" xfId="0" applyNumberFormat="1" applyFont="1" applyFill="1" applyBorder="1" applyAlignment="1">
      <alignment horizontal="right"/>
    </xf>
    <xf numFmtId="176" fontId="49" fillId="0" borderId="0" xfId="0" applyNumberFormat="1" applyFont="1" applyFill="1" applyBorder="1" applyAlignment="1">
      <alignment horizontal="right"/>
    </xf>
    <xf numFmtId="176" fontId="49" fillId="0" borderId="0" xfId="0" applyNumberFormat="1" applyFont="1" applyFill="1" applyBorder="1" applyAlignment="1">
      <alignment horizontal="right"/>
    </xf>
    <xf numFmtId="0" fontId="49" fillId="0" borderId="0" xfId="0" applyFont="1" applyFill="1" applyAlignment="1">
      <alignment horizontal="right"/>
    </xf>
    <xf numFmtId="176" fontId="49" fillId="0" borderId="0" xfId="0" applyNumberFormat="1" applyFont="1" applyFill="1" applyAlignment="1">
      <alignment horizontal="right"/>
    </xf>
    <xf numFmtId="180" fontId="49" fillId="0" borderId="0" xfId="0" applyNumberFormat="1" applyFont="1" applyFill="1" applyBorder="1" applyAlignment="1">
      <alignment horizontal="right"/>
    </xf>
    <xf numFmtId="178" fontId="49" fillId="0" borderId="0" xfId="0" applyNumberFormat="1" applyFont="1" applyFill="1" applyBorder="1" applyAlignment="1">
      <alignment horizontal="right"/>
    </xf>
    <xf numFmtId="176" fontId="42" fillId="0" borderId="17" xfId="0" applyNumberFormat="1" applyFont="1" applyFill="1" applyBorder="1" applyAlignment="1">
      <alignment horizontal="right"/>
    </xf>
    <xf numFmtId="176" fontId="42" fillId="0" borderId="0" xfId="0" applyNumberFormat="1" applyFont="1" applyFill="1" applyBorder="1" applyAlignment="1">
      <alignment horizontal="right"/>
    </xf>
    <xf numFmtId="176" fontId="42" fillId="0" borderId="0" xfId="0" applyNumberFormat="1" applyFont="1" applyFill="1" applyBorder="1" applyAlignment="1">
      <alignment horizontal="right"/>
    </xf>
    <xf numFmtId="0" fontId="42" fillId="0" borderId="0" xfId="0" applyFont="1" applyFill="1" applyAlignment="1">
      <alignment horizontal="right"/>
    </xf>
    <xf numFmtId="176" fontId="42" fillId="0" borderId="0" xfId="0" applyNumberFormat="1" applyFont="1" applyFill="1" applyAlignment="1">
      <alignment horizontal="right"/>
    </xf>
    <xf numFmtId="180" fontId="42" fillId="0" borderId="0" xfId="0" applyNumberFormat="1" applyFont="1" applyFill="1" applyBorder="1" applyAlignment="1">
      <alignment horizontal="right"/>
    </xf>
    <xf numFmtId="178" fontId="42" fillId="0" borderId="0" xfId="0" applyNumberFormat="1" applyFont="1" applyFill="1" applyBorder="1" applyAlignment="1">
      <alignment horizontal="right"/>
    </xf>
    <xf numFmtId="178" fontId="42" fillId="0" borderId="0" xfId="0" applyNumberFormat="1" applyFont="1" applyFill="1" applyAlignment="1">
      <alignment horizontal="right"/>
    </xf>
    <xf numFmtId="0" fontId="10" fillId="0" borderId="0" xfId="0" applyFont="1" applyFill="1" applyAlignment="1">
      <alignment horizontal="distributed"/>
    </xf>
    <xf numFmtId="178" fontId="49" fillId="0" borderId="0" xfId="0" applyNumberFormat="1" applyFont="1" applyFill="1" applyAlignment="1">
      <alignment horizontal="right"/>
    </xf>
    <xf numFmtId="0" fontId="46" fillId="0" borderId="0" xfId="0" applyFont="1" applyFill="1" applyAlignment="1">
      <alignment horizontal="distributed" vertical="center" wrapText="1"/>
    </xf>
    <xf numFmtId="0" fontId="46" fillId="0" borderId="0" xfId="0" applyFont="1" applyFill="1" applyAlignment="1">
      <alignment horizontal="distributed" vertical="center"/>
    </xf>
    <xf numFmtId="0" fontId="46" fillId="0" borderId="0" xfId="0" applyFont="1" applyFill="1" applyAlignment="1">
      <alignment horizontal="distributed" wrapText="1"/>
    </xf>
    <xf numFmtId="0" fontId="32" fillId="0" borderId="18" xfId="0" applyFont="1" applyFill="1" applyBorder="1" applyAlignment="1">
      <alignment/>
    </xf>
    <xf numFmtId="0" fontId="37" fillId="0" borderId="10" xfId="0" applyFont="1" applyFill="1" applyBorder="1" applyAlignment="1">
      <alignment horizontal="distributed" vertical="center" wrapText="1"/>
    </xf>
    <xf numFmtId="0" fontId="37" fillId="0" borderId="22" xfId="0" applyFont="1" applyFill="1" applyBorder="1" applyAlignment="1">
      <alignment horizontal="distributed" vertical="center" wrapText="1"/>
    </xf>
    <xf numFmtId="0" fontId="37" fillId="0" borderId="23" xfId="0" applyFont="1" applyFill="1" applyBorder="1" applyAlignment="1">
      <alignment horizontal="distributed" vertical="center" wrapText="1"/>
    </xf>
    <xf numFmtId="0" fontId="37" fillId="0" borderId="24" xfId="0" applyFont="1" applyFill="1" applyBorder="1" applyAlignment="1">
      <alignment horizontal="distributed" vertical="center" wrapText="1"/>
    </xf>
    <xf numFmtId="0" fontId="37" fillId="0" borderId="25" xfId="0" applyFont="1" applyFill="1" applyBorder="1" applyAlignment="1">
      <alignment horizontal="distributed" vertical="center" wrapText="1"/>
    </xf>
    <xf numFmtId="0" fontId="38" fillId="0" borderId="22" xfId="0" applyFont="1" applyFill="1" applyBorder="1" applyAlignment="1">
      <alignment horizontal="distributed" vertical="center" wrapText="1"/>
    </xf>
    <xf numFmtId="0" fontId="41" fillId="0" borderId="22" xfId="0" applyFont="1" applyFill="1" applyBorder="1" applyAlignment="1">
      <alignment horizontal="distributed" vertical="center" wrapText="1"/>
    </xf>
    <xf numFmtId="0" fontId="37" fillId="0" borderId="0" xfId="0" applyFont="1" applyFill="1" applyBorder="1" applyAlignment="1">
      <alignment horizontal="distributed" vertical="center" wrapText="1"/>
    </xf>
    <xf numFmtId="0" fontId="37" fillId="0" borderId="13" xfId="0" applyFont="1" applyFill="1" applyBorder="1" applyAlignment="1">
      <alignment horizontal="distributed" vertical="center" wrapText="1"/>
    </xf>
    <xf numFmtId="0" fontId="37" fillId="0" borderId="14" xfId="0" applyFont="1" applyFill="1" applyBorder="1" applyAlignment="1">
      <alignment horizontal="distributed" vertical="center" wrapText="1"/>
    </xf>
    <xf numFmtId="0" fontId="37" fillId="0" borderId="11" xfId="0" applyFont="1" applyFill="1" applyBorder="1" applyAlignment="1">
      <alignment horizontal="distributed" vertical="center" wrapText="1"/>
    </xf>
    <xf numFmtId="0" fontId="37" fillId="0" borderId="21" xfId="0" applyFont="1" applyFill="1" applyBorder="1" applyAlignment="1">
      <alignment horizontal="distributed" vertical="center" wrapText="1"/>
    </xf>
    <xf numFmtId="0" fontId="37" fillId="0" borderId="12" xfId="0" applyFont="1" applyFill="1" applyBorder="1" applyAlignment="1">
      <alignment horizontal="distributed" vertical="center" wrapText="1"/>
    </xf>
    <xf numFmtId="0" fontId="38" fillId="0" borderId="13" xfId="0" applyFont="1" applyFill="1" applyBorder="1" applyAlignment="1">
      <alignment horizontal="distributed" vertical="center" wrapText="1"/>
    </xf>
    <xf numFmtId="0" fontId="41" fillId="0" borderId="13" xfId="0" applyFont="1" applyFill="1" applyBorder="1" applyAlignment="1">
      <alignment horizontal="distributed" vertical="center" wrapText="1"/>
    </xf>
    <xf numFmtId="0" fontId="37" fillId="0" borderId="13" xfId="0" applyFont="1" applyFill="1" applyBorder="1" applyAlignment="1">
      <alignment horizontal="distributed" vertical="center" wrapText="1"/>
    </xf>
    <xf numFmtId="0" fontId="37" fillId="0" borderId="15" xfId="0" applyFont="1" applyFill="1" applyBorder="1" applyAlignment="1">
      <alignment horizontal="distributed" vertical="center" wrapText="1"/>
    </xf>
    <xf numFmtId="0" fontId="37" fillId="0" borderId="14" xfId="0" applyFont="1" applyFill="1" applyBorder="1" applyAlignment="1">
      <alignment horizontal="distributed" vertical="center" wrapText="1"/>
    </xf>
    <xf numFmtId="0" fontId="6" fillId="0" borderId="0" xfId="0" applyFont="1" applyFill="1" applyAlignment="1">
      <alignment horizontal="right"/>
    </xf>
    <xf numFmtId="0" fontId="33" fillId="0" borderId="0" xfId="0" applyFont="1" applyFill="1" applyAlignment="1">
      <alignment horizontal="right"/>
    </xf>
    <xf numFmtId="0" fontId="37" fillId="0" borderId="23"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12" xfId="0" applyFont="1" applyFill="1" applyBorder="1" applyAlignment="1">
      <alignment horizontal="distributed" vertical="center" wrapText="1"/>
    </xf>
    <xf numFmtId="0" fontId="7" fillId="0" borderId="0" xfId="0" applyFont="1" applyFill="1" applyAlignment="1">
      <alignment horizontal="center" vertical="distributed" textRotation="255"/>
    </xf>
    <xf numFmtId="0" fontId="31" fillId="0" borderId="0" xfId="0" applyFont="1" applyFill="1" applyAlignment="1">
      <alignment horizontal="center" vertical="distributed" textRotation="255"/>
    </xf>
    <xf numFmtId="0" fontId="45" fillId="0" borderId="18" xfId="0" applyFont="1" applyFill="1" applyBorder="1" applyAlignment="1">
      <alignment/>
    </xf>
    <xf numFmtId="0" fontId="50" fillId="0" borderId="0" xfId="0" applyFont="1" applyFill="1" applyAlignment="1">
      <alignment/>
    </xf>
    <xf numFmtId="0" fontId="37" fillId="0" borderId="22" xfId="0" applyFont="1" applyFill="1" applyBorder="1" applyAlignment="1">
      <alignment horizontal="center" vertical="distributed" textRotation="255"/>
    </xf>
    <xf numFmtId="0" fontId="37" fillId="0" borderId="24" xfId="0" applyFont="1" applyFill="1" applyBorder="1" applyAlignment="1">
      <alignment horizontal="distributed" vertical="center"/>
    </xf>
    <xf numFmtId="0" fontId="37" fillId="0" borderId="25" xfId="0" applyFont="1" applyFill="1" applyBorder="1" applyAlignment="1">
      <alignment horizontal="distributed" vertical="center"/>
    </xf>
    <xf numFmtId="0" fontId="37" fillId="0" borderId="17" xfId="0" applyFont="1" applyFill="1" applyBorder="1" applyAlignment="1">
      <alignment horizontal="center" vertical="distributed" textRotation="255"/>
    </xf>
    <xf numFmtId="0" fontId="37" fillId="0" borderId="29" xfId="0" applyFont="1" applyFill="1" applyBorder="1" applyAlignment="1">
      <alignment horizontal="center" vertical="distributed"/>
    </xf>
    <xf numFmtId="0" fontId="9" fillId="0" borderId="30" xfId="0" applyFont="1" applyFill="1" applyBorder="1" applyAlignment="1">
      <alignment horizontal="distributed" vertical="center"/>
    </xf>
    <xf numFmtId="0" fontId="37" fillId="0" borderId="17" xfId="0" applyFont="1" applyFill="1" applyBorder="1" applyAlignment="1">
      <alignment horizontal="center" vertical="distributed" textRotation="255"/>
    </xf>
    <xf numFmtId="0" fontId="9" fillId="0" borderId="11" xfId="0" applyFont="1" applyFill="1" applyBorder="1" applyAlignment="1">
      <alignment horizontal="distributed" vertical="center"/>
    </xf>
    <xf numFmtId="0" fontId="37" fillId="0" borderId="28" xfId="0" applyFont="1" applyFill="1" applyBorder="1" applyAlignment="1">
      <alignment horizontal="center" vertical="distributed"/>
    </xf>
    <xf numFmtId="0" fontId="32" fillId="0" borderId="17" xfId="0" applyFont="1" applyFill="1" applyBorder="1" applyAlignment="1">
      <alignment horizontal="center" vertical="distributed" textRotation="255"/>
    </xf>
    <xf numFmtId="0" fontId="32" fillId="0" borderId="28" xfId="0" applyFont="1" applyFill="1" applyBorder="1" applyAlignment="1">
      <alignment horizontal="center" vertical="distributed" textRotation="255"/>
    </xf>
    <xf numFmtId="0" fontId="32" fillId="0" borderId="16" xfId="0" applyFont="1" applyFill="1" applyBorder="1" applyAlignment="1">
      <alignment horizontal="center" vertical="distributed" textRotation="255"/>
    </xf>
    <xf numFmtId="0" fontId="32" fillId="0" borderId="36" xfId="0" applyFont="1" applyFill="1" applyBorder="1" applyAlignment="1">
      <alignment horizontal="center" vertical="distributed" textRotation="255"/>
    </xf>
    <xf numFmtId="0" fontId="32" fillId="0" borderId="29" xfId="0" applyFont="1" applyFill="1" applyBorder="1" applyAlignment="1">
      <alignment horizontal="center" vertical="distributed" textRotation="255"/>
    </xf>
    <xf numFmtId="0" fontId="32" fillId="0" borderId="36" xfId="0" applyFont="1" applyFill="1" applyBorder="1" applyAlignment="1">
      <alignment horizontal="center" vertical="distributed" textRotation="255"/>
    </xf>
    <xf numFmtId="0" fontId="32" fillId="0" borderId="17" xfId="0" applyFont="1" applyFill="1" applyBorder="1" applyAlignment="1">
      <alignment horizontal="center" vertical="distributed" textRotation="255"/>
    </xf>
    <xf numFmtId="0" fontId="0" fillId="0" borderId="13" xfId="0" applyFont="1" applyFill="1" applyBorder="1" applyAlignment="1">
      <alignment horizontal="center" vertical="distributed" textRotation="255"/>
    </xf>
    <xf numFmtId="0" fontId="37" fillId="0" borderId="15" xfId="0" applyFont="1" applyFill="1" applyBorder="1" applyAlignment="1">
      <alignment horizontal="center" vertical="distributed"/>
    </xf>
    <xf numFmtId="0" fontId="32" fillId="0" borderId="13" xfId="0" applyFont="1" applyFill="1" applyBorder="1" applyAlignment="1">
      <alignment horizontal="center" vertical="distributed" textRotation="255"/>
    </xf>
    <xf numFmtId="0" fontId="9" fillId="0" borderId="13" xfId="0" applyFont="1" applyFill="1" applyBorder="1" applyAlignment="1">
      <alignment horizontal="center" vertical="distributed" textRotation="255"/>
    </xf>
    <xf numFmtId="0" fontId="9" fillId="0" borderId="14" xfId="0" applyFont="1" applyFill="1" applyBorder="1" applyAlignment="1">
      <alignment horizontal="center" vertical="distributed" textRotation="255"/>
    </xf>
    <xf numFmtId="0" fontId="32" fillId="0" borderId="14" xfId="0" applyFont="1" applyFill="1" applyBorder="1" applyAlignment="1">
      <alignment horizontal="center" vertical="distributed" textRotation="255"/>
    </xf>
    <xf numFmtId="0" fontId="32" fillId="0" borderId="15" xfId="0" applyFont="1" applyFill="1" applyBorder="1" applyAlignment="1">
      <alignment horizontal="center" vertical="distributed" textRotation="255"/>
    </xf>
    <xf numFmtId="0" fontId="7" fillId="0" borderId="32" xfId="0" applyFont="1" applyFill="1" applyBorder="1" applyAlignment="1">
      <alignment horizontal="center" vertical="distributed" textRotation="255"/>
    </xf>
    <xf numFmtId="0" fontId="13" fillId="0" borderId="13" xfId="0" applyFont="1" applyFill="1" applyBorder="1" applyAlignment="1">
      <alignment/>
    </xf>
    <xf numFmtId="0" fontId="0" fillId="0" borderId="13" xfId="0" applyFont="1" applyFill="1" applyBorder="1" applyAlignment="1">
      <alignment/>
    </xf>
    <xf numFmtId="0" fontId="7" fillId="0" borderId="15" xfId="0" applyFont="1" applyFill="1" applyBorder="1" applyAlignment="1">
      <alignment horizontal="center" vertical="distributed" textRotation="255"/>
    </xf>
    <xf numFmtId="176" fontId="11" fillId="0" borderId="0" xfId="0" applyNumberFormat="1" applyFont="1" applyFill="1" applyBorder="1" applyAlignment="1">
      <alignment horizontal="right"/>
    </xf>
    <xf numFmtId="0" fontId="32" fillId="0" borderId="0" xfId="0" applyFont="1" applyFill="1" applyAlignment="1">
      <alignment horizontal="distributed"/>
    </xf>
    <xf numFmtId="176" fontId="12" fillId="0" borderId="0" xfId="0" applyNumberFormat="1" applyFont="1" applyFill="1" applyBorder="1" applyAlignment="1">
      <alignment horizontal="right"/>
    </xf>
    <xf numFmtId="0" fontId="38" fillId="0" borderId="0" xfId="0" applyFont="1" applyFill="1" applyAlignment="1">
      <alignment horizontal="distributed"/>
    </xf>
    <xf numFmtId="0" fontId="45" fillId="0" borderId="0" xfId="0" applyFont="1" applyAlignment="1">
      <alignment/>
    </xf>
    <xf numFmtId="0" fontId="7" fillId="0" borderId="0" xfId="0" applyFont="1" applyAlignment="1">
      <alignment horizontal="right"/>
    </xf>
    <xf numFmtId="0" fontId="8" fillId="0" borderId="10" xfId="0" applyFont="1" applyBorder="1" applyAlignment="1">
      <alignment horizontal="distributed" vertical="center"/>
    </xf>
    <xf numFmtId="0" fontId="8" fillId="0" borderId="27" xfId="0" applyFont="1" applyBorder="1" applyAlignment="1">
      <alignment horizontal="distributed" vertical="center"/>
    </xf>
    <xf numFmtId="0" fontId="8" fillId="0" borderId="23" xfId="0" applyFont="1" applyBorder="1" applyAlignment="1">
      <alignment horizontal="distributed" vertical="center"/>
    </xf>
    <xf numFmtId="0" fontId="8" fillId="0" borderId="25" xfId="0" applyFont="1" applyBorder="1" applyAlignment="1">
      <alignment horizontal="distributed" vertical="center"/>
    </xf>
    <xf numFmtId="0" fontId="8" fillId="0" borderId="24" xfId="0" applyFont="1" applyBorder="1" applyAlignment="1">
      <alignment horizontal="distributed" vertical="center"/>
    </xf>
    <xf numFmtId="0" fontId="8" fillId="0" borderId="0" xfId="0" applyFont="1" applyBorder="1" applyAlignment="1">
      <alignment horizontal="distributed" vertical="center"/>
    </xf>
    <xf numFmtId="0" fontId="8" fillId="0" borderId="33"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1" xfId="0" applyFont="1" applyBorder="1" applyAlignment="1" quotePrefix="1">
      <alignment horizontal="distributed" vertical="center"/>
    </xf>
    <xf numFmtId="0" fontId="8" fillId="0" borderId="21" xfId="0" applyFont="1" applyBorder="1" applyAlignment="1">
      <alignment horizontal="distributed" vertical="center"/>
    </xf>
    <xf numFmtId="0" fontId="8" fillId="0" borderId="14" xfId="0" applyFont="1" applyBorder="1" applyAlignment="1">
      <alignment horizontal="distributed" vertical="center"/>
    </xf>
    <xf numFmtId="0" fontId="8" fillId="0" borderId="32" xfId="0" applyFont="1" applyBorder="1" applyAlignment="1">
      <alignment horizontal="distributed" vertical="center"/>
    </xf>
    <xf numFmtId="0" fontId="8" fillId="0" borderId="13" xfId="0" applyFont="1" applyBorder="1" applyAlignment="1">
      <alignment horizontal="distributed" vertical="center"/>
    </xf>
    <xf numFmtId="0" fontId="8" fillId="0" borderId="15" xfId="0" applyFont="1" applyBorder="1" applyAlignment="1">
      <alignment horizontal="distributed" vertical="center"/>
    </xf>
    <xf numFmtId="0" fontId="8" fillId="0" borderId="14" xfId="0" applyFont="1" applyBorder="1" applyAlignment="1">
      <alignment horizontal="distributed" vertical="center"/>
    </xf>
    <xf numFmtId="0" fontId="45" fillId="0" borderId="16" xfId="0" applyFont="1" applyBorder="1" applyAlignment="1">
      <alignment/>
    </xf>
    <xf numFmtId="0" fontId="7" fillId="0" borderId="0" xfId="0" applyFont="1" applyAlignment="1">
      <alignment/>
    </xf>
    <xf numFmtId="178" fontId="7" fillId="0" borderId="17" xfId="0" applyNumberFormat="1" applyFont="1" applyBorder="1" applyAlignment="1">
      <alignment horizontal="right"/>
    </xf>
    <xf numFmtId="178" fontId="7" fillId="0" borderId="0" xfId="0" applyNumberFormat="1" applyFont="1" applyAlignment="1">
      <alignment horizontal="right"/>
    </xf>
    <xf numFmtId="49" fontId="7" fillId="0" borderId="0" xfId="0" applyNumberFormat="1" applyFont="1" applyAlignment="1">
      <alignment/>
    </xf>
    <xf numFmtId="49" fontId="7" fillId="0" borderId="0" xfId="0" applyNumberFormat="1" applyFont="1" applyAlignment="1">
      <alignment/>
    </xf>
    <xf numFmtId="49" fontId="31" fillId="0" borderId="0" xfId="0" applyNumberFormat="1" applyFont="1" applyFill="1" applyAlignment="1">
      <alignment/>
    </xf>
    <xf numFmtId="49" fontId="31" fillId="0" borderId="0" xfId="0" applyNumberFormat="1" applyFont="1" applyFill="1" applyAlignment="1">
      <alignment/>
    </xf>
    <xf numFmtId="178" fontId="31" fillId="0" borderId="17" xfId="0" applyNumberFormat="1" applyFont="1" applyFill="1" applyBorder="1" applyAlignment="1">
      <alignment horizontal="right"/>
    </xf>
    <xf numFmtId="178" fontId="31" fillId="0" borderId="0" xfId="0" applyNumberFormat="1" applyFont="1" applyFill="1" applyAlignment="1">
      <alignment horizontal="right"/>
    </xf>
    <xf numFmtId="0" fontId="45" fillId="0" borderId="20" xfId="0" applyFont="1" applyBorder="1" applyAlignment="1">
      <alignment/>
    </xf>
    <xf numFmtId="0" fontId="7" fillId="0" borderId="18" xfId="0" applyFont="1" applyBorder="1" applyAlignment="1">
      <alignment/>
    </xf>
    <xf numFmtId="0" fontId="45" fillId="0" borderId="18" xfId="0" applyFont="1" applyBorder="1" applyAlignment="1">
      <alignment/>
    </xf>
    <xf numFmtId="0" fontId="32" fillId="0" borderId="23" xfId="0" applyFont="1" applyFill="1" applyBorder="1" applyAlignment="1">
      <alignment horizontal="distributed" vertical="center"/>
    </xf>
    <xf numFmtId="0" fontId="32" fillId="0" borderId="24" xfId="0" applyFont="1" applyFill="1" applyBorder="1" applyAlignment="1">
      <alignment horizontal="distributed" vertical="center"/>
    </xf>
    <xf numFmtId="0" fontId="32" fillId="0" borderId="0" xfId="0" applyFont="1" applyFill="1" applyBorder="1" applyAlignment="1">
      <alignment horizontal="distributed" vertical="center"/>
    </xf>
    <xf numFmtId="0" fontId="32" fillId="0" borderId="17" xfId="0" applyFont="1" applyFill="1" applyBorder="1" applyAlignment="1">
      <alignment horizontal="distributed" vertical="center"/>
    </xf>
    <xf numFmtId="0" fontId="32" fillId="0" borderId="21" xfId="0" applyFont="1" applyFill="1" applyBorder="1" applyAlignment="1">
      <alignment horizontal="distributed" vertical="center"/>
    </xf>
    <xf numFmtId="0" fontId="32" fillId="0" borderId="12" xfId="0" applyFont="1" applyFill="1" applyBorder="1" applyAlignment="1">
      <alignment horizontal="distributed" vertical="center"/>
    </xf>
    <xf numFmtId="0" fontId="32" fillId="0" borderId="14" xfId="0" applyFont="1" applyFill="1" applyBorder="1" applyAlignment="1">
      <alignment horizontal="distributed" vertical="center"/>
    </xf>
    <xf numFmtId="0" fontId="32" fillId="0" borderId="0" xfId="0" applyFont="1" applyFill="1" applyAlignment="1">
      <alignment horizontal="center" vertical="distributed" textRotation="255"/>
    </xf>
    <xf numFmtId="0" fontId="32" fillId="0" borderId="0" xfId="0" applyFont="1" applyFill="1" applyAlignment="1">
      <alignment/>
    </xf>
    <xf numFmtId="176" fontId="0" fillId="0" borderId="0" xfId="0" applyNumberFormat="1" applyFont="1" applyFill="1" applyAlignment="1">
      <alignment/>
    </xf>
    <xf numFmtId="0" fontId="32" fillId="0" borderId="0" xfId="0" applyFont="1" applyFill="1" applyAlignment="1">
      <alignment horizontal="center" vertical="distributed"/>
    </xf>
    <xf numFmtId="0" fontId="0" fillId="0" borderId="0" xfId="0" applyFont="1" applyFill="1" applyAlignment="1">
      <alignment horizontal="distributed"/>
    </xf>
    <xf numFmtId="0" fontId="7" fillId="0" borderId="37" xfId="0" applyFont="1" applyFill="1" applyBorder="1" applyAlignment="1">
      <alignment horizontal="distributed" vertical="center"/>
    </xf>
    <xf numFmtId="0" fontId="0" fillId="0" borderId="38" xfId="0" applyFont="1" applyFill="1" applyBorder="1" applyAlignment="1">
      <alignment/>
    </xf>
    <xf numFmtId="0" fontId="0" fillId="0" borderId="39" xfId="0" applyFont="1" applyFill="1" applyBorder="1" applyAlignment="1">
      <alignment/>
    </xf>
    <xf numFmtId="186" fontId="31" fillId="0" borderId="0" xfId="0" applyNumberFormat="1" applyFont="1" applyFill="1" applyBorder="1" applyAlignment="1">
      <alignment horizontal="right"/>
    </xf>
    <xf numFmtId="186" fontId="31" fillId="0" borderId="40" xfId="0" applyNumberFormat="1" applyFont="1" applyFill="1" applyBorder="1" applyAlignment="1">
      <alignment horizontal="right"/>
    </xf>
    <xf numFmtId="0" fontId="0" fillId="0" borderId="41" xfId="0" applyFont="1" applyFill="1" applyBorder="1" applyAlignment="1">
      <alignment/>
    </xf>
    <xf numFmtId="176" fontId="7" fillId="0" borderId="0" xfId="0" applyNumberFormat="1" applyFont="1" applyFill="1" applyBorder="1" applyAlignment="1">
      <alignment horizontal="right"/>
    </xf>
    <xf numFmtId="186" fontId="7" fillId="0" borderId="0" xfId="0" applyNumberFormat="1" applyFont="1" applyFill="1" applyBorder="1" applyAlignment="1">
      <alignment horizontal="right"/>
    </xf>
    <xf numFmtId="186" fontId="7" fillId="0" borderId="40" xfId="0" applyNumberFormat="1" applyFont="1" applyFill="1" applyBorder="1" applyAlignment="1">
      <alignment horizontal="right"/>
    </xf>
    <xf numFmtId="0" fontId="0" fillId="0" borderId="17" xfId="0" applyFont="1" applyFill="1" applyBorder="1" applyAlignment="1">
      <alignment/>
    </xf>
    <xf numFmtId="0" fontId="0" fillId="0" borderId="0" xfId="0" applyFont="1" applyFill="1" applyBorder="1" applyAlignment="1">
      <alignment/>
    </xf>
    <xf numFmtId="0" fontId="0" fillId="0" borderId="42" xfId="0" applyFont="1" applyFill="1" applyBorder="1" applyAlignment="1">
      <alignment/>
    </xf>
    <xf numFmtId="0" fontId="7" fillId="0" borderId="23" xfId="0" applyFont="1" applyFill="1" applyBorder="1" applyAlignment="1">
      <alignment horizontal="distributed" vertical="center"/>
    </xf>
    <xf numFmtId="0" fontId="7" fillId="0" borderId="17" xfId="0" applyFont="1" applyFill="1" applyBorder="1" applyAlignment="1">
      <alignment horizontal="distributed"/>
    </xf>
    <xf numFmtId="0" fontId="7" fillId="0" borderId="33" xfId="0" applyFont="1" applyFill="1" applyBorder="1" applyAlignment="1">
      <alignment horizontal="distributed"/>
    </xf>
    <xf numFmtId="0" fontId="7" fillId="0" borderId="34" xfId="0" applyFont="1" applyFill="1" applyBorder="1" applyAlignment="1">
      <alignment horizontal="center" vertical="distributed" textRotation="255"/>
    </xf>
    <xf numFmtId="0" fontId="7" fillId="0" borderId="16" xfId="0" applyFont="1" applyFill="1" applyBorder="1" applyAlignment="1">
      <alignment horizontal="distributed"/>
    </xf>
    <xf numFmtId="0" fontId="7" fillId="0" borderId="36" xfId="0" applyFont="1" applyFill="1" applyBorder="1" applyAlignment="1">
      <alignment horizontal="distributed"/>
    </xf>
    <xf numFmtId="176" fontId="7" fillId="0" borderId="34" xfId="0" applyNumberFormat="1" applyFont="1" applyFill="1" applyBorder="1" applyAlignment="1">
      <alignment horizontal="right"/>
    </xf>
    <xf numFmtId="0" fontId="9" fillId="0" borderId="0" xfId="0" applyFont="1" applyFill="1" applyAlignment="1">
      <alignment horizontal="center" vertical="distributed" textRotation="255"/>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2" xfId="0" applyFont="1" applyFill="1" applyBorder="1" applyAlignment="1">
      <alignment horizontal="distributed" vertical="center"/>
    </xf>
    <xf numFmtId="0" fontId="31" fillId="0" borderId="0" xfId="0" applyFont="1" applyFill="1" applyBorder="1" applyAlignment="1">
      <alignment horizontal="distributed"/>
    </xf>
    <xf numFmtId="0" fontId="31" fillId="0" borderId="33" xfId="0" applyFont="1" applyFill="1" applyBorder="1" applyAlignment="1">
      <alignment horizontal="distributed"/>
    </xf>
    <xf numFmtId="0" fontId="47" fillId="0" borderId="0" xfId="0" applyFont="1" applyFill="1" applyBorder="1" applyAlignment="1">
      <alignment horizontal="distributed"/>
    </xf>
    <xf numFmtId="0" fontId="47" fillId="0" borderId="33" xfId="0" applyFont="1" applyFill="1" applyBorder="1" applyAlignment="1">
      <alignment horizontal="distributed"/>
    </xf>
    <xf numFmtId="0" fontId="32" fillId="0" borderId="22" xfId="0" applyFont="1" applyFill="1" applyBorder="1" applyAlignment="1">
      <alignment horizontal="center" vertical="distributed" textRotation="255"/>
    </xf>
    <xf numFmtId="0" fontId="32" fillId="0" borderId="25" xfId="0" applyFont="1" applyFill="1" applyBorder="1" applyAlignment="1">
      <alignment horizontal="distributed" vertical="center"/>
    </xf>
    <xf numFmtId="0" fontId="32" fillId="0" borderId="13" xfId="0" applyFont="1" applyFill="1" applyBorder="1" applyAlignment="1">
      <alignment horizontal="center" vertical="distributed" textRotation="255"/>
    </xf>
    <xf numFmtId="176" fontId="11" fillId="0" borderId="0" xfId="0" applyNumberFormat="1" applyFont="1" applyFill="1" applyAlignment="1">
      <alignment horizontal="right"/>
    </xf>
    <xf numFmtId="176" fontId="12" fillId="0" borderId="0" xfId="0" applyNumberFormat="1" applyFont="1" applyFill="1" applyAlignment="1">
      <alignment horizontal="right"/>
    </xf>
    <xf numFmtId="0" fontId="13" fillId="0" borderId="31" xfId="0" applyFont="1" applyFill="1" applyBorder="1" applyAlignment="1">
      <alignment/>
    </xf>
    <xf numFmtId="0" fontId="7" fillId="0" borderId="27" xfId="0" applyFont="1" applyFill="1" applyBorder="1" applyAlignment="1">
      <alignment horizontal="distributed" vertical="center"/>
    </xf>
    <xf numFmtId="0" fontId="7" fillId="0" borderId="22" xfId="0" applyFont="1" applyFill="1" applyBorder="1" applyAlignment="1">
      <alignment horizontal="center" vertical="distributed" textRotation="255"/>
    </xf>
    <xf numFmtId="0" fontId="7" fillId="0" borderId="33" xfId="0" applyFont="1" applyFill="1" applyBorder="1" applyAlignment="1">
      <alignment horizontal="distributed" vertical="center"/>
    </xf>
    <xf numFmtId="0" fontId="7" fillId="0" borderId="17" xfId="0" applyFont="1" applyFill="1" applyBorder="1" applyAlignment="1">
      <alignment horizontal="center" vertical="distributed" textRotation="255"/>
    </xf>
    <xf numFmtId="0" fontId="7" fillId="0" borderId="17" xfId="0" applyFont="1" applyFill="1" applyBorder="1" applyAlignment="1">
      <alignment horizontal="center" vertical="distributed" textRotation="255" wrapText="1"/>
    </xf>
    <xf numFmtId="0" fontId="7" fillId="0" borderId="13" xfId="0" applyFont="1" applyFill="1" applyBorder="1" applyAlignment="1">
      <alignment horizontal="center" vertical="distributed" textRotation="255"/>
    </xf>
    <xf numFmtId="0" fontId="7" fillId="0" borderId="13" xfId="0" applyFont="1" applyFill="1" applyBorder="1" applyAlignment="1">
      <alignment horizontal="center" vertical="distributed" textRotation="255" wrapText="1"/>
    </xf>
    <xf numFmtId="0" fontId="7" fillId="0" borderId="13" xfId="0" applyFont="1" applyFill="1" applyBorder="1" applyAlignment="1">
      <alignment horizontal="center" vertical="distributed" textRotation="255"/>
    </xf>
    <xf numFmtId="0" fontId="7" fillId="0" borderId="13" xfId="0" applyFont="1" applyFill="1" applyBorder="1" applyAlignment="1">
      <alignment horizontal="right" vertical="distributed" textRotation="255"/>
    </xf>
    <xf numFmtId="0" fontId="7" fillId="0" borderId="14" xfId="0" applyFont="1" applyFill="1" applyBorder="1" applyAlignment="1">
      <alignment horizontal="left" vertical="distributed" textRotation="255"/>
    </xf>
    <xf numFmtId="0" fontId="7" fillId="0" borderId="30" xfId="0" applyFont="1" applyFill="1" applyBorder="1" applyAlignment="1">
      <alignment horizontal="center" vertical="distributed" textRotation="255"/>
    </xf>
    <xf numFmtId="0" fontId="7" fillId="0" borderId="12" xfId="0" applyFont="1" applyFill="1" applyBorder="1" applyAlignment="1">
      <alignment horizontal="center" vertical="distributed" textRotation="255"/>
    </xf>
    <xf numFmtId="180" fontId="31" fillId="0" borderId="0" xfId="0" applyNumberFormat="1" applyFont="1" applyFill="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0</xdr:rowOff>
    </xdr:from>
    <xdr:to>
      <xdr:col>2</xdr:col>
      <xdr:colOff>133350</xdr:colOff>
      <xdr:row>12</xdr:row>
      <xdr:rowOff>0</xdr:rowOff>
    </xdr:to>
    <xdr:sp>
      <xdr:nvSpPr>
        <xdr:cNvPr id="1" name="AutoShape 1"/>
        <xdr:cNvSpPr>
          <a:spLocks/>
        </xdr:cNvSpPr>
      </xdr:nvSpPr>
      <xdr:spPr>
        <a:xfrm>
          <a:off x="238125" y="1162050"/>
          <a:ext cx="104775" cy="857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19050</xdr:rowOff>
    </xdr:from>
    <xdr:to>
      <xdr:col>2</xdr:col>
      <xdr:colOff>133350</xdr:colOff>
      <xdr:row>17</xdr:row>
      <xdr:rowOff>152400</xdr:rowOff>
    </xdr:to>
    <xdr:sp>
      <xdr:nvSpPr>
        <xdr:cNvPr id="2" name="AutoShape 2"/>
        <xdr:cNvSpPr>
          <a:spLocks/>
        </xdr:cNvSpPr>
      </xdr:nvSpPr>
      <xdr:spPr>
        <a:xfrm>
          <a:off x="257175" y="2209800"/>
          <a:ext cx="8572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18</xdr:row>
      <xdr:rowOff>0</xdr:rowOff>
    </xdr:from>
    <xdr:to>
      <xdr:col>2</xdr:col>
      <xdr:colOff>104775</xdr:colOff>
      <xdr:row>18</xdr:row>
      <xdr:rowOff>0</xdr:rowOff>
    </xdr:to>
    <xdr:sp>
      <xdr:nvSpPr>
        <xdr:cNvPr id="1" name="AutoShape 1"/>
        <xdr:cNvSpPr>
          <a:spLocks/>
        </xdr:cNvSpPr>
      </xdr:nvSpPr>
      <xdr:spPr>
        <a:xfrm>
          <a:off x="333375" y="2752725"/>
          <a:ext cx="762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28575</xdr:rowOff>
    </xdr:from>
    <xdr:to>
      <xdr:col>2</xdr:col>
      <xdr:colOff>104775</xdr:colOff>
      <xdr:row>10</xdr:row>
      <xdr:rowOff>9525</xdr:rowOff>
    </xdr:to>
    <xdr:sp>
      <xdr:nvSpPr>
        <xdr:cNvPr id="1" name="AutoShape 1"/>
        <xdr:cNvSpPr>
          <a:spLocks/>
        </xdr:cNvSpPr>
      </xdr:nvSpPr>
      <xdr:spPr>
        <a:xfrm>
          <a:off x="333375" y="1085850"/>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7</xdr:row>
      <xdr:rowOff>38100</xdr:rowOff>
    </xdr:from>
    <xdr:to>
      <xdr:col>3</xdr:col>
      <xdr:colOff>95250</xdr:colOff>
      <xdr:row>12</xdr:row>
      <xdr:rowOff>161925</xdr:rowOff>
    </xdr:to>
    <xdr:sp>
      <xdr:nvSpPr>
        <xdr:cNvPr id="1" name="AutoShape 1"/>
        <xdr:cNvSpPr>
          <a:spLocks/>
        </xdr:cNvSpPr>
      </xdr:nvSpPr>
      <xdr:spPr>
        <a:xfrm>
          <a:off x="390525" y="1143000"/>
          <a:ext cx="76200" cy="847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14</xdr:row>
      <xdr:rowOff>28575</xdr:rowOff>
    </xdr:from>
    <xdr:to>
      <xdr:col>3</xdr:col>
      <xdr:colOff>85725</xdr:colOff>
      <xdr:row>20</xdr:row>
      <xdr:rowOff>0</xdr:rowOff>
    </xdr:to>
    <xdr:sp>
      <xdr:nvSpPr>
        <xdr:cNvPr id="2" name="AutoShape 2"/>
        <xdr:cNvSpPr>
          <a:spLocks/>
        </xdr:cNvSpPr>
      </xdr:nvSpPr>
      <xdr:spPr>
        <a:xfrm>
          <a:off x="381000" y="2095500"/>
          <a:ext cx="76200" cy="857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12</xdr:row>
      <xdr:rowOff>0</xdr:rowOff>
    </xdr:from>
    <xdr:to>
      <xdr:col>15</xdr:col>
      <xdr:colOff>0</xdr:colOff>
      <xdr:row>12</xdr:row>
      <xdr:rowOff>0</xdr:rowOff>
    </xdr:to>
    <xdr:sp>
      <xdr:nvSpPr>
        <xdr:cNvPr id="1" name="AutoShape 1"/>
        <xdr:cNvSpPr>
          <a:spLocks/>
        </xdr:cNvSpPr>
      </xdr:nvSpPr>
      <xdr:spPr>
        <a:xfrm>
          <a:off x="65436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0</xdr:rowOff>
    </xdr:from>
    <xdr:to>
      <xdr:col>15</xdr:col>
      <xdr:colOff>0</xdr:colOff>
      <xdr:row>12</xdr:row>
      <xdr:rowOff>0</xdr:rowOff>
    </xdr:to>
    <xdr:sp>
      <xdr:nvSpPr>
        <xdr:cNvPr id="2" name="AutoShape 2"/>
        <xdr:cNvSpPr>
          <a:spLocks/>
        </xdr:cNvSpPr>
      </xdr:nvSpPr>
      <xdr:spPr>
        <a:xfrm>
          <a:off x="65436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xdr:row>
      <xdr:rowOff>19050</xdr:rowOff>
    </xdr:from>
    <xdr:to>
      <xdr:col>2</xdr:col>
      <xdr:colOff>95250</xdr:colOff>
      <xdr:row>10</xdr:row>
      <xdr:rowOff>0</xdr:rowOff>
    </xdr:to>
    <xdr:sp>
      <xdr:nvSpPr>
        <xdr:cNvPr id="1" name="AutoShape 5"/>
        <xdr:cNvSpPr>
          <a:spLocks/>
        </xdr:cNvSpPr>
      </xdr:nvSpPr>
      <xdr:spPr>
        <a:xfrm>
          <a:off x="228600" y="962025"/>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11</xdr:row>
      <xdr:rowOff>9525</xdr:rowOff>
    </xdr:from>
    <xdr:to>
      <xdr:col>2</xdr:col>
      <xdr:colOff>95250</xdr:colOff>
      <xdr:row>14</xdr:row>
      <xdr:rowOff>152400</xdr:rowOff>
    </xdr:to>
    <xdr:sp>
      <xdr:nvSpPr>
        <xdr:cNvPr id="2" name="AutoShape 6"/>
        <xdr:cNvSpPr>
          <a:spLocks/>
        </xdr:cNvSpPr>
      </xdr:nvSpPr>
      <xdr:spPr>
        <a:xfrm>
          <a:off x="228600" y="171450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7</xdr:row>
      <xdr:rowOff>19050</xdr:rowOff>
    </xdr:from>
    <xdr:to>
      <xdr:col>2</xdr:col>
      <xdr:colOff>95250</xdr:colOff>
      <xdr:row>14</xdr:row>
      <xdr:rowOff>142875</xdr:rowOff>
    </xdr:to>
    <xdr:sp>
      <xdr:nvSpPr>
        <xdr:cNvPr id="1" name="AutoShape 1"/>
        <xdr:cNvSpPr>
          <a:spLocks/>
        </xdr:cNvSpPr>
      </xdr:nvSpPr>
      <xdr:spPr>
        <a:xfrm>
          <a:off x="238125" y="1562100"/>
          <a:ext cx="76200" cy="1123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17</xdr:row>
      <xdr:rowOff>28575</xdr:rowOff>
    </xdr:from>
    <xdr:to>
      <xdr:col>2</xdr:col>
      <xdr:colOff>95250</xdr:colOff>
      <xdr:row>25</xdr:row>
      <xdr:rowOff>0</xdr:rowOff>
    </xdr:to>
    <xdr:sp>
      <xdr:nvSpPr>
        <xdr:cNvPr id="2" name="AutoShape 2"/>
        <xdr:cNvSpPr>
          <a:spLocks/>
        </xdr:cNvSpPr>
      </xdr:nvSpPr>
      <xdr:spPr>
        <a:xfrm>
          <a:off x="238125" y="3000375"/>
          <a:ext cx="76200" cy="1114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27</xdr:row>
      <xdr:rowOff>9525</xdr:rowOff>
    </xdr:from>
    <xdr:to>
      <xdr:col>2</xdr:col>
      <xdr:colOff>104775</xdr:colOff>
      <xdr:row>35</xdr:row>
      <xdr:rowOff>9525</xdr:rowOff>
    </xdr:to>
    <xdr:sp>
      <xdr:nvSpPr>
        <xdr:cNvPr id="3" name="AutoShape 3"/>
        <xdr:cNvSpPr>
          <a:spLocks/>
        </xdr:cNvSpPr>
      </xdr:nvSpPr>
      <xdr:spPr>
        <a:xfrm>
          <a:off x="247650" y="4410075"/>
          <a:ext cx="76200" cy="1143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9525</xdr:rowOff>
    </xdr:from>
    <xdr:to>
      <xdr:col>2</xdr:col>
      <xdr:colOff>104775</xdr:colOff>
      <xdr:row>15</xdr:row>
      <xdr:rowOff>152400</xdr:rowOff>
    </xdr:to>
    <xdr:sp>
      <xdr:nvSpPr>
        <xdr:cNvPr id="1" name="AutoShape 1"/>
        <xdr:cNvSpPr>
          <a:spLocks/>
        </xdr:cNvSpPr>
      </xdr:nvSpPr>
      <xdr:spPr>
        <a:xfrm>
          <a:off x="219075" y="1314450"/>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17</xdr:row>
      <xdr:rowOff>9525</xdr:rowOff>
    </xdr:from>
    <xdr:to>
      <xdr:col>2</xdr:col>
      <xdr:colOff>104775</xdr:colOff>
      <xdr:row>22</xdr:row>
      <xdr:rowOff>161925</xdr:rowOff>
    </xdr:to>
    <xdr:sp>
      <xdr:nvSpPr>
        <xdr:cNvPr id="2" name="AutoShape 2"/>
        <xdr:cNvSpPr>
          <a:spLocks/>
        </xdr:cNvSpPr>
      </xdr:nvSpPr>
      <xdr:spPr>
        <a:xfrm>
          <a:off x="219075" y="3314700"/>
          <a:ext cx="76200" cy="1152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G160"/>
  <sheetViews>
    <sheetView zoomScalePageLayoutView="0" workbookViewId="0" topLeftCell="A1">
      <selection activeCell="A1" sqref="A1"/>
    </sheetView>
  </sheetViews>
  <sheetFormatPr defaultColWidth="9.00390625" defaultRowHeight="13.5"/>
  <cols>
    <col min="1" max="1" width="0.875" style="1" customWidth="1"/>
    <col min="2" max="2" width="1.37890625" style="1" customWidth="1"/>
    <col min="3" max="3" width="8.375" style="1" customWidth="1"/>
    <col min="4" max="4" width="0.875" style="1" customWidth="1"/>
    <col min="5" max="6" width="5.375" style="1" customWidth="1"/>
    <col min="7" max="7" width="5.625" style="1" customWidth="1"/>
    <col min="8" max="16" width="5.375" style="1" customWidth="1"/>
    <col min="17" max="18" width="5.25390625" style="1" customWidth="1"/>
    <col min="19" max="33" width="5.75390625" style="1" customWidth="1"/>
    <col min="34" max="16384" width="9.00390625" style="1" customWidth="1"/>
  </cols>
  <sheetData>
    <row r="1" ht="21">
      <c r="J1" s="2" t="s">
        <v>94</v>
      </c>
    </row>
    <row r="2" ht="17.25">
      <c r="J2" s="3" t="s">
        <v>95</v>
      </c>
    </row>
    <row r="3" ht="13.5">
      <c r="A3" s="4" t="s">
        <v>96</v>
      </c>
    </row>
    <row r="4" spans="1:33" ht="14.25" thickBot="1">
      <c r="A4" s="4" t="s">
        <v>97</v>
      </c>
      <c r="AD4" s="4"/>
      <c r="AG4" s="5" t="s">
        <v>98</v>
      </c>
    </row>
    <row r="5" spans="1:33" ht="14.25" thickTop="1">
      <c r="A5" s="47" t="s">
        <v>99</v>
      </c>
      <c r="B5" s="47"/>
      <c r="C5" s="47"/>
      <c r="D5" s="47"/>
      <c r="E5" s="50" t="s">
        <v>100</v>
      </c>
      <c r="F5" s="42" t="s">
        <v>101</v>
      </c>
      <c r="G5" s="43" t="s">
        <v>102</v>
      </c>
      <c r="H5" s="44"/>
      <c r="I5" s="44"/>
      <c r="J5" s="44"/>
      <c r="K5" s="44"/>
      <c r="L5" s="44"/>
      <c r="M5" s="44"/>
      <c r="N5" s="44"/>
      <c r="O5" s="44"/>
      <c r="P5" s="44"/>
      <c r="Q5" s="44"/>
      <c r="R5" s="44"/>
      <c r="S5" s="44"/>
      <c r="T5" s="44"/>
      <c r="U5" s="44"/>
      <c r="V5" s="44"/>
      <c r="W5" s="44"/>
      <c r="X5" s="44"/>
      <c r="Y5" s="44"/>
      <c r="Z5" s="44"/>
      <c r="AA5" s="44"/>
      <c r="AB5" s="45"/>
      <c r="AC5" s="43" t="s">
        <v>103</v>
      </c>
      <c r="AD5" s="44"/>
      <c r="AE5" s="45"/>
      <c r="AF5" s="46" t="s">
        <v>104</v>
      </c>
      <c r="AG5" s="47"/>
    </row>
    <row r="6" spans="1:33" ht="13.5">
      <c r="A6" s="49"/>
      <c r="B6" s="49"/>
      <c r="C6" s="49"/>
      <c r="D6" s="49"/>
      <c r="E6" s="51"/>
      <c r="F6" s="38"/>
      <c r="G6" s="35" t="s">
        <v>105</v>
      </c>
      <c r="H6" s="36"/>
      <c r="I6" s="36"/>
      <c r="J6" s="35" t="s">
        <v>106</v>
      </c>
      <c r="K6" s="36"/>
      <c r="L6" s="36"/>
      <c r="M6" s="35" t="s">
        <v>107</v>
      </c>
      <c r="N6" s="36"/>
      <c r="O6" s="36"/>
      <c r="P6" s="35" t="s">
        <v>108</v>
      </c>
      <c r="Q6" s="36"/>
      <c r="R6" s="37"/>
      <c r="S6" s="36" t="s">
        <v>109</v>
      </c>
      <c r="T6" s="36"/>
      <c r="U6" s="36"/>
      <c r="V6" s="35" t="s">
        <v>110</v>
      </c>
      <c r="W6" s="36"/>
      <c r="X6" s="36"/>
      <c r="Y6" s="35" t="s">
        <v>111</v>
      </c>
      <c r="Z6" s="36"/>
      <c r="AA6" s="37"/>
      <c r="AB6" s="38" t="s">
        <v>112</v>
      </c>
      <c r="AC6" s="35" t="s">
        <v>113</v>
      </c>
      <c r="AD6" s="37"/>
      <c r="AE6" s="40" t="s">
        <v>114</v>
      </c>
      <c r="AF6" s="41"/>
      <c r="AG6" s="48"/>
    </row>
    <row r="7" spans="1:33" ht="14.25" customHeight="1">
      <c r="A7" s="48"/>
      <c r="B7" s="48"/>
      <c r="C7" s="48"/>
      <c r="D7" s="48"/>
      <c r="E7" s="52"/>
      <c r="F7" s="39"/>
      <c r="G7" s="10" t="s">
        <v>115</v>
      </c>
      <c r="H7" s="10" t="s">
        <v>116</v>
      </c>
      <c r="I7" s="10" t="s">
        <v>117</v>
      </c>
      <c r="J7" s="10" t="s">
        <v>115</v>
      </c>
      <c r="K7" s="10" t="s">
        <v>116</v>
      </c>
      <c r="L7" s="10" t="s">
        <v>117</v>
      </c>
      <c r="M7" s="10" t="s">
        <v>115</v>
      </c>
      <c r="N7" s="10" t="s">
        <v>116</v>
      </c>
      <c r="O7" s="10" t="s">
        <v>117</v>
      </c>
      <c r="P7" s="10" t="s">
        <v>115</v>
      </c>
      <c r="Q7" s="10" t="s">
        <v>116</v>
      </c>
      <c r="R7" s="14" t="s">
        <v>117</v>
      </c>
      <c r="S7" s="11" t="s">
        <v>115</v>
      </c>
      <c r="T7" s="10" t="s">
        <v>116</v>
      </c>
      <c r="U7" s="10" t="s">
        <v>117</v>
      </c>
      <c r="V7" s="10" t="s">
        <v>115</v>
      </c>
      <c r="W7" s="10" t="s">
        <v>116</v>
      </c>
      <c r="X7" s="10" t="s">
        <v>117</v>
      </c>
      <c r="Y7" s="10" t="s">
        <v>115</v>
      </c>
      <c r="Z7" s="10" t="s">
        <v>116</v>
      </c>
      <c r="AA7" s="10" t="s">
        <v>117</v>
      </c>
      <c r="AB7" s="39"/>
      <c r="AC7" s="10" t="s">
        <v>116</v>
      </c>
      <c r="AD7" s="10" t="s">
        <v>117</v>
      </c>
      <c r="AE7" s="41"/>
      <c r="AF7" s="10" t="s">
        <v>116</v>
      </c>
      <c r="AG7" s="10" t="s">
        <v>117</v>
      </c>
    </row>
    <row r="8" spans="5:33" ht="13.5">
      <c r="E8" s="15" t="s">
        <v>118</v>
      </c>
      <c r="F8" s="5" t="s">
        <v>119</v>
      </c>
      <c r="G8" s="5" t="s">
        <v>120</v>
      </c>
      <c r="H8" s="5" t="s">
        <v>120</v>
      </c>
      <c r="I8" s="5" t="s">
        <v>120</v>
      </c>
      <c r="J8" s="5" t="s">
        <v>120</v>
      </c>
      <c r="K8" s="5" t="s">
        <v>120</v>
      </c>
      <c r="L8" s="5" t="s">
        <v>120</v>
      </c>
      <c r="M8" s="5" t="s">
        <v>120</v>
      </c>
      <c r="N8" s="5" t="s">
        <v>120</v>
      </c>
      <c r="O8" s="5" t="s">
        <v>120</v>
      </c>
      <c r="P8" s="5" t="s">
        <v>120</v>
      </c>
      <c r="Q8" s="5" t="s">
        <v>120</v>
      </c>
      <c r="R8" s="5" t="s">
        <v>120</v>
      </c>
      <c r="S8" s="5" t="s">
        <v>120</v>
      </c>
      <c r="T8" s="5" t="s">
        <v>120</v>
      </c>
      <c r="U8" s="5" t="s">
        <v>120</v>
      </c>
      <c r="V8" s="5" t="s">
        <v>120</v>
      </c>
      <c r="W8" s="5" t="s">
        <v>120</v>
      </c>
      <c r="X8" s="5" t="s">
        <v>120</v>
      </c>
      <c r="Y8" s="5" t="s">
        <v>120</v>
      </c>
      <c r="Z8" s="5" t="s">
        <v>120</v>
      </c>
      <c r="AA8" s="5" t="s">
        <v>120</v>
      </c>
      <c r="AB8" s="5" t="s">
        <v>120</v>
      </c>
      <c r="AC8" s="5" t="s">
        <v>120</v>
      </c>
      <c r="AD8" s="5" t="s">
        <v>120</v>
      </c>
      <c r="AE8" s="5" t="s">
        <v>120</v>
      </c>
      <c r="AF8" s="5" t="s">
        <v>120</v>
      </c>
      <c r="AG8" s="5" t="s">
        <v>120</v>
      </c>
    </row>
    <row r="9" spans="2:33" s="16" customFormat="1" ht="10.5" customHeight="1">
      <c r="B9" s="34" t="s">
        <v>105</v>
      </c>
      <c r="C9" s="34"/>
      <c r="E9" s="17">
        <f>SUM(E11,E13)</f>
        <v>398</v>
      </c>
      <c r="F9" s="18">
        <f>SUM(F11,F13)</f>
        <v>4669</v>
      </c>
      <c r="G9" s="18">
        <f aca="true" t="shared" si="0" ref="G9:G40">SUM(H9,I9)</f>
        <v>126212</v>
      </c>
      <c r="H9" s="18">
        <f aca="true" t="shared" si="1" ref="H9:H40">SUM(K9,N9,Q9,T9,W9,Z9)</f>
        <v>64454</v>
      </c>
      <c r="I9" s="18">
        <f aca="true" t="shared" si="2" ref="I9:I40">SUM(L9,O9,R9,U9,X9,AA9)</f>
        <v>61758</v>
      </c>
      <c r="J9" s="18">
        <f aca="true" t="shared" si="3" ref="J9:J40">SUM(K9,L9)</f>
        <v>21044</v>
      </c>
      <c r="K9" s="18">
        <f>SUM(K11,K13)</f>
        <v>10768</v>
      </c>
      <c r="L9" s="18">
        <f>SUM(L11,L13)</f>
        <v>10276</v>
      </c>
      <c r="M9" s="18">
        <f aca="true" t="shared" si="4" ref="M9:M40">SUM(N9,O9)</f>
        <v>20848</v>
      </c>
      <c r="N9" s="18">
        <f>SUM(N11,N13)</f>
        <v>10574</v>
      </c>
      <c r="O9" s="18">
        <f>SUM(O11,O13)</f>
        <v>10274</v>
      </c>
      <c r="P9" s="18">
        <f aca="true" t="shared" si="5" ref="P9:P40">SUM(Q9,R9)</f>
        <v>21279</v>
      </c>
      <c r="Q9" s="18">
        <f>SUM(Q11,Q13)</f>
        <v>10903</v>
      </c>
      <c r="R9" s="18">
        <f>SUM(R11,R13)</f>
        <v>10376</v>
      </c>
      <c r="S9" s="18">
        <f aca="true" t="shared" si="6" ref="S9:S40">SUM(T9,U9)</f>
        <v>20877</v>
      </c>
      <c r="T9" s="18">
        <f>SUM(T11,T13)</f>
        <v>10664</v>
      </c>
      <c r="U9" s="18">
        <f>SUM(U11,U13)</f>
        <v>10213</v>
      </c>
      <c r="V9" s="18">
        <f aca="true" t="shared" si="7" ref="V9:V40">SUM(W9,X9)</f>
        <v>21169</v>
      </c>
      <c r="W9" s="18">
        <f>SUM(W11,W13)</f>
        <v>10740</v>
      </c>
      <c r="X9" s="18">
        <f>SUM(X11,X13)</f>
        <v>10429</v>
      </c>
      <c r="Y9" s="18">
        <f aca="true" t="shared" si="8" ref="Y9:Y40">SUM(Z9,AA9)</f>
        <v>20995</v>
      </c>
      <c r="Z9" s="18">
        <f aca="true" t="shared" si="9" ref="Z9:AG9">SUM(Z11,Z13)</f>
        <v>10805</v>
      </c>
      <c r="AA9" s="18">
        <f t="shared" si="9"/>
        <v>10190</v>
      </c>
      <c r="AB9" s="18">
        <f t="shared" si="9"/>
        <v>684</v>
      </c>
      <c r="AC9" s="18">
        <f t="shared" si="9"/>
        <v>2655</v>
      </c>
      <c r="AD9" s="18">
        <f t="shared" si="9"/>
        <v>4648</v>
      </c>
      <c r="AE9" s="18">
        <f t="shared" si="9"/>
        <v>320</v>
      </c>
      <c r="AF9" s="18">
        <f t="shared" si="9"/>
        <v>230</v>
      </c>
      <c r="AG9" s="18">
        <f t="shared" si="9"/>
        <v>1174</v>
      </c>
    </row>
    <row r="10" spans="2:33" s="16" customFormat="1" ht="10.5" customHeight="1">
      <c r="B10" s="19"/>
      <c r="C10" s="19"/>
      <c r="E10" s="17"/>
      <c r="F10" s="18"/>
      <c r="G10" s="18">
        <f t="shared" si="0"/>
        <v>0</v>
      </c>
      <c r="H10" s="18">
        <f t="shared" si="1"/>
        <v>0</v>
      </c>
      <c r="I10" s="18">
        <f t="shared" si="2"/>
        <v>0</v>
      </c>
      <c r="J10" s="18">
        <f t="shared" si="3"/>
        <v>0</v>
      </c>
      <c r="K10" s="18"/>
      <c r="L10" s="18"/>
      <c r="M10" s="18">
        <f t="shared" si="4"/>
        <v>0</v>
      </c>
      <c r="N10" s="18"/>
      <c r="O10" s="18"/>
      <c r="P10" s="18">
        <f t="shared" si="5"/>
        <v>0</v>
      </c>
      <c r="Q10" s="18"/>
      <c r="R10" s="18"/>
      <c r="S10" s="18">
        <f t="shared" si="6"/>
        <v>0</v>
      </c>
      <c r="T10" s="18"/>
      <c r="U10" s="18"/>
      <c r="V10" s="18">
        <f t="shared" si="7"/>
        <v>0</v>
      </c>
      <c r="W10" s="18"/>
      <c r="X10" s="18"/>
      <c r="Y10" s="18">
        <f t="shared" si="8"/>
        <v>0</v>
      </c>
      <c r="Z10" s="18"/>
      <c r="AA10" s="18"/>
      <c r="AB10" s="18"/>
      <c r="AC10" s="18"/>
      <c r="AD10" s="18"/>
      <c r="AE10" s="18"/>
      <c r="AF10" s="18"/>
      <c r="AG10" s="18"/>
    </row>
    <row r="11" spans="2:33" s="16" customFormat="1" ht="10.5" customHeight="1">
      <c r="B11" s="34" t="s">
        <v>121</v>
      </c>
      <c r="C11" s="34"/>
      <c r="E11" s="17">
        <f>SUM(E15:E30)</f>
        <v>204</v>
      </c>
      <c r="F11" s="18">
        <f>SUM(F15:F30)</f>
        <v>2937</v>
      </c>
      <c r="G11" s="18">
        <f t="shared" si="0"/>
        <v>85839</v>
      </c>
      <c r="H11" s="18">
        <f t="shared" si="1"/>
        <v>43885</v>
      </c>
      <c r="I11" s="18">
        <f t="shared" si="2"/>
        <v>41954</v>
      </c>
      <c r="J11" s="18">
        <f t="shared" si="3"/>
        <v>14474</v>
      </c>
      <c r="K11" s="18">
        <f>SUM(K15:K30)</f>
        <v>7410</v>
      </c>
      <c r="L11" s="18">
        <f>SUM(L15:L30)</f>
        <v>7064</v>
      </c>
      <c r="M11" s="18">
        <f t="shared" si="4"/>
        <v>14136</v>
      </c>
      <c r="N11" s="18">
        <f>SUM(N15:N30)</f>
        <v>7172</v>
      </c>
      <c r="O11" s="18">
        <f>SUM(O15:O30)</f>
        <v>6964</v>
      </c>
      <c r="P11" s="18">
        <f t="shared" si="5"/>
        <v>14527</v>
      </c>
      <c r="Q11" s="18">
        <f>SUM(Q15:Q30)</f>
        <v>7452</v>
      </c>
      <c r="R11" s="18">
        <f>SUM(R15:R30)</f>
        <v>7075</v>
      </c>
      <c r="S11" s="18">
        <f t="shared" si="6"/>
        <v>14145</v>
      </c>
      <c r="T11" s="18">
        <f>SUM(T15:T30)</f>
        <v>7306</v>
      </c>
      <c r="U11" s="18">
        <f>SUM(U15:U30)</f>
        <v>6839</v>
      </c>
      <c r="V11" s="18">
        <f t="shared" si="7"/>
        <v>14231</v>
      </c>
      <c r="W11" s="18">
        <f>SUM(W15:W30)</f>
        <v>7204</v>
      </c>
      <c r="X11" s="18">
        <f>SUM(X15:X30)</f>
        <v>7027</v>
      </c>
      <c r="Y11" s="18">
        <f t="shared" si="8"/>
        <v>14326</v>
      </c>
      <c r="Z11" s="18">
        <f aca="true" t="shared" si="10" ref="Z11:AG11">SUM(Z15:Z30)</f>
        <v>7341</v>
      </c>
      <c r="AA11" s="18">
        <f t="shared" si="10"/>
        <v>6985</v>
      </c>
      <c r="AB11" s="18">
        <f t="shared" si="10"/>
        <v>573</v>
      </c>
      <c r="AC11" s="18">
        <f t="shared" si="10"/>
        <v>1531</v>
      </c>
      <c r="AD11" s="18">
        <f t="shared" si="10"/>
        <v>2960</v>
      </c>
      <c r="AE11" s="18">
        <f t="shared" si="10"/>
        <v>171</v>
      </c>
      <c r="AF11" s="18">
        <f t="shared" si="10"/>
        <v>155</v>
      </c>
      <c r="AG11" s="18">
        <f t="shared" si="10"/>
        <v>672</v>
      </c>
    </row>
    <row r="12" spans="2:33" s="16" customFormat="1" ht="10.5" customHeight="1">
      <c r="B12" s="19"/>
      <c r="C12" s="19"/>
      <c r="E12" s="17"/>
      <c r="F12" s="18"/>
      <c r="G12" s="18">
        <f t="shared" si="0"/>
        <v>0</v>
      </c>
      <c r="H12" s="18">
        <f t="shared" si="1"/>
        <v>0</v>
      </c>
      <c r="I12" s="18">
        <f t="shared" si="2"/>
        <v>0</v>
      </c>
      <c r="J12" s="18">
        <f t="shared" si="3"/>
        <v>0</v>
      </c>
      <c r="K12" s="18"/>
      <c r="L12" s="18"/>
      <c r="M12" s="18">
        <f t="shared" si="4"/>
        <v>0</v>
      </c>
      <c r="N12" s="18"/>
      <c r="O12" s="18"/>
      <c r="P12" s="18">
        <f t="shared" si="5"/>
        <v>0</v>
      </c>
      <c r="Q12" s="18"/>
      <c r="R12" s="18"/>
      <c r="S12" s="18">
        <f t="shared" si="6"/>
        <v>0</v>
      </c>
      <c r="T12" s="18"/>
      <c r="U12" s="18"/>
      <c r="V12" s="18">
        <f t="shared" si="7"/>
        <v>0</v>
      </c>
      <c r="W12" s="18"/>
      <c r="X12" s="18"/>
      <c r="Y12" s="18">
        <f t="shared" si="8"/>
        <v>0</v>
      </c>
      <c r="Z12" s="18"/>
      <c r="AA12" s="18"/>
      <c r="AB12" s="18"/>
      <c r="AC12" s="18"/>
      <c r="AD12" s="18"/>
      <c r="AE12" s="18"/>
      <c r="AF12" s="18"/>
      <c r="AG12" s="18"/>
    </row>
    <row r="13" spans="2:33" s="16" customFormat="1" ht="10.5" customHeight="1">
      <c r="B13" s="34" t="s">
        <v>122</v>
      </c>
      <c r="C13" s="34"/>
      <c r="E13" s="17">
        <f>SUM(E32,E38,E43,E47,E51,E57,E67,E83,E90,E99,E108,E112,E115,E128,E135,E145)</f>
        <v>194</v>
      </c>
      <c r="F13" s="18">
        <f>SUM(F32,F38,F43,F47,F51,F57,F67,F83,F90,F99,F108,F112,F115,F128,F135,F145)</f>
        <v>1732</v>
      </c>
      <c r="G13" s="18">
        <f t="shared" si="0"/>
        <v>40373</v>
      </c>
      <c r="H13" s="18">
        <f t="shared" si="1"/>
        <v>20569</v>
      </c>
      <c r="I13" s="18">
        <f t="shared" si="2"/>
        <v>19804</v>
      </c>
      <c r="J13" s="18">
        <f t="shared" si="3"/>
        <v>6570</v>
      </c>
      <c r="K13" s="18">
        <f>SUM(K32,K38,K43,K47,K51,K57,K67,K83,K90,K99,K108,K112,K115,K128,K135,K145)</f>
        <v>3358</v>
      </c>
      <c r="L13" s="18">
        <f>SUM(L32,L38,L43,L47,L51,L57,L67,L83,L90,L99,L108,L112,L115,L128,L135,L145)</f>
        <v>3212</v>
      </c>
      <c r="M13" s="18">
        <f t="shared" si="4"/>
        <v>6712</v>
      </c>
      <c r="N13" s="18">
        <f>SUM(N32,N38,N43,N47,N51,N57,N67,N83,N90,N99,N108,N112,N115,N128,N135,N145)</f>
        <v>3402</v>
      </c>
      <c r="O13" s="18">
        <f>SUM(O32,O38,O43,O47,O51,O57,O67,O83,O90,O99,O108,O112,O115,O128,O135,O145)</f>
        <v>3310</v>
      </c>
      <c r="P13" s="18">
        <f t="shared" si="5"/>
        <v>6752</v>
      </c>
      <c r="Q13" s="18">
        <f>SUM(Q32,Q38,Q43,Q47,Q51,Q57,Q67,Q83,Q90,Q99,Q108,Q112,Q115,Q128,Q135,Q145)</f>
        <v>3451</v>
      </c>
      <c r="R13" s="18">
        <f>SUM(R32,R38,R43,R47,R51,R57,R67,R83,R90,R99,R108,R112,R115,R128,R135,R145)</f>
        <v>3301</v>
      </c>
      <c r="S13" s="18">
        <f t="shared" si="6"/>
        <v>6732</v>
      </c>
      <c r="T13" s="18">
        <f>SUM(T32,T38,T43,T47,T51,T57,T67,T83,T90,T99,T108,T112,T115,T128,T135,T145)</f>
        <v>3358</v>
      </c>
      <c r="U13" s="18">
        <f>SUM(U32,U38,U43,U47,U51,U57,U67,U83,U90,U99,U108,U112,U115,U128,U135,U145)</f>
        <v>3374</v>
      </c>
      <c r="V13" s="18">
        <f t="shared" si="7"/>
        <v>6938</v>
      </c>
      <c r="W13" s="18">
        <f>SUM(W32,W38,W43,W47,W51,W57,W67,W83,W90,W99,W108,W112,W115,W128,W135,W145)</f>
        <v>3536</v>
      </c>
      <c r="X13" s="18">
        <f>SUM(X32,X38,X43,X47,X51,X57,X67,X83,X90,X99,X108,X112,X115,X128,X135,X145)</f>
        <v>3402</v>
      </c>
      <c r="Y13" s="18">
        <f t="shared" si="8"/>
        <v>6669</v>
      </c>
      <c r="Z13" s="18">
        <f aca="true" t="shared" si="11" ref="Z13:AG13">SUM(Z32,Z38,Z43,Z47,Z51,Z57,Z67,Z83,Z90,Z99,Z108,Z112,Z115,Z128,Z135,Z145)</f>
        <v>3464</v>
      </c>
      <c r="AA13" s="18">
        <f t="shared" si="11"/>
        <v>3205</v>
      </c>
      <c r="AB13" s="18">
        <f t="shared" si="11"/>
        <v>111</v>
      </c>
      <c r="AC13" s="18">
        <f t="shared" si="11"/>
        <v>1124</v>
      </c>
      <c r="AD13" s="18">
        <f t="shared" si="11"/>
        <v>1688</v>
      </c>
      <c r="AE13" s="18">
        <f t="shared" si="11"/>
        <v>149</v>
      </c>
      <c r="AF13" s="18">
        <f t="shared" si="11"/>
        <v>75</v>
      </c>
      <c r="AG13" s="18">
        <f t="shared" si="11"/>
        <v>502</v>
      </c>
    </row>
    <row r="14" spans="2:33" ht="10.5" customHeight="1">
      <c r="B14" s="20"/>
      <c r="E14" s="21"/>
      <c r="F14" s="22"/>
      <c r="G14" s="18">
        <f t="shared" si="0"/>
        <v>0</v>
      </c>
      <c r="H14" s="18">
        <f t="shared" si="1"/>
        <v>0</v>
      </c>
      <c r="I14" s="18">
        <f t="shared" si="2"/>
        <v>0</v>
      </c>
      <c r="J14" s="22">
        <f t="shared" si="3"/>
        <v>0</v>
      </c>
      <c r="K14" s="22"/>
      <c r="L14" s="22"/>
      <c r="M14" s="22">
        <f t="shared" si="4"/>
        <v>0</v>
      </c>
      <c r="N14" s="22"/>
      <c r="O14" s="22"/>
      <c r="P14" s="22">
        <f t="shared" si="5"/>
        <v>0</v>
      </c>
      <c r="Q14" s="22"/>
      <c r="R14" s="22"/>
      <c r="S14" s="22">
        <f t="shared" si="6"/>
        <v>0</v>
      </c>
      <c r="T14" s="22"/>
      <c r="U14" s="22"/>
      <c r="V14" s="22">
        <f t="shared" si="7"/>
        <v>0</v>
      </c>
      <c r="W14" s="22"/>
      <c r="X14" s="22"/>
      <c r="Y14" s="22">
        <f t="shared" si="8"/>
        <v>0</v>
      </c>
      <c r="Z14" s="22"/>
      <c r="AA14" s="22"/>
      <c r="AB14" s="22"/>
      <c r="AC14" s="22"/>
      <c r="AD14" s="22"/>
      <c r="AE14" s="22"/>
      <c r="AF14" s="22"/>
      <c r="AG14" s="22"/>
    </row>
    <row r="15" spans="2:33" ht="10.5" customHeight="1">
      <c r="B15" s="20"/>
      <c r="C15" s="20" t="s">
        <v>123</v>
      </c>
      <c r="E15" s="21">
        <v>49</v>
      </c>
      <c r="F15" s="22">
        <v>744</v>
      </c>
      <c r="G15" s="22">
        <f t="shared" si="0"/>
        <v>22952</v>
      </c>
      <c r="H15" s="22">
        <f t="shared" si="1"/>
        <v>11615</v>
      </c>
      <c r="I15" s="22">
        <f t="shared" si="2"/>
        <v>11337</v>
      </c>
      <c r="J15" s="22">
        <f t="shared" si="3"/>
        <v>3977</v>
      </c>
      <c r="K15" s="22">
        <v>2010</v>
      </c>
      <c r="L15" s="22">
        <v>1967</v>
      </c>
      <c r="M15" s="22">
        <f t="shared" si="4"/>
        <v>3755</v>
      </c>
      <c r="N15" s="22">
        <v>1923</v>
      </c>
      <c r="O15" s="22">
        <v>1832</v>
      </c>
      <c r="P15" s="22">
        <f t="shared" si="5"/>
        <v>3931</v>
      </c>
      <c r="Q15" s="22">
        <v>1988</v>
      </c>
      <c r="R15" s="22">
        <v>1943</v>
      </c>
      <c r="S15" s="22">
        <f t="shared" si="6"/>
        <v>3767</v>
      </c>
      <c r="T15" s="22">
        <v>1958</v>
      </c>
      <c r="U15" s="22">
        <v>1809</v>
      </c>
      <c r="V15" s="22">
        <f t="shared" si="7"/>
        <v>3723</v>
      </c>
      <c r="W15" s="22">
        <v>1809</v>
      </c>
      <c r="X15" s="22">
        <v>1914</v>
      </c>
      <c r="Y15" s="22">
        <f t="shared" si="8"/>
        <v>3799</v>
      </c>
      <c r="Z15" s="22">
        <v>1927</v>
      </c>
      <c r="AA15" s="22">
        <v>1872</v>
      </c>
      <c r="AB15" s="22">
        <v>103</v>
      </c>
      <c r="AC15" s="22">
        <v>411</v>
      </c>
      <c r="AD15" s="22">
        <v>688</v>
      </c>
      <c r="AE15" s="22">
        <v>37</v>
      </c>
      <c r="AF15" s="22">
        <v>63</v>
      </c>
      <c r="AG15" s="22">
        <v>267</v>
      </c>
    </row>
    <row r="16" spans="2:33" ht="10.5" customHeight="1">
      <c r="B16" s="20"/>
      <c r="C16" s="20" t="s">
        <v>0</v>
      </c>
      <c r="E16" s="21">
        <v>17</v>
      </c>
      <c r="F16" s="22">
        <v>279</v>
      </c>
      <c r="G16" s="22">
        <f t="shared" si="0"/>
        <v>8895</v>
      </c>
      <c r="H16" s="22">
        <f t="shared" si="1"/>
        <v>4589</v>
      </c>
      <c r="I16" s="22">
        <f t="shared" si="2"/>
        <v>4306</v>
      </c>
      <c r="J16" s="22">
        <f t="shared" si="3"/>
        <v>1512</v>
      </c>
      <c r="K16" s="22">
        <v>770</v>
      </c>
      <c r="L16" s="22">
        <v>742</v>
      </c>
      <c r="M16" s="22">
        <f t="shared" si="4"/>
        <v>1441</v>
      </c>
      <c r="N16" s="22">
        <v>742</v>
      </c>
      <c r="O16" s="22">
        <v>699</v>
      </c>
      <c r="P16" s="22">
        <f t="shared" si="5"/>
        <v>1532</v>
      </c>
      <c r="Q16" s="22">
        <v>811</v>
      </c>
      <c r="R16" s="22">
        <v>721</v>
      </c>
      <c r="S16" s="22">
        <f t="shared" si="6"/>
        <v>1503</v>
      </c>
      <c r="T16" s="22">
        <v>762</v>
      </c>
      <c r="U16" s="22">
        <v>741</v>
      </c>
      <c r="V16" s="22">
        <f t="shared" si="7"/>
        <v>1432</v>
      </c>
      <c r="W16" s="22">
        <v>750</v>
      </c>
      <c r="X16" s="22">
        <v>682</v>
      </c>
      <c r="Y16" s="22">
        <f t="shared" si="8"/>
        <v>1475</v>
      </c>
      <c r="Z16" s="22">
        <v>754</v>
      </c>
      <c r="AA16" s="22">
        <v>721</v>
      </c>
      <c r="AB16" s="22">
        <v>104</v>
      </c>
      <c r="AC16" s="22">
        <v>119</v>
      </c>
      <c r="AD16" s="22">
        <v>310</v>
      </c>
      <c r="AE16" s="22">
        <v>45</v>
      </c>
      <c r="AF16" s="22">
        <v>21</v>
      </c>
      <c r="AG16" s="22">
        <v>19</v>
      </c>
    </row>
    <row r="17" spans="2:33" ht="10.5" customHeight="1">
      <c r="B17" s="20"/>
      <c r="C17" s="20" t="s">
        <v>1</v>
      </c>
      <c r="E17" s="21">
        <v>10</v>
      </c>
      <c r="F17" s="22">
        <v>145</v>
      </c>
      <c r="G17" s="22">
        <f t="shared" si="0"/>
        <v>3994</v>
      </c>
      <c r="H17" s="22">
        <f t="shared" si="1"/>
        <v>2045</v>
      </c>
      <c r="I17" s="22">
        <f t="shared" si="2"/>
        <v>1949</v>
      </c>
      <c r="J17" s="22">
        <f t="shared" si="3"/>
        <v>692</v>
      </c>
      <c r="K17" s="22">
        <v>356</v>
      </c>
      <c r="L17" s="22">
        <v>336</v>
      </c>
      <c r="M17" s="22">
        <f t="shared" si="4"/>
        <v>712</v>
      </c>
      <c r="N17" s="22">
        <v>368</v>
      </c>
      <c r="O17" s="22">
        <v>344</v>
      </c>
      <c r="P17" s="22">
        <f t="shared" si="5"/>
        <v>639</v>
      </c>
      <c r="Q17" s="22">
        <v>319</v>
      </c>
      <c r="R17" s="22">
        <v>320</v>
      </c>
      <c r="S17" s="22">
        <f t="shared" si="6"/>
        <v>673</v>
      </c>
      <c r="T17" s="22">
        <v>354</v>
      </c>
      <c r="U17" s="22">
        <v>319</v>
      </c>
      <c r="V17" s="22">
        <f t="shared" si="7"/>
        <v>646</v>
      </c>
      <c r="W17" s="22">
        <v>330</v>
      </c>
      <c r="X17" s="22">
        <v>316</v>
      </c>
      <c r="Y17" s="22">
        <f t="shared" si="8"/>
        <v>632</v>
      </c>
      <c r="Z17" s="22">
        <v>318</v>
      </c>
      <c r="AA17" s="22">
        <v>314</v>
      </c>
      <c r="AB17" s="22">
        <v>14</v>
      </c>
      <c r="AC17" s="22">
        <v>81</v>
      </c>
      <c r="AD17" s="22">
        <v>143</v>
      </c>
      <c r="AE17" s="22">
        <v>9</v>
      </c>
      <c r="AF17" s="22">
        <v>17</v>
      </c>
      <c r="AG17" s="22">
        <v>19</v>
      </c>
    </row>
    <row r="18" spans="2:33" ht="10.5" customHeight="1">
      <c r="B18" s="20"/>
      <c r="C18" s="20" t="s">
        <v>2</v>
      </c>
      <c r="E18" s="21">
        <v>12</v>
      </c>
      <c r="F18" s="22">
        <v>225</v>
      </c>
      <c r="G18" s="22">
        <f t="shared" si="0"/>
        <v>6853</v>
      </c>
      <c r="H18" s="22">
        <f t="shared" si="1"/>
        <v>3533</v>
      </c>
      <c r="I18" s="22">
        <f t="shared" si="2"/>
        <v>3320</v>
      </c>
      <c r="J18" s="22">
        <f t="shared" si="3"/>
        <v>1076</v>
      </c>
      <c r="K18" s="22">
        <v>568</v>
      </c>
      <c r="L18" s="22">
        <v>508</v>
      </c>
      <c r="M18" s="22">
        <f t="shared" si="4"/>
        <v>1097</v>
      </c>
      <c r="N18" s="22">
        <v>553</v>
      </c>
      <c r="O18" s="22">
        <v>544</v>
      </c>
      <c r="P18" s="22">
        <f t="shared" si="5"/>
        <v>1136</v>
      </c>
      <c r="Q18" s="22">
        <v>581</v>
      </c>
      <c r="R18" s="22">
        <v>555</v>
      </c>
      <c r="S18" s="22">
        <f t="shared" si="6"/>
        <v>1164</v>
      </c>
      <c r="T18" s="22">
        <v>601</v>
      </c>
      <c r="U18" s="22">
        <v>563</v>
      </c>
      <c r="V18" s="22">
        <f t="shared" si="7"/>
        <v>1186</v>
      </c>
      <c r="W18" s="22">
        <v>611</v>
      </c>
      <c r="X18" s="22">
        <v>575</v>
      </c>
      <c r="Y18" s="22">
        <f t="shared" si="8"/>
        <v>1194</v>
      </c>
      <c r="Z18" s="22">
        <v>619</v>
      </c>
      <c r="AA18" s="22">
        <v>575</v>
      </c>
      <c r="AB18" s="22">
        <v>9</v>
      </c>
      <c r="AC18" s="22">
        <v>95</v>
      </c>
      <c r="AD18" s="22">
        <v>235</v>
      </c>
      <c r="AE18" s="22">
        <v>6</v>
      </c>
      <c r="AF18" s="22">
        <v>13</v>
      </c>
      <c r="AG18" s="22">
        <v>18</v>
      </c>
    </row>
    <row r="19" spans="2:33" ht="10.5" customHeight="1">
      <c r="B19" s="20"/>
      <c r="C19" s="20" t="s">
        <v>3</v>
      </c>
      <c r="E19" s="21">
        <v>11</v>
      </c>
      <c r="F19" s="22">
        <v>160</v>
      </c>
      <c r="G19" s="22">
        <f t="shared" si="0"/>
        <v>4631</v>
      </c>
      <c r="H19" s="22">
        <f t="shared" si="1"/>
        <v>2389</v>
      </c>
      <c r="I19" s="22">
        <f t="shared" si="2"/>
        <v>2242</v>
      </c>
      <c r="J19" s="22">
        <f t="shared" si="3"/>
        <v>757</v>
      </c>
      <c r="K19" s="22">
        <v>408</v>
      </c>
      <c r="L19" s="22">
        <v>349</v>
      </c>
      <c r="M19" s="22">
        <f t="shared" si="4"/>
        <v>763</v>
      </c>
      <c r="N19" s="22">
        <v>382</v>
      </c>
      <c r="O19" s="22">
        <v>381</v>
      </c>
      <c r="P19" s="22">
        <f t="shared" si="5"/>
        <v>792</v>
      </c>
      <c r="Q19" s="22">
        <v>421</v>
      </c>
      <c r="R19" s="22">
        <v>371</v>
      </c>
      <c r="S19" s="22">
        <f t="shared" si="6"/>
        <v>729</v>
      </c>
      <c r="T19" s="22">
        <v>382</v>
      </c>
      <c r="U19" s="22">
        <v>347</v>
      </c>
      <c r="V19" s="22">
        <f t="shared" si="7"/>
        <v>786</v>
      </c>
      <c r="W19" s="22">
        <v>374</v>
      </c>
      <c r="X19" s="22">
        <v>412</v>
      </c>
      <c r="Y19" s="22">
        <f t="shared" si="8"/>
        <v>804</v>
      </c>
      <c r="Z19" s="22">
        <v>422</v>
      </c>
      <c r="AA19" s="22">
        <v>382</v>
      </c>
      <c r="AB19" s="22">
        <v>25</v>
      </c>
      <c r="AC19" s="22">
        <v>68</v>
      </c>
      <c r="AD19" s="22">
        <v>177</v>
      </c>
      <c r="AE19" s="22">
        <v>9</v>
      </c>
      <c r="AF19" s="22">
        <v>4</v>
      </c>
      <c r="AG19" s="22">
        <v>22</v>
      </c>
    </row>
    <row r="20" spans="2:33" ht="10.5" customHeight="1">
      <c r="B20" s="20"/>
      <c r="C20" s="20" t="s">
        <v>4</v>
      </c>
      <c r="E20" s="21">
        <v>8</v>
      </c>
      <c r="F20" s="22">
        <v>115</v>
      </c>
      <c r="G20" s="22">
        <f t="shared" si="0"/>
        <v>3300</v>
      </c>
      <c r="H20" s="22">
        <f t="shared" si="1"/>
        <v>1670</v>
      </c>
      <c r="I20" s="22">
        <f t="shared" si="2"/>
        <v>1630</v>
      </c>
      <c r="J20" s="22">
        <f t="shared" si="3"/>
        <v>546</v>
      </c>
      <c r="K20" s="22">
        <v>274</v>
      </c>
      <c r="L20" s="22">
        <v>272</v>
      </c>
      <c r="M20" s="22">
        <f t="shared" si="4"/>
        <v>560</v>
      </c>
      <c r="N20" s="22">
        <v>276</v>
      </c>
      <c r="O20" s="22">
        <v>284</v>
      </c>
      <c r="P20" s="22">
        <f t="shared" si="5"/>
        <v>541</v>
      </c>
      <c r="Q20" s="22">
        <v>266</v>
      </c>
      <c r="R20" s="22">
        <v>275</v>
      </c>
      <c r="S20" s="22">
        <f t="shared" si="6"/>
        <v>543</v>
      </c>
      <c r="T20" s="22">
        <v>283</v>
      </c>
      <c r="U20" s="22">
        <v>260</v>
      </c>
      <c r="V20" s="22">
        <f t="shared" si="7"/>
        <v>524</v>
      </c>
      <c r="W20" s="22">
        <v>275</v>
      </c>
      <c r="X20" s="22">
        <v>249</v>
      </c>
      <c r="Y20" s="22">
        <f t="shared" si="8"/>
        <v>586</v>
      </c>
      <c r="Z20" s="22">
        <v>296</v>
      </c>
      <c r="AA20" s="22">
        <v>290</v>
      </c>
      <c r="AB20" s="22">
        <v>13</v>
      </c>
      <c r="AC20" s="22">
        <v>68</v>
      </c>
      <c r="AD20" s="22">
        <v>99</v>
      </c>
      <c r="AE20" s="22">
        <v>5</v>
      </c>
      <c r="AF20" s="22">
        <v>4</v>
      </c>
      <c r="AG20" s="22">
        <v>54</v>
      </c>
    </row>
    <row r="21" spans="2:33" ht="10.5" customHeight="1">
      <c r="B21" s="20"/>
      <c r="C21" s="20" t="s">
        <v>5</v>
      </c>
      <c r="E21" s="21">
        <v>8</v>
      </c>
      <c r="F21" s="22">
        <v>61</v>
      </c>
      <c r="G21" s="22">
        <f t="shared" si="0"/>
        <v>1344</v>
      </c>
      <c r="H21" s="22">
        <f t="shared" si="1"/>
        <v>691</v>
      </c>
      <c r="I21" s="22">
        <f t="shared" si="2"/>
        <v>653</v>
      </c>
      <c r="J21" s="22">
        <f t="shared" si="3"/>
        <v>219</v>
      </c>
      <c r="K21" s="22">
        <v>107</v>
      </c>
      <c r="L21" s="22">
        <v>112</v>
      </c>
      <c r="M21" s="22">
        <f t="shared" si="4"/>
        <v>220</v>
      </c>
      <c r="N21" s="22">
        <v>117</v>
      </c>
      <c r="O21" s="22">
        <v>103</v>
      </c>
      <c r="P21" s="22">
        <f t="shared" si="5"/>
        <v>199</v>
      </c>
      <c r="Q21" s="22">
        <v>101</v>
      </c>
      <c r="R21" s="22">
        <v>98</v>
      </c>
      <c r="S21" s="22">
        <f t="shared" si="6"/>
        <v>229</v>
      </c>
      <c r="T21" s="22">
        <v>114</v>
      </c>
      <c r="U21" s="22">
        <v>115</v>
      </c>
      <c r="V21" s="22">
        <f t="shared" si="7"/>
        <v>236</v>
      </c>
      <c r="W21" s="22">
        <v>122</v>
      </c>
      <c r="X21" s="22">
        <v>114</v>
      </c>
      <c r="Y21" s="22">
        <f t="shared" si="8"/>
        <v>241</v>
      </c>
      <c r="Z21" s="22">
        <v>130</v>
      </c>
      <c r="AA21" s="22">
        <v>111</v>
      </c>
      <c r="AB21" s="22">
        <v>2</v>
      </c>
      <c r="AC21" s="22">
        <v>50</v>
      </c>
      <c r="AD21" s="22">
        <v>64</v>
      </c>
      <c r="AE21" s="22">
        <v>4</v>
      </c>
      <c r="AF21" s="22">
        <v>4</v>
      </c>
      <c r="AG21" s="22">
        <v>6</v>
      </c>
    </row>
    <row r="22" spans="2:33" ht="10.5" customHeight="1">
      <c r="B22" s="20"/>
      <c r="C22" s="20" t="s">
        <v>6</v>
      </c>
      <c r="E22" s="21">
        <v>8</v>
      </c>
      <c r="F22" s="22">
        <v>91</v>
      </c>
      <c r="G22" s="22">
        <f t="shared" si="0"/>
        <v>2534</v>
      </c>
      <c r="H22" s="22">
        <f t="shared" si="1"/>
        <v>1285</v>
      </c>
      <c r="I22" s="22">
        <f t="shared" si="2"/>
        <v>1249</v>
      </c>
      <c r="J22" s="22">
        <f t="shared" si="3"/>
        <v>402</v>
      </c>
      <c r="K22" s="22">
        <v>199</v>
      </c>
      <c r="L22" s="22">
        <v>203</v>
      </c>
      <c r="M22" s="22">
        <f t="shared" si="4"/>
        <v>393</v>
      </c>
      <c r="N22" s="22">
        <v>209</v>
      </c>
      <c r="O22" s="22">
        <v>184</v>
      </c>
      <c r="P22" s="22">
        <f t="shared" si="5"/>
        <v>433</v>
      </c>
      <c r="Q22" s="22">
        <v>233</v>
      </c>
      <c r="R22" s="22">
        <v>200</v>
      </c>
      <c r="S22" s="22">
        <f t="shared" si="6"/>
        <v>422</v>
      </c>
      <c r="T22" s="22">
        <v>226</v>
      </c>
      <c r="U22" s="22">
        <v>196</v>
      </c>
      <c r="V22" s="22">
        <f t="shared" si="7"/>
        <v>429</v>
      </c>
      <c r="W22" s="22">
        <v>211</v>
      </c>
      <c r="X22" s="22">
        <v>218</v>
      </c>
      <c r="Y22" s="22">
        <f t="shared" si="8"/>
        <v>455</v>
      </c>
      <c r="Z22" s="22">
        <v>207</v>
      </c>
      <c r="AA22" s="22">
        <v>248</v>
      </c>
      <c r="AB22" s="22">
        <v>35</v>
      </c>
      <c r="AC22" s="22">
        <v>52</v>
      </c>
      <c r="AD22" s="22">
        <v>88</v>
      </c>
      <c r="AE22" s="22">
        <v>2</v>
      </c>
      <c r="AF22" s="22">
        <v>4</v>
      </c>
      <c r="AG22" s="22">
        <v>16</v>
      </c>
    </row>
    <row r="23" spans="2:33" ht="10.5" customHeight="1">
      <c r="B23" s="20"/>
      <c r="C23" s="20" t="s">
        <v>7</v>
      </c>
      <c r="E23" s="21">
        <v>9</v>
      </c>
      <c r="F23" s="22">
        <v>137</v>
      </c>
      <c r="G23" s="22">
        <f t="shared" si="0"/>
        <v>4109</v>
      </c>
      <c r="H23" s="22">
        <f t="shared" si="1"/>
        <v>2152</v>
      </c>
      <c r="I23" s="22">
        <f t="shared" si="2"/>
        <v>1957</v>
      </c>
      <c r="J23" s="22">
        <f t="shared" si="3"/>
        <v>727</v>
      </c>
      <c r="K23" s="22">
        <v>394</v>
      </c>
      <c r="L23" s="22">
        <v>333</v>
      </c>
      <c r="M23" s="22">
        <f t="shared" si="4"/>
        <v>714</v>
      </c>
      <c r="N23" s="22">
        <v>365</v>
      </c>
      <c r="O23" s="22">
        <v>349</v>
      </c>
      <c r="P23" s="22">
        <f t="shared" si="5"/>
        <v>685</v>
      </c>
      <c r="Q23" s="22">
        <v>352</v>
      </c>
      <c r="R23" s="22">
        <v>333</v>
      </c>
      <c r="S23" s="22">
        <f t="shared" si="6"/>
        <v>658</v>
      </c>
      <c r="T23" s="22">
        <v>354</v>
      </c>
      <c r="U23" s="22">
        <v>304</v>
      </c>
      <c r="V23" s="22">
        <f t="shared" si="7"/>
        <v>674</v>
      </c>
      <c r="W23" s="22">
        <v>349</v>
      </c>
      <c r="X23" s="22">
        <v>325</v>
      </c>
      <c r="Y23" s="22">
        <f t="shared" si="8"/>
        <v>651</v>
      </c>
      <c r="Z23" s="22">
        <v>338</v>
      </c>
      <c r="AA23" s="22">
        <v>313</v>
      </c>
      <c r="AB23" s="22">
        <v>13</v>
      </c>
      <c r="AC23" s="22">
        <v>65</v>
      </c>
      <c r="AD23" s="22">
        <v>148</v>
      </c>
      <c r="AE23" s="22">
        <v>5</v>
      </c>
      <c r="AF23" s="22">
        <v>2</v>
      </c>
      <c r="AG23" s="22">
        <v>22</v>
      </c>
    </row>
    <row r="24" spans="2:33" ht="10.5" customHeight="1">
      <c r="B24" s="20"/>
      <c r="C24" s="20" t="s">
        <v>8</v>
      </c>
      <c r="E24" s="21">
        <v>10</v>
      </c>
      <c r="F24" s="22">
        <v>91</v>
      </c>
      <c r="G24" s="22">
        <f t="shared" si="0"/>
        <v>2148</v>
      </c>
      <c r="H24" s="22">
        <f t="shared" si="1"/>
        <v>1103</v>
      </c>
      <c r="I24" s="22">
        <f t="shared" si="2"/>
        <v>1045</v>
      </c>
      <c r="J24" s="22">
        <f t="shared" si="3"/>
        <v>363</v>
      </c>
      <c r="K24" s="22">
        <v>201</v>
      </c>
      <c r="L24" s="22">
        <v>162</v>
      </c>
      <c r="M24" s="22">
        <f t="shared" si="4"/>
        <v>346</v>
      </c>
      <c r="N24" s="22">
        <v>163</v>
      </c>
      <c r="O24" s="22">
        <v>183</v>
      </c>
      <c r="P24" s="22">
        <f t="shared" si="5"/>
        <v>377</v>
      </c>
      <c r="Q24" s="22">
        <v>197</v>
      </c>
      <c r="R24" s="22">
        <v>180</v>
      </c>
      <c r="S24" s="22">
        <f t="shared" si="6"/>
        <v>323</v>
      </c>
      <c r="T24" s="22">
        <v>171</v>
      </c>
      <c r="U24" s="22">
        <v>152</v>
      </c>
      <c r="V24" s="22">
        <f t="shared" si="7"/>
        <v>356</v>
      </c>
      <c r="W24" s="22">
        <v>183</v>
      </c>
      <c r="X24" s="22">
        <v>173</v>
      </c>
      <c r="Y24" s="22">
        <f t="shared" si="8"/>
        <v>383</v>
      </c>
      <c r="Z24" s="22">
        <v>188</v>
      </c>
      <c r="AA24" s="22">
        <v>195</v>
      </c>
      <c r="AB24" s="22">
        <v>12</v>
      </c>
      <c r="AC24" s="22">
        <v>62</v>
      </c>
      <c r="AD24" s="22">
        <v>91</v>
      </c>
      <c r="AE24" s="22">
        <v>4</v>
      </c>
      <c r="AF24" s="22">
        <v>8</v>
      </c>
      <c r="AG24" s="22">
        <v>14</v>
      </c>
    </row>
    <row r="25" spans="2:33" ht="10.5" customHeight="1">
      <c r="B25" s="20"/>
      <c r="C25" s="20" t="s">
        <v>9</v>
      </c>
      <c r="E25" s="21">
        <v>9</v>
      </c>
      <c r="F25" s="22">
        <v>122</v>
      </c>
      <c r="G25" s="22">
        <f t="shared" si="0"/>
        <v>3253</v>
      </c>
      <c r="H25" s="22">
        <f t="shared" si="1"/>
        <v>1668</v>
      </c>
      <c r="I25" s="22">
        <f t="shared" si="2"/>
        <v>1585</v>
      </c>
      <c r="J25" s="22">
        <f t="shared" si="3"/>
        <v>585</v>
      </c>
      <c r="K25" s="22">
        <v>303</v>
      </c>
      <c r="L25" s="22">
        <v>282</v>
      </c>
      <c r="M25" s="22">
        <f t="shared" si="4"/>
        <v>541</v>
      </c>
      <c r="N25" s="22">
        <v>265</v>
      </c>
      <c r="O25" s="22">
        <v>276</v>
      </c>
      <c r="P25" s="22">
        <f t="shared" si="5"/>
        <v>541</v>
      </c>
      <c r="Q25" s="22">
        <v>293</v>
      </c>
      <c r="R25" s="22">
        <v>248</v>
      </c>
      <c r="S25" s="22">
        <f t="shared" si="6"/>
        <v>517</v>
      </c>
      <c r="T25" s="22">
        <v>253</v>
      </c>
      <c r="U25" s="22">
        <v>264</v>
      </c>
      <c r="V25" s="22">
        <f t="shared" si="7"/>
        <v>503</v>
      </c>
      <c r="W25" s="22">
        <v>256</v>
      </c>
      <c r="X25" s="22">
        <v>247</v>
      </c>
      <c r="Y25" s="22">
        <f t="shared" si="8"/>
        <v>566</v>
      </c>
      <c r="Z25" s="22">
        <v>298</v>
      </c>
      <c r="AA25" s="22">
        <v>268</v>
      </c>
      <c r="AB25" s="22">
        <v>92</v>
      </c>
      <c r="AC25" s="22">
        <v>73</v>
      </c>
      <c r="AD25" s="22">
        <v>130</v>
      </c>
      <c r="AE25" s="22">
        <v>8</v>
      </c>
      <c r="AF25" s="22">
        <v>1</v>
      </c>
      <c r="AG25" s="22">
        <v>20</v>
      </c>
    </row>
    <row r="26" spans="2:33" ht="10.5" customHeight="1">
      <c r="B26" s="20"/>
      <c r="C26" s="20" t="s">
        <v>10</v>
      </c>
      <c r="E26" s="21">
        <v>9</v>
      </c>
      <c r="F26" s="22">
        <v>124</v>
      </c>
      <c r="G26" s="22">
        <f t="shared" si="0"/>
        <v>3685</v>
      </c>
      <c r="H26" s="22">
        <f t="shared" si="1"/>
        <v>1886</v>
      </c>
      <c r="I26" s="22">
        <f t="shared" si="2"/>
        <v>1799</v>
      </c>
      <c r="J26" s="22">
        <f t="shared" si="3"/>
        <v>569</v>
      </c>
      <c r="K26" s="22">
        <v>290</v>
      </c>
      <c r="L26" s="22">
        <v>279</v>
      </c>
      <c r="M26" s="22">
        <f t="shared" si="4"/>
        <v>603</v>
      </c>
      <c r="N26" s="22">
        <v>305</v>
      </c>
      <c r="O26" s="22">
        <v>298</v>
      </c>
      <c r="P26" s="22">
        <f t="shared" si="5"/>
        <v>620</v>
      </c>
      <c r="Q26" s="22">
        <v>304</v>
      </c>
      <c r="R26" s="22">
        <v>316</v>
      </c>
      <c r="S26" s="22">
        <f t="shared" si="6"/>
        <v>625</v>
      </c>
      <c r="T26" s="22">
        <v>322</v>
      </c>
      <c r="U26" s="22">
        <v>303</v>
      </c>
      <c r="V26" s="22">
        <f t="shared" si="7"/>
        <v>648</v>
      </c>
      <c r="W26" s="22">
        <v>328</v>
      </c>
      <c r="X26" s="22">
        <v>320</v>
      </c>
      <c r="Y26" s="22">
        <f t="shared" si="8"/>
        <v>620</v>
      </c>
      <c r="Z26" s="22">
        <v>337</v>
      </c>
      <c r="AA26" s="22">
        <v>283</v>
      </c>
      <c r="AB26" s="22">
        <v>7</v>
      </c>
      <c r="AC26" s="22">
        <v>64</v>
      </c>
      <c r="AD26" s="22">
        <v>128</v>
      </c>
      <c r="AE26" s="22">
        <v>7</v>
      </c>
      <c r="AF26" s="22">
        <v>1</v>
      </c>
      <c r="AG26" s="22">
        <v>19</v>
      </c>
    </row>
    <row r="27" spans="1:33" ht="10.5" customHeight="1">
      <c r="A27" s="20"/>
      <c r="B27" s="20"/>
      <c r="C27" s="20" t="s">
        <v>11</v>
      </c>
      <c r="E27" s="21">
        <v>16</v>
      </c>
      <c r="F27" s="22">
        <v>271</v>
      </c>
      <c r="G27" s="22">
        <f t="shared" si="0"/>
        <v>7791</v>
      </c>
      <c r="H27" s="22">
        <f t="shared" si="1"/>
        <v>3953</v>
      </c>
      <c r="I27" s="22">
        <f t="shared" si="2"/>
        <v>3838</v>
      </c>
      <c r="J27" s="22">
        <f t="shared" si="3"/>
        <v>1345</v>
      </c>
      <c r="K27" s="22">
        <v>662</v>
      </c>
      <c r="L27" s="22">
        <v>683</v>
      </c>
      <c r="M27" s="22">
        <f t="shared" si="4"/>
        <v>1310</v>
      </c>
      <c r="N27" s="22">
        <v>696</v>
      </c>
      <c r="O27" s="22">
        <v>614</v>
      </c>
      <c r="P27" s="22">
        <f t="shared" si="5"/>
        <v>1363</v>
      </c>
      <c r="Q27" s="22">
        <v>676</v>
      </c>
      <c r="R27" s="22">
        <v>687</v>
      </c>
      <c r="S27" s="22">
        <f t="shared" si="6"/>
        <v>1284</v>
      </c>
      <c r="T27" s="22">
        <v>637</v>
      </c>
      <c r="U27" s="22">
        <v>647</v>
      </c>
      <c r="V27" s="22">
        <f t="shared" si="7"/>
        <v>1304</v>
      </c>
      <c r="W27" s="22">
        <v>667</v>
      </c>
      <c r="X27" s="22">
        <v>637</v>
      </c>
      <c r="Y27" s="22">
        <f t="shared" si="8"/>
        <v>1185</v>
      </c>
      <c r="Z27" s="22">
        <v>615</v>
      </c>
      <c r="AA27" s="22">
        <v>570</v>
      </c>
      <c r="AB27" s="22">
        <v>40</v>
      </c>
      <c r="AC27" s="22">
        <v>123</v>
      </c>
      <c r="AD27" s="22">
        <v>275</v>
      </c>
      <c r="AE27" s="22">
        <v>6</v>
      </c>
      <c r="AF27" s="22">
        <v>9</v>
      </c>
      <c r="AG27" s="22">
        <v>96</v>
      </c>
    </row>
    <row r="28" spans="2:33" ht="10.5" customHeight="1">
      <c r="B28" s="20"/>
      <c r="C28" s="20" t="s">
        <v>12</v>
      </c>
      <c r="E28" s="21">
        <v>10</v>
      </c>
      <c r="F28" s="22">
        <v>182</v>
      </c>
      <c r="G28" s="22">
        <f t="shared" si="0"/>
        <v>5532</v>
      </c>
      <c r="H28" s="22">
        <f t="shared" si="1"/>
        <v>2830</v>
      </c>
      <c r="I28" s="22">
        <f t="shared" si="2"/>
        <v>2702</v>
      </c>
      <c r="J28" s="22">
        <f t="shared" si="3"/>
        <v>926</v>
      </c>
      <c r="K28" s="22">
        <v>478</v>
      </c>
      <c r="L28" s="22">
        <v>448</v>
      </c>
      <c r="M28" s="22">
        <f t="shared" si="4"/>
        <v>878</v>
      </c>
      <c r="N28" s="22">
        <v>417</v>
      </c>
      <c r="O28" s="22">
        <v>461</v>
      </c>
      <c r="P28" s="22">
        <f t="shared" si="5"/>
        <v>932</v>
      </c>
      <c r="Q28" s="22">
        <v>482</v>
      </c>
      <c r="R28" s="22">
        <v>450</v>
      </c>
      <c r="S28" s="22">
        <f t="shared" si="6"/>
        <v>917</v>
      </c>
      <c r="T28" s="22">
        <v>473</v>
      </c>
      <c r="U28" s="22">
        <v>444</v>
      </c>
      <c r="V28" s="22">
        <f t="shared" si="7"/>
        <v>957</v>
      </c>
      <c r="W28" s="22">
        <v>512</v>
      </c>
      <c r="X28" s="22">
        <v>445</v>
      </c>
      <c r="Y28" s="22">
        <f t="shared" si="8"/>
        <v>922</v>
      </c>
      <c r="Z28" s="22">
        <v>468</v>
      </c>
      <c r="AA28" s="22">
        <v>454</v>
      </c>
      <c r="AB28" s="22">
        <v>75</v>
      </c>
      <c r="AC28" s="22">
        <v>86</v>
      </c>
      <c r="AD28" s="22">
        <v>187</v>
      </c>
      <c r="AE28" s="22">
        <v>12</v>
      </c>
      <c r="AF28" s="22">
        <v>1</v>
      </c>
      <c r="AG28" s="22">
        <v>21</v>
      </c>
    </row>
    <row r="29" spans="1:33" ht="10.5" customHeight="1">
      <c r="A29" s="20"/>
      <c r="B29" s="20"/>
      <c r="C29" s="20" t="s">
        <v>124</v>
      </c>
      <c r="E29" s="21">
        <v>11</v>
      </c>
      <c r="F29" s="22">
        <v>83</v>
      </c>
      <c r="G29" s="22">
        <f t="shared" si="0"/>
        <v>1823</v>
      </c>
      <c r="H29" s="22">
        <f t="shared" si="1"/>
        <v>943</v>
      </c>
      <c r="I29" s="22">
        <f t="shared" si="2"/>
        <v>880</v>
      </c>
      <c r="J29" s="22">
        <f t="shared" si="3"/>
        <v>265</v>
      </c>
      <c r="K29" s="22">
        <v>137</v>
      </c>
      <c r="L29" s="22">
        <v>128</v>
      </c>
      <c r="M29" s="22">
        <f t="shared" si="4"/>
        <v>326</v>
      </c>
      <c r="N29" s="22">
        <v>165</v>
      </c>
      <c r="O29" s="22">
        <v>161</v>
      </c>
      <c r="P29" s="22">
        <f t="shared" si="5"/>
        <v>296</v>
      </c>
      <c r="Q29" s="22">
        <v>165</v>
      </c>
      <c r="R29" s="22">
        <v>131</v>
      </c>
      <c r="S29" s="22">
        <f t="shared" si="6"/>
        <v>304</v>
      </c>
      <c r="T29" s="22">
        <v>153</v>
      </c>
      <c r="U29" s="22">
        <v>151</v>
      </c>
      <c r="V29" s="22">
        <f t="shared" si="7"/>
        <v>318</v>
      </c>
      <c r="W29" s="22">
        <v>157</v>
      </c>
      <c r="X29" s="22">
        <v>161</v>
      </c>
      <c r="Y29" s="22">
        <f t="shared" si="8"/>
        <v>314</v>
      </c>
      <c r="Z29" s="22">
        <v>166</v>
      </c>
      <c r="AA29" s="22">
        <v>148</v>
      </c>
      <c r="AB29" s="22">
        <v>4</v>
      </c>
      <c r="AC29" s="22">
        <v>52</v>
      </c>
      <c r="AD29" s="22">
        <v>98</v>
      </c>
      <c r="AE29" s="22">
        <v>2</v>
      </c>
      <c r="AF29" s="22">
        <v>2</v>
      </c>
      <c r="AG29" s="22">
        <v>44</v>
      </c>
    </row>
    <row r="30" spans="2:33" ht="10.5" customHeight="1">
      <c r="B30" s="20"/>
      <c r="C30" s="20" t="s">
        <v>125</v>
      </c>
      <c r="E30" s="21">
        <v>7</v>
      </c>
      <c r="F30" s="22">
        <v>107</v>
      </c>
      <c r="G30" s="22">
        <f t="shared" si="0"/>
        <v>2995</v>
      </c>
      <c r="H30" s="22">
        <f t="shared" si="1"/>
        <v>1533</v>
      </c>
      <c r="I30" s="22">
        <f t="shared" si="2"/>
        <v>1462</v>
      </c>
      <c r="J30" s="22">
        <f t="shared" si="3"/>
        <v>513</v>
      </c>
      <c r="K30" s="22">
        <v>253</v>
      </c>
      <c r="L30" s="22">
        <v>260</v>
      </c>
      <c r="M30" s="22">
        <f t="shared" si="4"/>
        <v>477</v>
      </c>
      <c r="N30" s="22">
        <v>226</v>
      </c>
      <c r="O30" s="22">
        <v>251</v>
      </c>
      <c r="P30" s="22">
        <f t="shared" si="5"/>
        <v>510</v>
      </c>
      <c r="Q30" s="22">
        <v>263</v>
      </c>
      <c r="R30" s="22">
        <v>247</v>
      </c>
      <c r="S30" s="22">
        <f t="shared" si="6"/>
        <v>487</v>
      </c>
      <c r="T30" s="22">
        <v>263</v>
      </c>
      <c r="U30" s="22">
        <v>224</v>
      </c>
      <c r="V30" s="22">
        <f t="shared" si="7"/>
        <v>509</v>
      </c>
      <c r="W30" s="22">
        <v>270</v>
      </c>
      <c r="X30" s="22">
        <v>239</v>
      </c>
      <c r="Y30" s="22">
        <f t="shared" si="8"/>
        <v>499</v>
      </c>
      <c r="Z30" s="22">
        <v>258</v>
      </c>
      <c r="AA30" s="22">
        <v>241</v>
      </c>
      <c r="AB30" s="22">
        <v>25</v>
      </c>
      <c r="AC30" s="22">
        <v>62</v>
      </c>
      <c r="AD30" s="22">
        <v>99</v>
      </c>
      <c r="AE30" s="22">
        <v>10</v>
      </c>
      <c r="AF30" s="22">
        <v>1</v>
      </c>
      <c r="AG30" s="22">
        <v>15</v>
      </c>
    </row>
    <row r="31" spans="2:33" ht="10.5" customHeight="1">
      <c r="B31" s="20"/>
      <c r="C31" s="20"/>
      <c r="E31" s="21"/>
      <c r="F31" s="22"/>
      <c r="G31" s="18">
        <f t="shared" si="0"/>
        <v>0</v>
      </c>
      <c r="H31" s="18">
        <f t="shared" si="1"/>
        <v>0</v>
      </c>
      <c r="I31" s="18">
        <f t="shared" si="2"/>
        <v>0</v>
      </c>
      <c r="J31" s="22">
        <f t="shared" si="3"/>
        <v>0</v>
      </c>
      <c r="K31" s="22"/>
      <c r="L31" s="22"/>
      <c r="M31" s="22">
        <f t="shared" si="4"/>
        <v>0</v>
      </c>
      <c r="N31" s="22"/>
      <c r="O31" s="22"/>
      <c r="P31" s="22">
        <f t="shared" si="5"/>
        <v>0</v>
      </c>
      <c r="Q31" s="22"/>
      <c r="R31" s="22"/>
      <c r="S31" s="22">
        <f t="shared" si="6"/>
        <v>0</v>
      </c>
      <c r="T31" s="22"/>
      <c r="U31" s="22"/>
      <c r="V31" s="22">
        <f t="shared" si="7"/>
        <v>0</v>
      </c>
      <c r="W31" s="22"/>
      <c r="X31" s="22"/>
      <c r="Y31" s="22">
        <f t="shared" si="8"/>
        <v>0</v>
      </c>
      <c r="Z31" s="22"/>
      <c r="AA31" s="22"/>
      <c r="AB31" s="22"/>
      <c r="AC31" s="22"/>
      <c r="AD31" s="22"/>
      <c r="AE31" s="22"/>
      <c r="AF31" s="22"/>
      <c r="AG31" s="22"/>
    </row>
    <row r="32" spans="2:33" s="16" customFormat="1" ht="10.5" customHeight="1">
      <c r="B32" s="34" t="s">
        <v>126</v>
      </c>
      <c r="C32" s="34"/>
      <c r="E32" s="17">
        <f>SUM(E33:E36)</f>
        <v>9</v>
      </c>
      <c r="F32" s="18">
        <f>SUM(F33:F36)</f>
        <v>139</v>
      </c>
      <c r="G32" s="18">
        <f t="shared" si="0"/>
        <v>4176</v>
      </c>
      <c r="H32" s="18">
        <f t="shared" si="1"/>
        <v>2086</v>
      </c>
      <c r="I32" s="18">
        <f t="shared" si="2"/>
        <v>2090</v>
      </c>
      <c r="J32" s="18">
        <f t="shared" si="3"/>
        <v>718</v>
      </c>
      <c r="K32" s="18">
        <f>SUM(K33:K36)</f>
        <v>370</v>
      </c>
      <c r="L32" s="18">
        <f>SUM(L33:L36)</f>
        <v>348</v>
      </c>
      <c r="M32" s="18">
        <f t="shared" si="4"/>
        <v>753</v>
      </c>
      <c r="N32" s="18">
        <f>SUM(N33:N36)</f>
        <v>391</v>
      </c>
      <c r="O32" s="18">
        <f>SUM(O33:O36)</f>
        <v>362</v>
      </c>
      <c r="P32" s="18">
        <f t="shared" si="5"/>
        <v>728</v>
      </c>
      <c r="Q32" s="18">
        <v>358</v>
      </c>
      <c r="R32" s="18">
        <v>370</v>
      </c>
      <c r="S32" s="18">
        <f t="shared" si="6"/>
        <v>717</v>
      </c>
      <c r="T32" s="18">
        <v>329</v>
      </c>
      <c r="U32" s="18">
        <v>388</v>
      </c>
      <c r="V32" s="18">
        <f t="shared" si="7"/>
        <v>663</v>
      </c>
      <c r="W32" s="18">
        <v>358</v>
      </c>
      <c r="X32" s="18">
        <v>305</v>
      </c>
      <c r="Y32" s="18">
        <f t="shared" si="8"/>
        <v>597</v>
      </c>
      <c r="Z32" s="18">
        <v>280</v>
      </c>
      <c r="AA32" s="18">
        <v>317</v>
      </c>
      <c r="AB32" s="18">
        <f aca="true" t="shared" si="12" ref="AB32:AG32">SUM(AB33:AB36)</f>
        <v>18</v>
      </c>
      <c r="AC32" s="18">
        <f t="shared" si="12"/>
        <v>81</v>
      </c>
      <c r="AD32" s="18">
        <f t="shared" si="12"/>
        <v>133</v>
      </c>
      <c r="AE32" s="18">
        <f t="shared" si="12"/>
        <v>11</v>
      </c>
      <c r="AF32" s="18">
        <f t="shared" si="12"/>
        <v>3</v>
      </c>
      <c r="AG32" s="18">
        <f t="shared" si="12"/>
        <v>33</v>
      </c>
    </row>
    <row r="33" spans="2:33" ht="10.5" customHeight="1">
      <c r="B33" s="20"/>
      <c r="C33" s="20" t="s">
        <v>127</v>
      </c>
      <c r="E33" s="21">
        <v>1</v>
      </c>
      <c r="F33" s="22">
        <v>20</v>
      </c>
      <c r="G33" s="22">
        <f t="shared" si="0"/>
        <v>699</v>
      </c>
      <c r="H33" s="22">
        <f t="shared" si="1"/>
        <v>339</v>
      </c>
      <c r="I33" s="22">
        <f t="shared" si="2"/>
        <v>360</v>
      </c>
      <c r="J33" s="22">
        <f t="shared" si="3"/>
        <v>110</v>
      </c>
      <c r="K33" s="22">
        <v>57</v>
      </c>
      <c r="L33" s="22">
        <v>53</v>
      </c>
      <c r="M33" s="22">
        <f t="shared" si="4"/>
        <v>123</v>
      </c>
      <c r="N33" s="22">
        <v>65</v>
      </c>
      <c r="O33" s="22">
        <v>58</v>
      </c>
      <c r="P33" s="22">
        <f t="shared" si="5"/>
        <v>119</v>
      </c>
      <c r="Q33" s="22">
        <v>68</v>
      </c>
      <c r="R33" s="22">
        <v>51</v>
      </c>
      <c r="S33" s="22">
        <f t="shared" si="6"/>
        <v>118</v>
      </c>
      <c r="T33" s="22">
        <v>46</v>
      </c>
      <c r="U33" s="22">
        <v>72</v>
      </c>
      <c r="V33" s="22">
        <f t="shared" si="7"/>
        <v>119</v>
      </c>
      <c r="W33" s="22">
        <v>48</v>
      </c>
      <c r="X33" s="22">
        <v>71</v>
      </c>
      <c r="Y33" s="22">
        <f t="shared" si="8"/>
        <v>110</v>
      </c>
      <c r="Z33" s="22">
        <v>55</v>
      </c>
      <c r="AA33" s="22">
        <v>55</v>
      </c>
      <c r="AB33" s="22" t="s">
        <v>13</v>
      </c>
      <c r="AC33" s="22">
        <v>15</v>
      </c>
      <c r="AD33" s="22">
        <v>15</v>
      </c>
      <c r="AE33" s="22" t="s">
        <v>14</v>
      </c>
      <c r="AF33" s="22">
        <v>1</v>
      </c>
      <c r="AG33" s="22">
        <v>4</v>
      </c>
    </row>
    <row r="34" spans="2:33" ht="10.5" customHeight="1">
      <c r="B34" s="20"/>
      <c r="C34" s="20" t="s">
        <v>15</v>
      </c>
      <c r="E34" s="21">
        <v>3</v>
      </c>
      <c r="F34" s="22">
        <v>45</v>
      </c>
      <c r="G34" s="22">
        <f t="shared" si="0"/>
        <v>1344</v>
      </c>
      <c r="H34" s="22">
        <f t="shared" si="1"/>
        <v>658</v>
      </c>
      <c r="I34" s="22">
        <f t="shared" si="2"/>
        <v>686</v>
      </c>
      <c r="J34" s="22">
        <f t="shared" si="3"/>
        <v>235</v>
      </c>
      <c r="K34" s="22">
        <v>122</v>
      </c>
      <c r="L34" s="22">
        <v>113</v>
      </c>
      <c r="M34" s="22">
        <f t="shared" si="4"/>
        <v>248</v>
      </c>
      <c r="N34" s="22">
        <v>124</v>
      </c>
      <c r="O34" s="22">
        <v>124</v>
      </c>
      <c r="P34" s="22">
        <f t="shared" si="5"/>
        <v>243</v>
      </c>
      <c r="Q34" s="22">
        <v>113</v>
      </c>
      <c r="R34" s="22">
        <v>130</v>
      </c>
      <c r="S34" s="22">
        <f t="shared" si="6"/>
        <v>237</v>
      </c>
      <c r="T34" s="22">
        <v>117</v>
      </c>
      <c r="U34" s="22">
        <v>120</v>
      </c>
      <c r="V34" s="22">
        <f t="shared" si="7"/>
        <v>204</v>
      </c>
      <c r="W34" s="22">
        <v>104</v>
      </c>
      <c r="X34" s="22">
        <v>100</v>
      </c>
      <c r="Y34" s="22">
        <f t="shared" si="8"/>
        <v>177</v>
      </c>
      <c r="Z34" s="22">
        <v>78</v>
      </c>
      <c r="AA34" s="22">
        <v>99</v>
      </c>
      <c r="AB34" s="22">
        <v>7</v>
      </c>
      <c r="AC34" s="22">
        <v>26</v>
      </c>
      <c r="AD34" s="22">
        <v>46</v>
      </c>
      <c r="AE34" s="22">
        <v>2</v>
      </c>
      <c r="AF34" s="22" t="s">
        <v>14</v>
      </c>
      <c r="AG34" s="22">
        <v>11</v>
      </c>
    </row>
    <row r="35" spans="2:33" ht="10.5" customHeight="1">
      <c r="B35" s="20"/>
      <c r="C35" s="20" t="s">
        <v>16</v>
      </c>
      <c r="E35" s="21">
        <v>3</v>
      </c>
      <c r="F35" s="22">
        <v>43</v>
      </c>
      <c r="G35" s="22">
        <f t="shared" si="0"/>
        <v>1184</v>
      </c>
      <c r="H35" s="22">
        <f t="shared" si="1"/>
        <v>609</v>
      </c>
      <c r="I35" s="22">
        <f t="shared" si="2"/>
        <v>575</v>
      </c>
      <c r="J35" s="22">
        <f t="shared" si="3"/>
        <v>205</v>
      </c>
      <c r="K35" s="22">
        <v>107</v>
      </c>
      <c r="L35" s="22">
        <v>98</v>
      </c>
      <c r="M35" s="22">
        <f t="shared" si="4"/>
        <v>196</v>
      </c>
      <c r="N35" s="22">
        <v>98</v>
      </c>
      <c r="O35" s="22">
        <v>98</v>
      </c>
      <c r="P35" s="22">
        <f t="shared" si="5"/>
        <v>206</v>
      </c>
      <c r="Q35" s="22">
        <v>97</v>
      </c>
      <c r="R35" s="22">
        <v>109</v>
      </c>
      <c r="S35" s="22">
        <f t="shared" si="6"/>
        <v>200</v>
      </c>
      <c r="T35" s="22">
        <v>96</v>
      </c>
      <c r="U35" s="22">
        <v>104</v>
      </c>
      <c r="V35" s="22">
        <f t="shared" si="7"/>
        <v>192</v>
      </c>
      <c r="W35" s="22">
        <v>121</v>
      </c>
      <c r="X35" s="22">
        <v>71</v>
      </c>
      <c r="Y35" s="22">
        <f t="shared" si="8"/>
        <v>185</v>
      </c>
      <c r="Z35" s="22">
        <v>90</v>
      </c>
      <c r="AA35" s="22">
        <v>95</v>
      </c>
      <c r="AB35" s="22">
        <v>1</v>
      </c>
      <c r="AC35" s="22">
        <v>21</v>
      </c>
      <c r="AD35" s="22">
        <v>45</v>
      </c>
      <c r="AE35" s="22">
        <v>2</v>
      </c>
      <c r="AF35" s="22">
        <v>1</v>
      </c>
      <c r="AG35" s="22">
        <v>9</v>
      </c>
    </row>
    <row r="36" spans="2:33" ht="10.5" customHeight="1">
      <c r="B36" s="20"/>
      <c r="C36" s="20" t="s">
        <v>17</v>
      </c>
      <c r="E36" s="21">
        <v>2</v>
      </c>
      <c r="F36" s="22">
        <v>31</v>
      </c>
      <c r="G36" s="22">
        <f t="shared" si="0"/>
        <v>949</v>
      </c>
      <c r="H36" s="22">
        <f t="shared" si="1"/>
        <v>480</v>
      </c>
      <c r="I36" s="22">
        <f t="shared" si="2"/>
        <v>469</v>
      </c>
      <c r="J36" s="22">
        <f t="shared" si="3"/>
        <v>168</v>
      </c>
      <c r="K36" s="22">
        <v>84</v>
      </c>
      <c r="L36" s="22">
        <v>84</v>
      </c>
      <c r="M36" s="22">
        <f t="shared" si="4"/>
        <v>186</v>
      </c>
      <c r="N36" s="22">
        <v>104</v>
      </c>
      <c r="O36" s="22">
        <v>82</v>
      </c>
      <c r="P36" s="22">
        <f t="shared" si="5"/>
        <v>160</v>
      </c>
      <c r="Q36" s="22">
        <v>80</v>
      </c>
      <c r="R36" s="22">
        <v>80</v>
      </c>
      <c r="S36" s="22">
        <f t="shared" si="6"/>
        <v>162</v>
      </c>
      <c r="T36" s="22">
        <v>70</v>
      </c>
      <c r="U36" s="22">
        <v>92</v>
      </c>
      <c r="V36" s="22">
        <f t="shared" si="7"/>
        <v>148</v>
      </c>
      <c r="W36" s="22">
        <v>85</v>
      </c>
      <c r="X36" s="22">
        <v>63</v>
      </c>
      <c r="Y36" s="22">
        <f t="shared" si="8"/>
        <v>125</v>
      </c>
      <c r="Z36" s="22">
        <v>57</v>
      </c>
      <c r="AA36" s="22">
        <v>68</v>
      </c>
      <c r="AB36" s="22">
        <v>10</v>
      </c>
      <c r="AC36" s="22">
        <v>19</v>
      </c>
      <c r="AD36" s="22">
        <v>27</v>
      </c>
      <c r="AE36" s="22">
        <v>7</v>
      </c>
      <c r="AF36" s="22">
        <v>1</v>
      </c>
      <c r="AG36" s="22">
        <v>9</v>
      </c>
    </row>
    <row r="37" spans="2:33" ht="10.5" customHeight="1">
      <c r="B37" s="20"/>
      <c r="C37" s="20"/>
      <c r="E37" s="21"/>
      <c r="F37" s="22"/>
      <c r="G37" s="18">
        <f t="shared" si="0"/>
        <v>0</v>
      </c>
      <c r="H37" s="18">
        <f t="shared" si="1"/>
        <v>0</v>
      </c>
      <c r="I37" s="18">
        <f t="shared" si="2"/>
        <v>0</v>
      </c>
      <c r="J37" s="22">
        <f t="shared" si="3"/>
        <v>0</v>
      </c>
      <c r="K37" s="22"/>
      <c r="L37" s="22"/>
      <c r="M37" s="22">
        <f t="shared" si="4"/>
        <v>0</v>
      </c>
      <c r="N37" s="22"/>
      <c r="O37" s="22"/>
      <c r="P37" s="22">
        <f t="shared" si="5"/>
        <v>0</v>
      </c>
      <c r="Q37" s="22"/>
      <c r="R37" s="22"/>
      <c r="S37" s="22">
        <f t="shared" si="6"/>
        <v>0</v>
      </c>
      <c r="T37" s="22"/>
      <c r="U37" s="22"/>
      <c r="V37" s="22">
        <f t="shared" si="7"/>
        <v>0</v>
      </c>
      <c r="W37" s="22"/>
      <c r="X37" s="22"/>
      <c r="Y37" s="22">
        <f t="shared" si="8"/>
        <v>0</v>
      </c>
      <c r="Z37" s="22"/>
      <c r="AA37" s="22"/>
      <c r="AB37" s="22"/>
      <c r="AC37" s="22"/>
      <c r="AD37" s="22"/>
      <c r="AE37" s="22"/>
      <c r="AF37" s="22"/>
      <c r="AG37" s="22"/>
    </row>
    <row r="38" spans="2:33" s="16" customFormat="1" ht="10.5" customHeight="1">
      <c r="B38" s="34" t="s">
        <v>128</v>
      </c>
      <c r="C38" s="34"/>
      <c r="E38" s="17">
        <f>SUM(E39:E41)</f>
        <v>10</v>
      </c>
      <c r="F38" s="23">
        <f>SUM(F39:F41)</f>
        <v>95</v>
      </c>
      <c r="G38" s="18">
        <f t="shared" si="0"/>
        <v>2465</v>
      </c>
      <c r="H38" s="18">
        <f t="shared" si="1"/>
        <v>1216</v>
      </c>
      <c r="I38" s="18">
        <f t="shared" si="2"/>
        <v>1249</v>
      </c>
      <c r="J38" s="18">
        <f t="shared" si="3"/>
        <v>397</v>
      </c>
      <c r="K38" s="23">
        <f>SUM(K39:K41)</f>
        <v>202</v>
      </c>
      <c r="L38" s="23">
        <f>SUM(L39:L41)</f>
        <v>195</v>
      </c>
      <c r="M38" s="18">
        <f t="shared" si="4"/>
        <v>374</v>
      </c>
      <c r="N38" s="23">
        <f>SUM(N39:N41)</f>
        <v>194</v>
      </c>
      <c r="O38" s="23">
        <f>SUM(O39:O41)</f>
        <v>180</v>
      </c>
      <c r="P38" s="18">
        <f t="shared" si="5"/>
        <v>391</v>
      </c>
      <c r="Q38" s="23">
        <f>SUM(Q39:Q41)</f>
        <v>206</v>
      </c>
      <c r="R38" s="23">
        <f>SUM(R39:R41)</f>
        <v>185</v>
      </c>
      <c r="S38" s="18">
        <f t="shared" si="6"/>
        <v>409</v>
      </c>
      <c r="T38" s="23">
        <f>SUM(T39:T41)</f>
        <v>201</v>
      </c>
      <c r="U38" s="23">
        <f>SUM(U39:U41)</f>
        <v>208</v>
      </c>
      <c r="V38" s="18">
        <f t="shared" si="7"/>
        <v>465</v>
      </c>
      <c r="W38" s="23">
        <f>SUM(W39:W41)</f>
        <v>205</v>
      </c>
      <c r="X38" s="23">
        <f>SUM(X39:X41)</f>
        <v>260</v>
      </c>
      <c r="Y38" s="18">
        <f t="shared" si="8"/>
        <v>429</v>
      </c>
      <c r="Z38" s="23">
        <f aca="true" t="shared" si="13" ref="Z38:AG38">SUM(Z39:Z41)</f>
        <v>208</v>
      </c>
      <c r="AA38" s="23">
        <f t="shared" si="13"/>
        <v>221</v>
      </c>
      <c r="AB38" s="23">
        <f t="shared" si="13"/>
        <v>3</v>
      </c>
      <c r="AC38" s="23">
        <f t="shared" si="13"/>
        <v>46</v>
      </c>
      <c r="AD38" s="23">
        <f t="shared" si="13"/>
        <v>108</v>
      </c>
      <c r="AE38" s="23">
        <f t="shared" si="13"/>
        <v>5</v>
      </c>
      <c r="AF38" s="23">
        <f t="shared" si="13"/>
        <v>2</v>
      </c>
      <c r="AG38" s="23">
        <f t="shared" si="13"/>
        <v>26</v>
      </c>
    </row>
    <row r="39" spans="2:33" ht="10.5" customHeight="1">
      <c r="B39" s="20"/>
      <c r="C39" s="20" t="s">
        <v>18</v>
      </c>
      <c r="E39" s="21">
        <v>5</v>
      </c>
      <c r="F39" s="24">
        <v>41</v>
      </c>
      <c r="G39" s="22">
        <f t="shared" si="0"/>
        <v>924</v>
      </c>
      <c r="H39" s="22">
        <f t="shared" si="1"/>
        <v>431</v>
      </c>
      <c r="I39" s="22">
        <f t="shared" si="2"/>
        <v>493</v>
      </c>
      <c r="J39" s="22">
        <f t="shared" si="3"/>
        <v>152</v>
      </c>
      <c r="K39" s="24">
        <v>69</v>
      </c>
      <c r="L39" s="24">
        <v>83</v>
      </c>
      <c r="M39" s="22">
        <f t="shared" si="4"/>
        <v>138</v>
      </c>
      <c r="N39" s="24">
        <v>70</v>
      </c>
      <c r="O39" s="24">
        <v>68</v>
      </c>
      <c r="P39" s="22">
        <f t="shared" si="5"/>
        <v>136</v>
      </c>
      <c r="Q39" s="24">
        <v>73</v>
      </c>
      <c r="R39" s="24">
        <v>63</v>
      </c>
      <c r="S39" s="22">
        <f t="shared" si="6"/>
        <v>155</v>
      </c>
      <c r="T39" s="24">
        <v>73</v>
      </c>
      <c r="U39" s="24">
        <v>82</v>
      </c>
      <c r="V39" s="22">
        <f t="shared" si="7"/>
        <v>167</v>
      </c>
      <c r="W39" s="24">
        <v>64</v>
      </c>
      <c r="X39" s="24">
        <v>103</v>
      </c>
      <c r="Y39" s="22">
        <f t="shared" si="8"/>
        <v>176</v>
      </c>
      <c r="Z39" s="24">
        <v>82</v>
      </c>
      <c r="AA39" s="24">
        <v>94</v>
      </c>
      <c r="AB39" s="24">
        <v>2</v>
      </c>
      <c r="AC39" s="24">
        <v>23</v>
      </c>
      <c r="AD39" s="24">
        <v>49</v>
      </c>
      <c r="AE39" s="24">
        <v>2</v>
      </c>
      <c r="AF39" s="24">
        <v>1</v>
      </c>
      <c r="AG39" s="24">
        <v>13</v>
      </c>
    </row>
    <row r="40" spans="2:33" ht="10.5" customHeight="1">
      <c r="B40" s="20"/>
      <c r="C40" s="20" t="s">
        <v>19</v>
      </c>
      <c r="E40" s="21">
        <v>2</v>
      </c>
      <c r="F40" s="24">
        <v>21</v>
      </c>
      <c r="G40" s="22">
        <f t="shared" si="0"/>
        <v>548</v>
      </c>
      <c r="H40" s="22">
        <f t="shared" si="1"/>
        <v>272</v>
      </c>
      <c r="I40" s="22">
        <f t="shared" si="2"/>
        <v>276</v>
      </c>
      <c r="J40" s="22">
        <f t="shared" si="3"/>
        <v>97</v>
      </c>
      <c r="K40" s="24">
        <v>53</v>
      </c>
      <c r="L40" s="24">
        <v>44</v>
      </c>
      <c r="M40" s="22">
        <f t="shared" si="4"/>
        <v>77</v>
      </c>
      <c r="N40" s="24">
        <v>34</v>
      </c>
      <c r="O40" s="24">
        <v>43</v>
      </c>
      <c r="P40" s="22">
        <f t="shared" si="5"/>
        <v>103</v>
      </c>
      <c r="Q40" s="24">
        <v>56</v>
      </c>
      <c r="R40" s="24">
        <v>47</v>
      </c>
      <c r="S40" s="22">
        <f t="shared" si="6"/>
        <v>90</v>
      </c>
      <c r="T40" s="24">
        <v>42</v>
      </c>
      <c r="U40" s="24">
        <v>48</v>
      </c>
      <c r="V40" s="22">
        <f t="shared" si="7"/>
        <v>97</v>
      </c>
      <c r="W40" s="24">
        <v>42</v>
      </c>
      <c r="X40" s="24">
        <v>55</v>
      </c>
      <c r="Y40" s="22">
        <f t="shared" si="8"/>
        <v>84</v>
      </c>
      <c r="Z40" s="24">
        <v>45</v>
      </c>
      <c r="AA40" s="24">
        <v>39</v>
      </c>
      <c r="AB40" s="22" t="s">
        <v>13</v>
      </c>
      <c r="AC40" s="24">
        <v>10</v>
      </c>
      <c r="AD40" s="24">
        <v>22</v>
      </c>
      <c r="AE40" s="24">
        <v>1</v>
      </c>
      <c r="AF40" s="24" t="s">
        <v>14</v>
      </c>
      <c r="AG40" s="24">
        <v>7</v>
      </c>
    </row>
    <row r="41" spans="2:33" ht="10.5" customHeight="1">
      <c r="B41" s="20"/>
      <c r="C41" s="20" t="s">
        <v>20</v>
      </c>
      <c r="E41" s="21">
        <v>3</v>
      </c>
      <c r="F41" s="24">
        <v>33</v>
      </c>
      <c r="G41" s="22">
        <f aca="true" t="shared" si="14" ref="G41:G72">SUM(H41,I41)</f>
        <v>993</v>
      </c>
      <c r="H41" s="22">
        <f aca="true" t="shared" si="15" ref="H41:H72">SUM(K41,N41,Q41,T41,W41,Z41)</f>
        <v>513</v>
      </c>
      <c r="I41" s="22">
        <f aca="true" t="shared" si="16" ref="I41:I72">SUM(L41,O41,R41,U41,X41,AA41)</f>
        <v>480</v>
      </c>
      <c r="J41" s="22">
        <f aca="true" t="shared" si="17" ref="J41:J72">SUM(K41,L41)</f>
        <v>148</v>
      </c>
      <c r="K41" s="24">
        <v>80</v>
      </c>
      <c r="L41" s="24">
        <v>68</v>
      </c>
      <c r="M41" s="22">
        <f aca="true" t="shared" si="18" ref="M41:M72">SUM(N41,O41)</f>
        <v>159</v>
      </c>
      <c r="N41" s="24">
        <v>90</v>
      </c>
      <c r="O41" s="24">
        <v>69</v>
      </c>
      <c r="P41" s="22">
        <f aca="true" t="shared" si="19" ref="P41:P63">SUM(Q41,R41)</f>
        <v>152</v>
      </c>
      <c r="Q41" s="24">
        <v>77</v>
      </c>
      <c r="R41" s="24">
        <v>75</v>
      </c>
      <c r="S41" s="22">
        <f aca="true" t="shared" si="20" ref="S41:S72">SUM(T41,U41)</f>
        <v>164</v>
      </c>
      <c r="T41" s="24">
        <v>86</v>
      </c>
      <c r="U41" s="24">
        <v>78</v>
      </c>
      <c r="V41" s="22">
        <f aca="true" t="shared" si="21" ref="V41:V72">SUM(W41,X41)</f>
        <v>201</v>
      </c>
      <c r="W41" s="24">
        <v>99</v>
      </c>
      <c r="X41" s="24">
        <v>102</v>
      </c>
      <c r="Y41" s="22">
        <f aca="true" t="shared" si="22" ref="Y41:Y72">SUM(Z41,AA41)</f>
        <v>169</v>
      </c>
      <c r="Z41" s="24">
        <v>81</v>
      </c>
      <c r="AA41" s="24">
        <v>88</v>
      </c>
      <c r="AB41" s="24">
        <v>1</v>
      </c>
      <c r="AC41" s="24">
        <v>13</v>
      </c>
      <c r="AD41" s="24">
        <v>37</v>
      </c>
      <c r="AE41" s="24">
        <v>2</v>
      </c>
      <c r="AF41" s="24">
        <v>1</v>
      </c>
      <c r="AG41" s="24">
        <v>6</v>
      </c>
    </row>
    <row r="42" spans="2:33" ht="10.5" customHeight="1">
      <c r="B42" s="20"/>
      <c r="C42" s="20"/>
      <c r="E42" s="21"/>
      <c r="F42" s="24"/>
      <c r="G42" s="18">
        <f t="shared" si="14"/>
        <v>0</v>
      </c>
      <c r="H42" s="18">
        <f t="shared" si="15"/>
        <v>0</v>
      </c>
      <c r="I42" s="18">
        <f t="shared" si="16"/>
        <v>0</v>
      </c>
      <c r="J42" s="22">
        <f t="shared" si="17"/>
        <v>0</v>
      </c>
      <c r="K42" s="24"/>
      <c r="L42" s="24"/>
      <c r="M42" s="22">
        <f t="shared" si="18"/>
        <v>0</v>
      </c>
      <c r="N42" s="24"/>
      <c r="O42" s="24"/>
      <c r="P42" s="22">
        <f t="shared" si="19"/>
        <v>0</v>
      </c>
      <c r="Q42" s="24"/>
      <c r="R42" s="24"/>
      <c r="S42" s="22">
        <f t="shared" si="20"/>
        <v>0</v>
      </c>
      <c r="T42" s="24"/>
      <c r="U42" s="24"/>
      <c r="V42" s="22">
        <f t="shared" si="21"/>
        <v>0</v>
      </c>
      <c r="W42" s="24"/>
      <c r="X42" s="24"/>
      <c r="Y42" s="22">
        <f t="shared" si="22"/>
        <v>0</v>
      </c>
      <c r="Z42" s="24"/>
      <c r="AA42" s="24"/>
      <c r="AB42" s="24"/>
      <c r="AC42" s="24"/>
      <c r="AD42" s="24"/>
      <c r="AE42" s="24"/>
      <c r="AF42" s="24"/>
      <c r="AG42" s="24"/>
    </row>
    <row r="43" spans="2:33" s="16" customFormat="1" ht="10.5" customHeight="1">
      <c r="B43" s="34" t="s">
        <v>129</v>
      </c>
      <c r="C43" s="34"/>
      <c r="E43" s="17">
        <f>SUM(E44:E45)</f>
        <v>11</v>
      </c>
      <c r="F43" s="23">
        <f>SUM(F44:F45)</f>
        <v>97</v>
      </c>
      <c r="G43" s="18">
        <f t="shared" si="14"/>
        <v>2404</v>
      </c>
      <c r="H43" s="18">
        <f t="shared" si="15"/>
        <v>1233</v>
      </c>
      <c r="I43" s="18">
        <f t="shared" si="16"/>
        <v>1171</v>
      </c>
      <c r="J43" s="18">
        <f t="shared" si="17"/>
        <v>352</v>
      </c>
      <c r="K43" s="23">
        <f>SUM(K44:K45)</f>
        <v>167</v>
      </c>
      <c r="L43" s="23">
        <f>SUM(L44:L45)</f>
        <v>185</v>
      </c>
      <c r="M43" s="18">
        <f t="shared" si="18"/>
        <v>365</v>
      </c>
      <c r="N43" s="23">
        <f>SUM(N44:N45)</f>
        <v>198</v>
      </c>
      <c r="O43" s="23">
        <f>SUM(O44:O45)</f>
        <v>167</v>
      </c>
      <c r="P43" s="18">
        <f t="shared" si="19"/>
        <v>399</v>
      </c>
      <c r="Q43" s="23">
        <f>SUM(Q44:Q45)</f>
        <v>227</v>
      </c>
      <c r="R43" s="23">
        <f>SUM(R44:R45)</f>
        <v>172</v>
      </c>
      <c r="S43" s="18">
        <f t="shared" si="20"/>
        <v>418</v>
      </c>
      <c r="T43" s="23">
        <f>SUM(T44:T45)</f>
        <v>207</v>
      </c>
      <c r="U43" s="23">
        <f>SUM(U44:U45)</f>
        <v>211</v>
      </c>
      <c r="V43" s="18">
        <f t="shared" si="21"/>
        <v>449</v>
      </c>
      <c r="W43" s="23">
        <f>SUM(W44:W45)</f>
        <v>232</v>
      </c>
      <c r="X43" s="23">
        <f>SUM(X44:X45)</f>
        <v>217</v>
      </c>
      <c r="Y43" s="18">
        <f t="shared" si="22"/>
        <v>421</v>
      </c>
      <c r="Z43" s="23">
        <f>SUM(Z44:Z45)</f>
        <v>202</v>
      </c>
      <c r="AA43" s="23">
        <f>SUM(AA44:AA45)</f>
        <v>219</v>
      </c>
      <c r="AB43" s="23" t="s">
        <v>13</v>
      </c>
      <c r="AC43" s="23">
        <f>SUM(AC44:AC45)</f>
        <v>49</v>
      </c>
      <c r="AD43" s="23">
        <f>SUM(AD44:AD45)</f>
        <v>110</v>
      </c>
      <c r="AE43" s="23">
        <f>SUM(AE44:AE45)</f>
        <v>6</v>
      </c>
      <c r="AF43" s="23">
        <f>SUM(AF44:AF45)</f>
        <v>3</v>
      </c>
      <c r="AG43" s="23">
        <f>SUM(AG44:AG45)</f>
        <v>32</v>
      </c>
    </row>
    <row r="44" spans="2:33" ht="10.5" customHeight="1">
      <c r="B44" s="20"/>
      <c r="C44" s="20" t="s">
        <v>21</v>
      </c>
      <c r="E44" s="21">
        <v>7</v>
      </c>
      <c r="F44" s="24">
        <v>75</v>
      </c>
      <c r="G44" s="22">
        <f t="shared" si="14"/>
        <v>2031</v>
      </c>
      <c r="H44" s="22">
        <f t="shared" si="15"/>
        <v>1040</v>
      </c>
      <c r="I44" s="22">
        <f t="shared" si="16"/>
        <v>991</v>
      </c>
      <c r="J44" s="22">
        <f t="shared" si="17"/>
        <v>302</v>
      </c>
      <c r="K44" s="24">
        <v>145</v>
      </c>
      <c r="L44" s="24">
        <v>157</v>
      </c>
      <c r="M44" s="22">
        <f t="shared" si="18"/>
        <v>303</v>
      </c>
      <c r="N44" s="24">
        <v>166</v>
      </c>
      <c r="O44" s="24">
        <v>137</v>
      </c>
      <c r="P44" s="22">
        <f t="shared" si="19"/>
        <v>339</v>
      </c>
      <c r="Q44" s="24">
        <v>193</v>
      </c>
      <c r="R44" s="24">
        <v>146</v>
      </c>
      <c r="S44" s="22">
        <f t="shared" si="20"/>
        <v>353</v>
      </c>
      <c r="T44" s="24">
        <v>175</v>
      </c>
      <c r="U44" s="24">
        <v>178</v>
      </c>
      <c r="V44" s="22">
        <f t="shared" si="21"/>
        <v>374</v>
      </c>
      <c r="W44" s="24">
        <v>190</v>
      </c>
      <c r="X44" s="24">
        <v>184</v>
      </c>
      <c r="Y44" s="22">
        <f t="shared" si="22"/>
        <v>360</v>
      </c>
      <c r="Z44" s="24">
        <v>171</v>
      </c>
      <c r="AA44" s="24">
        <v>189</v>
      </c>
      <c r="AB44" s="24" t="s">
        <v>13</v>
      </c>
      <c r="AC44" s="24">
        <v>36</v>
      </c>
      <c r="AD44" s="24">
        <v>84</v>
      </c>
      <c r="AE44" s="24">
        <v>3</v>
      </c>
      <c r="AF44" s="24">
        <v>1</v>
      </c>
      <c r="AG44" s="24">
        <v>27</v>
      </c>
    </row>
    <row r="45" spans="2:33" ht="10.5" customHeight="1">
      <c r="B45" s="20"/>
      <c r="C45" s="20" t="s">
        <v>22</v>
      </c>
      <c r="E45" s="21">
        <v>4</v>
      </c>
      <c r="F45" s="24">
        <v>22</v>
      </c>
      <c r="G45" s="22">
        <f t="shared" si="14"/>
        <v>373</v>
      </c>
      <c r="H45" s="22">
        <f t="shared" si="15"/>
        <v>193</v>
      </c>
      <c r="I45" s="22">
        <f t="shared" si="16"/>
        <v>180</v>
      </c>
      <c r="J45" s="22">
        <f t="shared" si="17"/>
        <v>50</v>
      </c>
      <c r="K45" s="24">
        <v>22</v>
      </c>
      <c r="L45" s="24">
        <v>28</v>
      </c>
      <c r="M45" s="22">
        <f t="shared" si="18"/>
        <v>62</v>
      </c>
      <c r="N45" s="24">
        <v>32</v>
      </c>
      <c r="O45" s="24">
        <v>30</v>
      </c>
      <c r="P45" s="22">
        <f t="shared" si="19"/>
        <v>60</v>
      </c>
      <c r="Q45" s="24">
        <v>34</v>
      </c>
      <c r="R45" s="24">
        <v>26</v>
      </c>
      <c r="S45" s="22">
        <f t="shared" si="20"/>
        <v>65</v>
      </c>
      <c r="T45" s="24">
        <v>32</v>
      </c>
      <c r="U45" s="24">
        <v>33</v>
      </c>
      <c r="V45" s="22">
        <f t="shared" si="21"/>
        <v>75</v>
      </c>
      <c r="W45" s="24">
        <v>42</v>
      </c>
      <c r="X45" s="24">
        <v>33</v>
      </c>
      <c r="Y45" s="22">
        <f t="shared" si="22"/>
        <v>61</v>
      </c>
      <c r="Z45" s="24">
        <v>31</v>
      </c>
      <c r="AA45" s="24">
        <v>30</v>
      </c>
      <c r="AB45" s="24" t="s">
        <v>13</v>
      </c>
      <c r="AC45" s="24">
        <v>13</v>
      </c>
      <c r="AD45" s="24">
        <v>26</v>
      </c>
      <c r="AE45" s="24">
        <v>3</v>
      </c>
      <c r="AF45" s="24">
        <v>2</v>
      </c>
      <c r="AG45" s="24">
        <v>5</v>
      </c>
    </row>
    <row r="46" spans="2:33" ht="10.5" customHeight="1">
      <c r="B46" s="20"/>
      <c r="C46" s="20"/>
      <c r="E46" s="21"/>
      <c r="F46" s="24"/>
      <c r="G46" s="18">
        <f t="shared" si="14"/>
        <v>0</v>
      </c>
      <c r="H46" s="18">
        <f t="shared" si="15"/>
        <v>0</v>
      </c>
      <c r="I46" s="18">
        <f t="shared" si="16"/>
        <v>0</v>
      </c>
      <c r="J46" s="22">
        <f t="shared" si="17"/>
        <v>0</v>
      </c>
      <c r="K46" s="24"/>
      <c r="L46" s="24"/>
      <c r="M46" s="22">
        <f t="shared" si="18"/>
        <v>0</v>
      </c>
      <c r="N46" s="24"/>
      <c r="O46" s="24"/>
      <c r="P46" s="22">
        <f t="shared" si="19"/>
        <v>0</v>
      </c>
      <c r="Q46" s="24"/>
      <c r="R46" s="24"/>
      <c r="S46" s="22">
        <f t="shared" si="20"/>
        <v>0</v>
      </c>
      <c r="T46" s="24"/>
      <c r="U46" s="24"/>
      <c r="V46" s="22">
        <f t="shared" si="21"/>
        <v>0</v>
      </c>
      <c r="W46" s="24"/>
      <c r="X46" s="24"/>
      <c r="Y46" s="22">
        <f t="shared" si="22"/>
        <v>0</v>
      </c>
      <c r="Z46" s="24"/>
      <c r="AA46" s="24"/>
      <c r="AB46" s="24"/>
      <c r="AC46" s="24"/>
      <c r="AD46" s="24"/>
      <c r="AE46" s="24"/>
      <c r="AF46" s="24"/>
      <c r="AG46" s="24"/>
    </row>
    <row r="47" spans="2:33" s="16" customFormat="1" ht="10.5" customHeight="1">
      <c r="B47" s="34" t="s">
        <v>130</v>
      </c>
      <c r="C47" s="34"/>
      <c r="E47" s="17">
        <f>SUM(E48:E49)</f>
        <v>10</v>
      </c>
      <c r="F47" s="23">
        <f>SUM(F48:F49)</f>
        <v>94</v>
      </c>
      <c r="G47" s="18">
        <f t="shared" si="14"/>
        <v>2142</v>
      </c>
      <c r="H47" s="18">
        <f t="shared" si="15"/>
        <v>1089</v>
      </c>
      <c r="I47" s="18">
        <f t="shared" si="16"/>
        <v>1053</v>
      </c>
      <c r="J47" s="18">
        <f t="shared" si="17"/>
        <v>346</v>
      </c>
      <c r="K47" s="23">
        <f>SUM(K48:K49)</f>
        <v>182</v>
      </c>
      <c r="L47" s="23">
        <f>SUM(L48:L49)</f>
        <v>164</v>
      </c>
      <c r="M47" s="18">
        <f t="shared" si="18"/>
        <v>353</v>
      </c>
      <c r="N47" s="23">
        <f>SUM(N48:N49)</f>
        <v>184</v>
      </c>
      <c r="O47" s="23">
        <f>SUM(O48:O49)</f>
        <v>169</v>
      </c>
      <c r="P47" s="18">
        <f t="shared" si="19"/>
        <v>358</v>
      </c>
      <c r="Q47" s="23">
        <v>175</v>
      </c>
      <c r="R47" s="23">
        <v>183</v>
      </c>
      <c r="S47" s="18">
        <f t="shared" si="20"/>
        <v>370</v>
      </c>
      <c r="T47" s="23">
        <v>185</v>
      </c>
      <c r="U47" s="23">
        <v>185</v>
      </c>
      <c r="V47" s="18">
        <f t="shared" si="21"/>
        <v>360</v>
      </c>
      <c r="W47" s="23">
        <v>168</v>
      </c>
      <c r="X47" s="23">
        <v>192</v>
      </c>
      <c r="Y47" s="18">
        <f t="shared" si="22"/>
        <v>355</v>
      </c>
      <c r="Z47" s="23">
        <v>195</v>
      </c>
      <c r="AA47" s="23">
        <v>160</v>
      </c>
      <c r="AB47" s="23">
        <f aca="true" t="shared" si="23" ref="AB47:AG47">SUM(AB48:AB49)</f>
        <v>11</v>
      </c>
      <c r="AC47" s="23">
        <f t="shared" si="23"/>
        <v>49</v>
      </c>
      <c r="AD47" s="23">
        <f t="shared" si="23"/>
        <v>103</v>
      </c>
      <c r="AE47" s="23">
        <f t="shared" si="23"/>
        <v>15</v>
      </c>
      <c r="AF47" s="23">
        <f t="shared" si="23"/>
        <v>3</v>
      </c>
      <c r="AG47" s="23">
        <f t="shared" si="23"/>
        <v>27</v>
      </c>
    </row>
    <row r="48" spans="2:33" ht="10.5" customHeight="1">
      <c r="B48" s="20"/>
      <c r="C48" s="20" t="s">
        <v>23</v>
      </c>
      <c r="E48" s="21">
        <v>7</v>
      </c>
      <c r="F48" s="24">
        <v>69</v>
      </c>
      <c r="G48" s="22">
        <f t="shared" si="14"/>
        <v>1640</v>
      </c>
      <c r="H48" s="22">
        <f t="shared" si="15"/>
        <v>819</v>
      </c>
      <c r="I48" s="22">
        <f t="shared" si="16"/>
        <v>821</v>
      </c>
      <c r="J48" s="22">
        <f t="shared" si="17"/>
        <v>280</v>
      </c>
      <c r="K48" s="24">
        <v>138</v>
      </c>
      <c r="L48" s="24">
        <v>142</v>
      </c>
      <c r="M48" s="22">
        <f t="shared" si="18"/>
        <v>271</v>
      </c>
      <c r="N48" s="24">
        <v>147</v>
      </c>
      <c r="O48" s="24">
        <v>124</v>
      </c>
      <c r="P48" s="22">
        <f t="shared" si="19"/>
        <v>270</v>
      </c>
      <c r="Q48" s="24">
        <v>127</v>
      </c>
      <c r="R48" s="24">
        <v>143</v>
      </c>
      <c r="S48" s="22">
        <f t="shared" si="20"/>
        <v>292</v>
      </c>
      <c r="T48" s="24">
        <v>145</v>
      </c>
      <c r="U48" s="24">
        <v>147</v>
      </c>
      <c r="V48" s="22">
        <f t="shared" si="21"/>
        <v>260</v>
      </c>
      <c r="W48" s="24">
        <v>122</v>
      </c>
      <c r="X48" s="24">
        <v>138</v>
      </c>
      <c r="Y48" s="22">
        <f t="shared" si="22"/>
        <v>267</v>
      </c>
      <c r="Z48" s="24">
        <v>140</v>
      </c>
      <c r="AA48" s="24">
        <v>127</v>
      </c>
      <c r="AB48" s="24">
        <v>9</v>
      </c>
      <c r="AC48" s="24">
        <v>37</v>
      </c>
      <c r="AD48" s="24">
        <v>74</v>
      </c>
      <c r="AE48" s="24">
        <v>6</v>
      </c>
      <c r="AF48" s="24">
        <v>1</v>
      </c>
      <c r="AG48" s="24">
        <v>15</v>
      </c>
    </row>
    <row r="49" spans="2:33" ht="10.5" customHeight="1">
      <c r="B49" s="20"/>
      <c r="C49" s="20" t="s">
        <v>24</v>
      </c>
      <c r="E49" s="21">
        <v>3</v>
      </c>
      <c r="F49" s="24">
        <v>25</v>
      </c>
      <c r="G49" s="22">
        <f t="shared" si="14"/>
        <v>502</v>
      </c>
      <c r="H49" s="22">
        <f t="shared" si="15"/>
        <v>270</v>
      </c>
      <c r="I49" s="22">
        <f t="shared" si="16"/>
        <v>232</v>
      </c>
      <c r="J49" s="22">
        <f t="shared" si="17"/>
        <v>66</v>
      </c>
      <c r="K49" s="24">
        <v>44</v>
      </c>
      <c r="L49" s="24">
        <v>22</v>
      </c>
      <c r="M49" s="22">
        <f t="shared" si="18"/>
        <v>82</v>
      </c>
      <c r="N49" s="24">
        <v>37</v>
      </c>
      <c r="O49" s="24">
        <v>45</v>
      </c>
      <c r="P49" s="22">
        <f t="shared" si="19"/>
        <v>88</v>
      </c>
      <c r="Q49" s="24">
        <v>48</v>
      </c>
      <c r="R49" s="24">
        <v>40</v>
      </c>
      <c r="S49" s="22">
        <f t="shared" si="20"/>
        <v>78</v>
      </c>
      <c r="T49" s="24">
        <v>40</v>
      </c>
      <c r="U49" s="24">
        <v>38</v>
      </c>
      <c r="V49" s="22">
        <f t="shared" si="21"/>
        <v>100</v>
      </c>
      <c r="W49" s="24">
        <v>46</v>
      </c>
      <c r="X49" s="24">
        <v>54</v>
      </c>
      <c r="Y49" s="22">
        <f t="shared" si="22"/>
        <v>88</v>
      </c>
      <c r="Z49" s="24">
        <v>55</v>
      </c>
      <c r="AA49" s="24">
        <v>33</v>
      </c>
      <c r="AB49" s="24">
        <v>2</v>
      </c>
      <c r="AC49" s="24">
        <v>12</v>
      </c>
      <c r="AD49" s="24">
        <v>29</v>
      </c>
      <c r="AE49" s="24">
        <v>9</v>
      </c>
      <c r="AF49" s="24">
        <v>2</v>
      </c>
      <c r="AG49" s="24">
        <v>12</v>
      </c>
    </row>
    <row r="50" spans="2:33" ht="10.5" customHeight="1">
      <c r="B50" s="20"/>
      <c r="C50" s="20"/>
      <c r="E50" s="21"/>
      <c r="F50" s="24"/>
      <c r="G50" s="18">
        <f t="shared" si="14"/>
        <v>0</v>
      </c>
      <c r="H50" s="18">
        <f t="shared" si="15"/>
        <v>0</v>
      </c>
      <c r="I50" s="18">
        <f t="shared" si="16"/>
        <v>0</v>
      </c>
      <c r="J50" s="22">
        <f t="shared" si="17"/>
        <v>0</v>
      </c>
      <c r="K50" s="24"/>
      <c r="L50" s="24"/>
      <c r="M50" s="22">
        <f t="shared" si="18"/>
        <v>0</v>
      </c>
      <c r="N50" s="24"/>
      <c r="O50" s="24"/>
      <c r="P50" s="22">
        <f t="shared" si="19"/>
        <v>0</v>
      </c>
      <c r="Q50" s="24"/>
      <c r="R50" s="24"/>
      <c r="S50" s="22">
        <f t="shared" si="20"/>
        <v>0</v>
      </c>
      <c r="T50" s="24"/>
      <c r="U50" s="24"/>
      <c r="V50" s="22">
        <f t="shared" si="21"/>
        <v>0</v>
      </c>
      <c r="W50" s="24"/>
      <c r="X50" s="24"/>
      <c r="Y50" s="22">
        <f t="shared" si="22"/>
        <v>0</v>
      </c>
      <c r="Z50" s="24"/>
      <c r="AA50" s="24"/>
      <c r="AB50" s="24"/>
      <c r="AC50" s="24"/>
      <c r="AD50" s="24"/>
      <c r="AE50" s="24"/>
      <c r="AF50" s="24"/>
      <c r="AG50" s="24"/>
    </row>
    <row r="51" spans="2:33" s="16" customFormat="1" ht="10.5" customHeight="1">
      <c r="B51" s="34" t="s">
        <v>131</v>
      </c>
      <c r="C51" s="34"/>
      <c r="E51" s="17">
        <f>SUM(E52:E55)</f>
        <v>11</v>
      </c>
      <c r="F51" s="23">
        <f>SUM(F52:F55)</f>
        <v>115</v>
      </c>
      <c r="G51" s="18">
        <f t="shared" si="14"/>
        <v>2981</v>
      </c>
      <c r="H51" s="18">
        <f t="shared" si="15"/>
        <v>1553</v>
      </c>
      <c r="I51" s="18">
        <f t="shared" si="16"/>
        <v>1428</v>
      </c>
      <c r="J51" s="18">
        <f t="shared" si="17"/>
        <v>500</v>
      </c>
      <c r="K51" s="23">
        <f>SUM(K52:K55)</f>
        <v>278</v>
      </c>
      <c r="L51" s="23">
        <f>SUM(L52:L55)</f>
        <v>222</v>
      </c>
      <c r="M51" s="18">
        <f t="shared" si="18"/>
        <v>552</v>
      </c>
      <c r="N51" s="23">
        <f>SUM(N52:N55)</f>
        <v>293</v>
      </c>
      <c r="O51" s="23">
        <f>SUM(O52:O55)</f>
        <v>259</v>
      </c>
      <c r="P51" s="18">
        <f t="shared" si="19"/>
        <v>476</v>
      </c>
      <c r="Q51" s="23">
        <f>SUM(Q52:Q55)</f>
        <v>226</v>
      </c>
      <c r="R51" s="23">
        <f>SUM(R52:R55)</f>
        <v>250</v>
      </c>
      <c r="S51" s="18">
        <f t="shared" si="20"/>
        <v>506</v>
      </c>
      <c r="T51" s="23">
        <f>SUM(T52:T55)</f>
        <v>272</v>
      </c>
      <c r="U51" s="23">
        <f>SUM(U52:U55)</f>
        <v>234</v>
      </c>
      <c r="V51" s="18">
        <f t="shared" si="21"/>
        <v>461</v>
      </c>
      <c r="W51" s="23">
        <f>SUM(W52:W55)</f>
        <v>232</v>
      </c>
      <c r="X51" s="23">
        <f>SUM(X52:X55)</f>
        <v>229</v>
      </c>
      <c r="Y51" s="18">
        <f t="shared" si="22"/>
        <v>486</v>
      </c>
      <c r="Z51" s="23">
        <f aca="true" t="shared" si="24" ref="Z51:AG51">SUM(Z52:Z55)</f>
        <v>252</v>
      </c>
      <c r="AA51" s="23">
        <f t="shared" si="24"/>
        <v>234</v>
      </c>
      <c r="AB51" s="23">
        <f t="shared" si="24"/>
        <v>14</v>
      </c>
      <c r="AC51" s="23">
        <f t="shared" si="24"/>
        <v>63</v>
      </c>
      <c r="AD51" s="23">
        <f t="shared" si="24"/>
        <v>117</v>
      </c>
      <c r="AE51" s="23">
        <f t="shared" si="24"/>
        <v>8</v>
      </c>
      <c r="AF51" s="23">
        <f t="shared" si="24"/>
        <v>1</v>
      </c>
      <c r="AG51" s="23">
        <f t="shared" si="24"/>
        <v>40</v>
      </c>
    </row>
    <row r="52" spans="2:33" ht="10.5" customHeight="1">
      <c r="B52" s="20"/>
      <c r="C52" s="20" t="s">
        <v>25</v>
      </c>
      <c r="E52" s="21">
        <v>4</v>
      </c>
      <c r="F52" s="24">
        <v>45</v>
      </c>
      <c r="G52" s="22">
        <f t="shared" si="14"/>
        <v>1189</v>
      </c>
      <c r="H52" s="22">
        <f t="shared" si="15"/>
        <v>621</v>
      </c>
      <c r="I52" s="22">
        <f t="shared" si="16"/>
        <v>568</v>
      </c>
      <c r="J52" s="22">
        <f t="shared" si="17"/>
        <v>178</v>
      </c>
      <c r="K52" s="24">
        <v>92</v>
      </c>
      <c r="L52" s="24">
        <v>86</v>
      </c>
      <c r="M52" s="22">
        <f t="shared" si="18"/>
        <v>229</v>
      </c>
      <c r="N52" s="24">
        <v>120</v>
      </c>
      <c r="O52" s="24">
        <v>109</v>
      </c>
      <c r="P52" s="22">
        <f t="shared" si="19"/>
        <v>203</v>
      </c>
      <c r="Q52" s="24">
        <v>102</v>
      </c>
      <c r="R52" s="24">
        <v>101</v>
      </c>
      <c r="S52" s="22">
        <f t="shared" si="20"/>
        <v>193</v>
      </c>
      <c r="T52" s="24">
        <v>100</v>
      </c>
      <c r="U52" s="24">
        <v>93</v>
      </c>
      <c r="V52" s="22">
        <f t="shared" si="21"/>
        <v>190</v>
      </c>
      <c r="W52" s="24">
        <v>95</v>
      </c>
      <c r="X52" s="24">
        <v>95</v>
      </c>
      <c r="Y52" s="22">
        <f t="shared" si="22"/>
        <v>196</v>
      </c>
      <c r="Z52" s="24">
        <v>112</v>
      </c>
      <c r="AA52" s="24">
        <v>84</v>
      </c>
      <c r="AB52" s="24">
        <v>8</v>
      </c>
      <c r="AC52" s="24">
        <v>22</v>
      </c>
      <c r="AD52" s="24">
        <v>50</v>
      </c>
      <c r="AE52" s="24">
        <v>6</v>
      </c>
      <c r="AF52" s="24" t="s">
        <v>14</v>
      </c>
      <c r="AG52" s="24">
        <v>17</v>
      </c>
    </row>
    <row r="53" spans="2:33" ht="10.5" customHeight="1">
      <c r="B53" s="20"/>
      <c r="C53" s="20" t="s">
        <v>26</v>
      </c>
      <c r="E53" s="21">
        <v>3</v>
      </c>
      <c r="F53" s="24">
        <v>23</v>
      </c>
      <c r="G53" s="22">
        <f t="shared" si="14"/>
        <v>614</v>
      </c>
      <c r="H53" s="22">
        <f t="shared" si="15"/>
        <v>328</v>
      </c>
      <c r="I53" s="22">
        <f t="shared" si="16"/>
        <v>286</v>
      </c>
      <c r="J53" s="22">
        <f t="shared" si="17"/>
        <v>131</v>
      </c>
      <c r="K53" s="24">
        <v>73</v>
      </c>
      <c r="L53" s="24">
        <v>58</v>
      </c>
      <c r="M53" s="22">
        <f t="shared" si="18"/>
        <v>112</v>
      </c>
      <c r="N53" s="24">
        <v>65</v>
      </c>
      <c r="O53" s="24">
        <v>47</v>
      </c>
      <c r="P53" s="22">
        <f t="shared" si="19"/>
        <v>84</v>
      </c>
      <c r="Q53" s="24">
        <v>42</v>
      </c>
      <c r="R53" s="24">
        <v>42</v>
      </c>
      <c r="S53" s="22">
        <f t="shared" si="20"/>
        <v>105</v>
      </c>
      <c r="T53" s="24">
        <v>58</v>
      </c>
      <c r="U53" s="24">
        <v>47</v>
      </c>
      <c r="V53" s="22">
        <f t="shared" si="21"/>
        <v>91</v>
      </c>
      <c r="W53" s="24">
        <v>50</v>
      </c>
      <c r="X53" s="24">
        <v>41</v>
      </c>
      <c r="Y53" s="22">
        <f t="shared" si="22"/>
        <v>91</v>
      </c>
      <c r="Z53" s="24">
        <v>40</v>
      </c>
      <c r="AA53" s="24">
        <v>51</v>
      </c>
      <c r="AB53" s="24" t="s">
        <v>13</v>
      </c>
      <c r="AC53" s="24">
        <v>16</v>
      </c>
      <c r="AD53" s="24">
        <v>22</v>
      </c>
      <c r="AE53" s="24">
        <v>2</v>
      </c>
      <c r="AF53" s="24">
        <v>1</v>
      </c>
      <c r="AG53" s="24">
        <v>10</v>
      </c>
    </row>
    <row r="54" spans="2:33" ht="10.5" customHeight="1">
      <c r="B54" s="20"/>
      <c r="C54" s="20" t="s">
        <v>27</v>
      </c>
      <c r="E54" s="21">
        <v>3</v>
      </c>
      <c r="F54" s="24">
        <v>37</v>
      </c>
      <c r="G54" s="22">
        <f t="shared" si="14"/>
        <v>944</v>
      </c>
      <c r="H54" s="22">
        <f t="shared" si="15"/>
        <v>493</v>
      </c>
      <c r="I54" s="22">
        <f t="shared" si="16"/>
        <v>451</v>
      </c>
      <c r="J54" s="22">
        <f t="shared" si="17"/>
        <v>159</v>
      </c>
      <c r="K54" s="24">
        <v>93</v>
      </c>
      <c r="L54" s="24">
        <v>66</v>
      </c>
      <c r="M54" s="22">
        <f t="shared" si="18"/>
        <v>180</v>
      </c>
      <c r="N54" s="24">
        <v>96</v>
      </c>
      <c r="O54" s="24">
        <v>84</v>
      </c>
      <c r="P54" s="22">
        <f t="shared" si="19"/>
        <v>146</v>
      </c>
      <c r="Q54" s="24">
        <v>64</v>
      </c>
      <c r="R54" s="24">
        <v>82</v>
      </c>
      <c r="S54" s="22">
        <f t="shared" si="20"/>
        <v>166</v>
      </c>
      <c r="T54" s="24">
        <v>93</v>
      </c>
      <c r="U54" s="24">
        <v>73</v>
      </c>
      <c r="V54" s="22">
        <f t="shared" si="21"/>
        <v>141</v>
      </c>
      <c r="W54" s="24">
        <v>64</v>
      </c>
      <c r="X54" s="24">
        <v>77</v>
      </c>
      <c r="Y54" s="22">
        <f t="shared" si="22"/>
        <v>152</v>
      </c>
      <c r="Z54" s="24">
        <v>83</v>
      </c>
      <c r="AA54" s="24">
        <v>69</v>
      </c>
      <c r="AB54" s="24" t="s">
        <v>13</v>
      </c>
      <c r="AC54" s="24">
        <v>17</v>
      </c>
      <c r="AD54" s="24">
        <v>37</v>
      </c>
      <c r="AE54" s="24" t="s">
        <v>14</v>
      </c>
      <c r="AF54" s="24" t="s">
        <v>14</v>
      </c>
      <c r="AG54" s="24">
        <v>7</v>
      </c>
    </row>
    <row r="55" spans="2:33" ht="10.5" customHeight="1">
      <c r="B55" s="20"/>
      <c r="C55" s="20" t="s">
        <v>28</v>
      </c>
      <c r="E55" s="21">
        <v>1</v>
      </c>
      <c r="F55" s="24">
        <v>10</v>
      </c>
      <c r="G55" s="22">
        <f t="shared" si="14"/>
        <v>234</v>
      </c>
      <c r="H55" s="22">
        <f t="shared" si="15"/>
        <v>111</v>
      </c>
      <c r="I55" s="22">
        <f t="shared" si="16"/>
        <v>123</v>
      </c>
      <c r="J55" s="22">
        <f t="shared" si="17"/>
        <v>32</v>
      </c>
      <c r="K55" s="24">
        <v>20</v>
      </c>
      <c r="L55" s="24">
        <v>12</v>
      </c>
      <c r="M55" s="22">
        <f t="shared" si="18"/>
        <v>31</v>
      </c>
      <c r="N55" s="24">
        <v>12</v>
      </c>
      <c r="O55" s="24">
        <v>19</v>
      </c>
      <c r="P55" s="22">
        <f t="shared" si="19"/>
        <v>43</v>
      </c>
      <c r="Q55" s="24">
        <v>18</v>
      </c>
      <c r="R55" s="24">
        <v>25</v>
      </c>
      <c r="S55" s="22">
        <f t="shared" si="20"/>
        <v>42</v>
      </c>
      <c r="T55" s="24">
        <v>21</v>
      </c>
      <c r="U55" s="24">
        <v>21</v>
      </c>
      <c r="V55" s="22">
        <f t="shared" si="21"/>
        <v>39</v>
      </c>
      <c r="W55" s="24">
        <v>23</v>
      </c>
      <c r="X55" s="24">
        <v>16</v>
      </c>
      <c r="Y55" s="22">
        <f t="shared" si="22"/>
        <v>47</v>
      </c>
      <c r="Z55" s="24">
        <v>17</v>
      </c>
      <c r="AA55" s="24">
        <v>30</v>
      </c>
      <c r="AB55" s="24">
        <v>6</v>
      </c>
      <c r="AC55" s="24">
        <v>8</v>
      </c>
      <c r="AD55" s="24">
        <v>8</v>
      </c>
      <c r="AE55" s="24" t="s">
        <v>14</v>
      </c>
      <c r="AF55" s="24" t="s">
        <v>14</v>
      </c>
      <c r="AG55" s="24">
        <v>6</v>
      </c>
    </row>
    <row r="56" spans="2:33" ht="10.5" customHeight="1">
      <c r="B56" s="20"/>
      <c r="C56" s="20"/>
      <c r="E56" s="21"/>
      <c r="F56" s="24"/>
      <c r="G56" s="18">
        <f t="shared" si="14"/>
        <v>0</v>
      </c>
      <c r="H56" s="18">
        <f t="shared" si="15"/>
        <v>0</v>
      </c>
      <c r="I56" s="18">
        <f t="shared" si="16"/>
        <v>0</v>
      </c>
      <c r="J56" s="22">
        <f t="shared" si="17"/>
        <v>0</v>
      </c>
      <c r="K56" s="24"/>
      <c r="L56" s="24"/>
      <c r="M56" s="22">
        <f t="shared" si="18"/>
        <v>0</v>
      </c>
      <c r="N56" s="24"/>
      <c r="O56" s="24"/>
      <c r="P56" s="22">
        <f t="shared" si="19"/>
        <v>0</v>
      </c>
      <c r="Q56" s="24"/>
      <c r="R56" s="24"/>
      <c r="S56" s="22">
        <f t="shared" si="20"/>
        <v>0</v>
      </c>
      <c r="T56" s="24"/>
      <c r="U56" s="24"/>
      <c r="V56" s="22">
        <f t="shared" si="21"/>
        <v>0</v>
      </c>
      <c r="W56" s="24"/>
      <c r="X56" s="24"/>
      <c r="Y56" s="22">
        <f t="shared" si="22"/>
        <v>0</v>
      </c>
      <c r="Z56" s="24"/>
      <c r="AA56" s="24"/>
      <c r="AB56" s="24"/>
      <c r="AC56" s="24"/>
      <c r="AD56" s="24"/>
      <c r="AE56" s="24"/>
      <c r="AF56" s="24"/>
      <c r="AG56" s="24"/>
    </row>
    <row r="57" spans="2:33" s="16" customFormat="1" ht="10.5" customHeight="1">
      <c r="B57" s="34" t="s">
        <v>132</v>
      </c>
      <c r="C57" s="34"/>
      <c r="E57" s="17">
        <f>SUM(E58:E65)</f>
        <v>22</v>
      </c>
      <c r="F57" s="23">
        <f>SUM(F58:F65)</f>
        <v>200</v>
      </c>
      <c r="G57" s="18">
        <f t="shared" si="14"/>
        <v>4845</v>
      </c>
      <c r="H57" s="18">
        <f t="shared" si="15"/>
        <v>2456</v>
      </c>
      <c r="I57" s="18">
        <f t="shared" si="16"/>
        <v>2389</v>
      </c>
      <c r="J57" s="18">
        <f t="shared" si="17"/>
        <v>801</v>
      </c>
      <c r="K57" s="23">
        <f>SUM(K58:K65)</f>
        <v>421</v>
      </c>
      <c r="L57" s="23">
        <f>SUM(L58:L65)</f>
        <v>380</v>
      </c>
      <c r="M57" s="18">
        <f t="shared" si="18"/>
        <v>837</v>
      </c>
      <c r="N57" s="23">
        <f>SUM(N58:N65)</f>
        <v>409</v>
      </c>
      <c r="O57" s="23">
        <f>SUM(O58:O65)</f>
        <v>428</v>
      </c>
      <c r="P57" s="18">
        <f t="shared" si="19"/>
        <v>849</v>
      </c>
      <c r="Q57" s="23">
        <f>SUM(Q58:Q65)</f>
        <v>445</v>
      </c>
      <c r="R57" s="23">
        <f>SUM(R58:R65)</f>
        <v>404</v>
      </c>
      <c r="S57" s="18">
        <f t="shared" si="20"/>
        <v>749</v>
      </c>
      <c r="T57" s="23">
        <f>SUM(T58:T65)</f>
        <v>364</v>
      </c>
      <c r="U57" s="23">
        <f>SUM(U58:U65)</f>
        <v>385</v>
      </c>
      <c r="V57" s="18">
        <f t="shared" si="21"/>
        <v>845</v>
      </c>
      <c r="W57" s="23">
        <f>SUM(W58:W65)</f>
        <v>415</v>
      </c>
      <c r="X57" s="23">
        <f>SUM(X58:X65)</f>
        <v>430</v>
      </c>
      <c r="Y57" s="18">
        <f t="shared" si="22"/>
        <v>764</v>
      </c>
      <c r="Z57" s="23">
        <f>SUM(Z58:Z65)</f>
        <v>402</v>
      </c>
      <c r="AA57" s="23">
        <f>SUM(AA58:AA65)</f>
        <v>362</v>
      </c>
      <c r="AB57" s="23" t="s">
        <v>13</v>
      </c>
      <c r="AC57" s="23">
        <f>SUM(AC58:AC65)</f>
        <v>115</v>
      </c>
      <c r="AD57" s="23">
        <f>SUM(AD58:AD65)</f>
        <v>210</v>
      </c>
      <c r="AE57" s="23">
        <f>SUM(AE58:AE65)</f>
        <v>29</v>
      </c>
      <c r="AF57" s="23">
        <f>SUM(AF58:AF65)</f>
        <v>3</v>
      </c>
      <c r="AG57" s="23">
        <f>SUM(AG58:AG65)</f>
        <v>51</v>
      </c>
    </row>
    <row r="58" spans="2:33" ht="10.5" customHeight="1">
      <c r="B58" s="20"/>
      <c r="C58" s="20" t="s">
        <v>29</v>
      </c>
      <c r="E58" s="21">
        <v>5</v>
      </c>
      <c r="F58" s="24">
        <v>40</v>
      </c>
      <c r="G58" s="22">
        <f t="shared" si="14"/>
        <v>927</v>
      </c>
      <c r="H58" s="22">
        <f t="shared" si="15"/>
        <v>449</v>
      </c>
      <c r="I58" s="22">
        <f t="shared" si="16"/>
        <v>478</v>
      </c>
      <c r="J58" s="22">
        <f t="shared" si="17"/>
        <v>149</v>
      </c>
      <c r="K58" s="24">
        <v>74</v>
      </c>
      <c r="L58" s="24">
        <v>75</v>
      </c>
      <c r="M58" s="22">
        <f t="shared" si="18"/>
        <v>160</v>
      </c>
      <c r="N58" s="24">
        <v>76</v>
      </c>
      <c r="O58" s="24">
        <v>84</v>
      </c>
      <c r="P58" s="22">
        <f t="shared" si="19"/>
        <v>164</v>
      </c>
      <c r="Q58" s="24">
        <v>71</v>
      </c>
      <c r="R58" s="24">
        <v>93</v>
      </c>
      <c r="S58" s="22">
        <f t="shared" si="20"/>
        <v>135</v>
      </c>
      <c r="T58" s="24">
        <v>68</v>
      </c>
      <c r="U58" s="24">
        <v>67</v>
      </c>
      <c r="V58" s="22">
        <f t="shared" si="21"/>
        <v>159</v>
      </c>
      <c r="W58" s="24">
        <v>79</v>
      </c>
      <c r="X58" s="24">
        <v>80</v>
      </c>
      <c r="Y58" s="22">
        <f t="shared" si="22"/>
        <v>160</v>
      </c>
      <c r="Z58" s="24">
        <v>81</v>
      </c>
      <c r="AA58" s="24">
        <v>79</v>
      </c>
      <c r="AB58" s="24" t="s">
        <v>13</v>
      </c>
      <c r="AC58" s="24">
        <v>28</v>
      </c>
      <c r="AD58" s="24">
        <v>35</v>
      </c>
      <c r="AE58" s="24">
        <v>2</v>
      </c>
      <c r="AF58" s="24" t="s">
        <v>14</v>
      </c>
      <c r="AG58" s="24">
        <v>11</v>
      </c>
    </row>
    <row r="59" spans="2:33" ht="10.5" customHeight="1">
      <c r="B59" s="20"/>
      <c r="C59" s="20" t="s">
        <v>30</v>
      </c>
      <c r="E59" s="21">
        <v>2</v>
      </c>
      <c r="F59" s="24">
        <v>12</v>
      </c>
      <c r="G59" s="22">
        <f t="shared" si="14"/>
        <v>213</v>
      </c>
      <c r="H59" s="22">
        <f t="shared" si="15"/>
        <v>111</v>
      </c>
      <c r="I59" s="22">
        <f t="shared" si="16"/>
        <v>102</v>
      </c>
      <c r="J59" s="22">
        <f t="shared" si="17"/>
        <v>31</v>
      </c>
      <c r="K59" s="24">
        <v>22</v>
      </c>
      <c r="L59" s="24">
        <v>9</v>
      </c>
      <c r="M59" s="22">
        <f t="shared" si="18"/>
        <v>40</v>
      </c>
      <c r="N59" s="24">
        <v>19</v>
      </c>
      <c r="O59" s="24">
        <v>21</v>
      </c>
      <c r="P59" s="22">
        <f t="shared" si="19"/>
        <v>38</v>
      </c>
      <c r="Q59" s="24">
        <v>21</v>
      </c>
      <c r="R59" s="24">
        <v>17</v>
      </c>
      <c r="S59" s="22">
        <f t="shared" si="20"/>
        <v>24</v>
      </c>
      <c r="T59" s="24">
        <v>10</v>
      </c>
      <c r="U59" s="24">
        <v>14</v>
      </c>
      <c r="V59" s="22">
        <f t="shared" si="21"/>
        <v>44</v>
      </c>
      <c r="W59" s="24">
        <v>20</v>
      </c>
      <c r="X59" s="24">
        <v>24</v>
      </c>
      <c r="Y59" s="22">
        <f t="shared" si="22"/>
        <v>36</v>
      </c>
      <c r="Z59" s="24">
        <v>19</v>
      </c>
      <c r="AA59" s="24">
        <v>17</v>
      </c>
      <c r="AB59" s="24" t="s">
        <v>13</v>
      </c>
      <c r="AC59" s="24">
        <v>7</v>
      </c>
      <c r="AD59" s="24">
        <v>15</v>
      </c>
      <c r="AE59" s="24">
        <v>2</v>
      </c>
      <c r="AF59" s="24" t="s">
        <v>14</v>
      </c>
      <c r="AG59" s="24">
        <v>4</v>
      </c>
    </row>
    <row r="60" spans="2:33" ht="10.5" customHeight="1">
      <c r="B60" s="20"/>
      <c r="C60" s="20" t="s">
        <v>31</v>
      </c>
      <c r="E60" s="21">
        <v>6</v>
      </c>
      <c r="F60" s="24">
        <v>64</v>
      </c>
      <c r="G60" s="22">
        <f t="shared" si="14"/>
        <v>1676</v>
      </c>
      <c r="H60" s="22">
        <f t="shared" si="15"/>
        <v>872</v>
      </c>
      <c r="I60" s="22">
        <f t="shared" si="16"/>
        <v>804</v>
      </c>
      <c r="J60" s="22">
        <f t="shared" si="17"/>
        <v>297</v>
      </c>
      <c r="K60" s="24">
        <v>156</v>
      </c>
      <c r="L60" s="24">
        <v>141</v>
      </c>
      <c r="M60" s="22">
        <f t="shared" si="18"/>
        <v>277</v>
      </c>
      <c r="N60" s="24">
        <v>137</v>
      </c>
      <c r="O60" s="24">
        <v>140</v>
      </c>
      <c r="P60" s="22">
        <f t="shared" si="19"/>
        <v>282</v>
      </c>
      <c r="Q60" s="24">
        <v>156</v>
      </c>
      <c r="R60" s="24">
        <v>126</v>
      </c>
      <c r="S60" s="22">
        <f t="shared" si="20"/>
        <v>249</v>
      </c>
      <c r="T60" s="24">
        <v>126</v>
      </c>
      <c r="U60" s="24">
        <v>123</v>
      </c>
      <c r="V60" s="22">
        <f t="shared" si="21"/>
        <v>310</v>
      </c>
      <c r="W60" s="24">
        <v>151</v>
      </c>
      <c r="X60" s="24">
        <v>159</v>
      </c>
      <c r="Y60" s="22">
        <f t="shared" si="22"/>
        <v>261</v>
      </c>
      <c r="Z60" s="24">
        <v>146</v>
      </c>
      <c r="AA60" s="24">
        <v>115</v>
      </c>
      <c r="AB60" s="24" t="s">
        <v>13</v>
      </c>
      <c r="AC60" s="24">
        <v>31</v>
      </c>
      <c r="AD60" s="24">
        <v>71</v>
      </c>
      <c r="AE60" s="24">
        <v>3</v>
      </c>
      <c r="AF60" s="24">
        <v>2</v>
      </c>
      <c r="AG60" s="24">
        <v>11</v>
      </c>
    </row>
    <row r="61" spans="2:33" ht="10.5" customHeight="1">
      <c r="B61" s="20"/>
      <c r="C61" s="20" t="s">
        <v>32</v>
      </c>
      <c r="E61" s="21">
        <v>5</v>
      </c>
      <c r="F61" s="24">
        <v>66</v>
      </c>
      <c r="G61" s="22">
        <f t="shared" si="14"/>
        <v>1851</v>
      </c>
      <c r="H61" s="22">
        <f t="shared" si="15"/>
        <v>937</v>
      </c>
      <c r="I61" s="22">
        <f t="shared" si="16"/>
        <v>914</v>
      </c>
      <c r="J61" s="22">
        <f t="shared" si="17"/>
        <v>298</v>
      </c>
      <c r="K61" s="24">
        <v>156</v>
      </c>
      <c r="L61" s="24">
        <v>142</v>
      </c>
      <c r="M61" s="22">
        <f t="shared" si="18"/>
        <v>332</v>
      </c>
      <c r="N61" s="24">
        <v>168</v>
      </c>
      <c r="O61" s="24">
        <v>164</v>
      </c>
      <c r="P61" s="22">
        <f t="shared" si="19"/>
        <v>338</v>
      </c>
      <c r="Q61" s="24">
        <v>182</v>
      </c>
      <c r="R61" s="24">
        <v>156</v>
      </c>
      <c r="S61" s="22">
        <f t="shared" si="20"/>
        <v>312</v>
      </c>
      <c r="T61" s="24">
        <v>142</v>
      </c>
      <c r="U61" s="24">
        <v>170</v>
      </c>
      <c r="V61" s="22">
        <f t="shared" si="21"/>
        <v>298</v>
      </c>
      <c r="W61" s="24">
        <v>150</v>
      </c>
      <c r="X61" s="24">
        <v>148</v>
      </c>
      <c r="Y61" s="22">
        <f t="shared" si="22"/>
        <v>273</v>
      </c>
      <c r="Z61" s="24">
        <v>139</v>
      </c>
      <c r="AA61" s="24">
        <v>134</v>
      </c>
      <c r="AB61" s="24" t="s">
        <v>13</v>
      </c>
      <c r="AC61" s="24">
        <v>35</v>
      </c>
      <c r="AD61" s="24">
        <v>68</v>
      </c>
      <c r="AE61" s="24">
        <v>2</v>
      </c>
      <c r="AF61" s="24" t="s">
        <v>14</v>
      </c>
      <c r="AG61" s="24">
        <v>13</v>
      </c>
    </row>
    <row r="62" spans="2:33" ht="10.5" customHeight="1">
      <c r="B62" s="20"/>
      <c r="C62" s="20" t="s">
        <v>33</v>
      </c>
      <c r="E62" s="21">
        <v>1</v>
      </c>
      <c r="F62" s="24">
        <v>6</v>
      </c>
      <c r="G62" s="22">
        <f t="shared" si="14"/>
        <v>63</v>
      </c>
      <c r="H62" s="22">
        <f t="shared" si="15"/>
        <v>33</v>
      </c>
      <c r="I62" s="22">
        <f t="shared" si="16"/>
        <v>30</v>
      </c>
      <c r="J62" s="22">
        <f t="shared" si="17"/>
        <v>12</v>
      </c>
      <c r="K62" s="24">
        <v>6</v>
      </c>
      <c r="L62" s="24">
        <v>6</v>
      </c>
      <c r="M62" s="22">
        <f t="shared" si="18"/>
        <v>7</v>
      </c>
      <c r="N62" s="24">
        <v>2</v>
      </c>
      <c r="O62" s="24">
        <v>5</v>
      </c>
      <c r="P62" s="22">
        <f t="shared" si="19"/>
        <v>10</v>
      </c>
      <c r="Q62" s="24">
        <v>5</v>
      </c>
      <c r="R62" s="24">
        <v>5</v>
      </c>
      <c r="S62" s="22">
        <f t="shared" si="20"/>
        <v>10</v>
      </c>
      <c r="T62" s="24">
        <v>6</v>
      </c>
      <c r="U62" s="24">
        <v>4</v>
      </c>
      <c r="V62" s="22">
        <f t="shared" si="21"/>
        <v>10</v>
      </c>
      <c r="W62" s="24">
        <v>5</v>
      </c>
      <c r="X62" s="24">
        <v>5</v>
      </c>
      <c r="Y62" s="22">
        <f t="shared" si="22"/>
        <v>14</v>
      </c>
      <c r="Z62" s="24">
        <v>9</v>
      </c>
      <c r="AA62" s="24">
        <v>5</v>
      </c>
      <c r="AB62" s="24" t="s">
        <v>13</v>
      </c>
      <c r="AC62" s="24">
        <v>5</v>
      </c>
      <c r="AD62" s="24">
        <v>6</v>
      </c>
      <c r="AE62" s="24">
        <v>1</v>
      </c>
      <c r="AF62" s="24" t="s">
        <v>14</v>
      </c>
      <c r="AG62" s="24">
        <v>4</v>
      </c>
    </row>
    <row r="63" spans="2:33" ht="10.5" customHeight="1">
      <c r="B63" s="20"/>
      <c r="C63" s="20" t="s">
        <v>34</v>
      </c>
      <c r="E63" s="21">
        <v>1</v>
      </c>
      <c r="F63" s="24">
        <v>6</v>
      </c>
      <c r="G63" s="22">
        <f t="shared" si="14"/>
        <v>73</v>
      </c>
      <c r="H63" s="22">
        <f t="shared" si="15"/>
        <v>36</v>
      </c>
      <c r="I63" s="22">
        <f t="shared" si="16"/>
        <v>37</v>
      </c>
      <c r="J63" s="22">
        <f t="shared" si="17"/>
        <v>9</v>
      </c>
      <c r="K63" s="24">
        <v>4</v>
      </c>
      <c r="L63" s="24">
        <v>5</v>
      </c>
      <c r="M63" s="22">
        <f t="shared" si="18"/>
        <v>17</v>
      </c>
      <c r="N63" s="24">
        <v>6</v>
      </c>
      <c r="O63" s="24">
        <v>11</v>
      </c>
      <c r="P63" s="22">
        <f t="shared" si="19"/>
        <v>11</v>
      </c>
      <c r="Q63" s="24">
        <v>5</v>
      </c>
      <c r="R63" s="24">
        <v>6</v>
      </c>
      <c r="S63" s="22">
        <f t="shared" si="20"/>
        <v>12</v>
      </c>
      <c r="T63" s="24">
        <v>8</v>
      </c>
      <c r="U63" s="24">
        <v>4</v>
      </c>
      <c r="V63" s="22">
        <f t="shared" si="21"/>
        <v>16</v>
      </c>
      <c r="W63" s="24">
        <v>9</v>
      </c>
      <c r="X63" s="24">
        <v>7</v>
      </c>
      <c r="Y63" s="22">
        <f t="shared" si="22"/>
        <v>8</v>
      </c>
      <c r="Z63" s="24">
        <v>4</v>
      </c>
      <c r="AA63" s="24">
        <v>4</v>
      </c>
      <c r="AB63" s="24" t="s">
        <v>13</v>
      </c>
      <c r="AC63" s="24">
        <v>4</v>
      </c>
      <c r="AD63" s="24">
        <v>7</v>
      </c>
      <c r="AE63" s="24">
        <v>5</v>
      </c>
      <c r="AF63" s="24" t="s">
        <v>14</v>
      </c>
      <c r="AG63" s="24">
        <v>4</v>
      </c>
    </row>
    <row r="64" spans="2:33" ht="10.5" customHeight="1">
      <c r="B64" s="20"/>
      <c r="C64" s="20" t="s">
        <v>35</v>
      </c>
      <c r="E64" s="21">
        <v>1</v>
      </c>
      <c r="F64" s="24">
        <v>3</v>
      </c>
      <c r="G64" s="22">
        <f t="shared" si="14"/>
        <v>17</v>
      </c>
      <c r="H64" s="22">
        <f t="shared" si="15"/>
        <v>5</v>
      </c>
      <c r="I64" s="22">
        <f t="shared" si="16"/>
        <v>12</v>
      </c>
      <c r="J64" s="24">
        <f t="shared" si="17"/>
        <v>3</v>
      </c>
      <c r="K64" s="24">
        <v>2</v>
      </c>
      <c r="L64" s="24">
        <v>1</v>
      </c>
      <c r="M64" s="24">
        <f t="shared" si="18"/>
        <v>1</v>
      </c>
      <c r="N64" s="24" t="s">
        <v>133</v>
      </c>
      <c r="O64" s="24">
        <v>1</v>
      </c>
      <c r="P64" s="24" t="s">
        <v>133</v>
      </c>
      <c r="Q64" s="24" t="s">
        <v>13</v>
      </c>
      <c r="R64" s="24" t="s">
        <v>13</v>
      </c>
      <c r="S64" s="24">
        <f t="shared" si="20"/>
        <v>5</v>
      </c>
      <c r="T64" s="24">
        <v>2</v>
      </c>
      <c r="U64" s="24">
        <v>3</v>
      </c>
      <c r="V64" s="24">
        <f t="shared" si="21"/>
        <v>1</v>
      </c>
      <c r="W64" s="24" t="s">
        <v>13</v>
      </c>
      <c r="X64" s="24">
        <v>1</v>
      </c>
      <c r="Y64" s="24">
        <f t="shared" si="22"/>
        <v>7</v>
      </c>
      <c r="Z64" s="24">
        <v>1</v>
      </c>
      <c r="AA64" s="24">
        <v>6</v>
      </c>
      <c r="AB64" s="24" t="s">
        <v>13</v>
      </c>
      <c r="AC64" s="24">
        <v>2</v>
      </c>
      <c r="AD64" s="24">
        <v>4</v>
      </c>
      <c r="AE64" s="24">
        <v>8</v>
      </c>
      <c r="AF64" s="24" t="s">
        <v>14</v>
      </c>
      <c r="AG64" s="24">
        <v>2</v>
      </c>
    </row>
    <row r="65" spans="2:33" ht="10.5" customHeight="1">
      <c r="B65" s="20"/>
      <c r="C65" s="20" t="s">
        <v>36</v>
      </c>
      <c r="E65" s="21">
        <v>1</v>
      </c>
      <c r="F65" s="24">
        <v>3</v>
      </c>
      <c r="G65" s="22">
        <f t="shared" si="14"/>
        <v>25</v>
      </c>
      <c r="H65" s="22">
        <f t="shared" si="15"/>
        <v>13</v>
      </c>
      <c r="I65" s="22">
        <f t="shared" si="16"/>
        <v>12</v>
      </c>
      <c r="J65" s="22">
        <f t="shared" si="17"/>
        <v>2</v>
      </c>
      <c r="K65" s="24">
        <v>1</v>
      </c>
      <c r="L65" s="24">
        <v>1</v>
      </c>
      <c r="M65" s="22">
        <f t="shared" si="18"/>
        <v>3</v>
      </c>
      <c r="N65" s="24">
        <v>1</v>
      </c>
      <c r="O65" s="24">
        <v>2</v>
      </c>
      <c r="P65" s="22">
        <f aca="true" t="shared" si="25" ref="P65:P72">SUM(Q65,R65)</f>
        <v>6</v>
      </c>
      <c r="Q65" s="24">
        <v>5</v>
      </c>
      <c r="R65" s="24">
        <v>1</v>
      </c>
      <c r="S65" s="22">
        <f t="shared" si="20"/>
        <v>2</v>
      </c>
      <c r="T65" s="24">
        <v>2</v>
      </c>
      <c r="U65" s="24" t="s">
        <v>13</v>
      </c>
      <c r="V65" s="22">
        <f t="shared" si="21"/>
        <v>7</v>
      </c>
      <c r="W65" s="24">
        <v>1</v>
      </c>
      <c r="X65" s="24">
        <v>6</v>
      </c>
      <c r="Y65" s="22">
        <f t="shared" si="22"/>
        <v>5</v>
      </c>
      <c r="Z65" s="24">
        <v>3</v>
      </c>
      <c r="AA65" s="24">
        <v>2</v>
      </c>
      <c r="AB65" s="24" t="s">
        <v>13</v>
      </c>
      <c r="AC65" s="24">
        <v>3</v>
      </c>
      <c r="AD65" s="24">
        <v>4</v>
      </c>
      <c r="AE65" s="24">
        <v>6</v>
      </c>
      <c r="AF65" s="24">
        <v>1</v>
      </c>
      <c r="AG65" s="24">
        <v>2</v>
      </c>
    </row>
    <row r="66" spans="2:33" ht="10.5" customHeight="1">
      <c r="B66" s="20"/>
      <c r="C66" s="20"/>
      <c r="E66" s="21"/>
      <c r="F66" s="24"/>
      <c r="G66" s="18">
        <f t="shared" si="14"/>
        <v>0</v>
      </c>
      <c r="H66" s="18">
        <f t="shared" si="15"/>
        <v>0</v>
      </c>
      <c r="I66" s="18">
        <f t="shared" si="16"/>
        <v>0</v>
      </c>
      <c r="J66" s="22">
        <f t="shared" si="17"/>
        <v>0</v>
      </c>
      <c r="K66" s="24"/>
      <c r="L66" s="24"/>
      <c r="M66" s="22">
        <f t="shared" si="18"/>
        <v>0</v>
      </c>
      <c r="N66" s="24"/>
      <c r="O66" s="24"/>
      <c r="P66" s="22">
        <f t="shared" si="25"/>
        <v>0</v>
      </c>
      <c r="Q66" s="24"/>
      <c r="R66" s="24"/>
      <c r="S66" s="22">
        <f t="shared" si="20"/>
        <v>0</v>
      </c>
      <c r="T66" s="24"/>
      <c r="U66" s="24"/>
      <c r="V66" s="22">
        <f t="shared" si="21"/>
        <v>0</v>
      </c>
      <c r="W66" s="24"/>
      <c r="X66" s="24"/>
      <c r="Y66" s="22">
        <f t="shared" si="22"/>
        <v>0</v>
      </c>
      <c r="Z66" s="24"/>
      <c r="AA66" s="24"/>
      <c r="AB66" s="24"/>
      <c r="AC66" s="24"/>
      <c r="AD66" s="24"/>
      <c r="AE66" s="24"/>
      <c r="AF66" s="24"/>
      <c r="AG66" s="24"/>
    </row>
    <row r="67" spans="2:33" s="16" customFormat="1" ht="10.5" customHeight="1">
      <c r="B67" s="34" t="s">
        <v>134</v>
      </c>
      <c r="C67" s="34"/>
      <c r="E67" s="17">
        <f>SUM(E68:E72)</f>
        <v>11</v>
      </c>
      <c r="F67" s="23">
        <f>SUM(F68:F72)</f>
        <v>122</v>
      </c>
      <c r="G67" s="18">
        <f t="shared" si="14"/>
        <v>3278</v>
      </c>
      <c r="H67" s="18">
        <f t="shared" si="15"/>
        <v>1701</v>
      </c>
      <c r="I67" s="18">
        <f t="shared" si="16"/>
        <v>1577</v>
      </c>
      <c r="J67" s="18">
        <f t="shared" si="17"/>
        <v>579</v>
      </c>
      <c r="K67" s="23">
        <f>SUM(K68:K72)</f>
        <v>292</v>
      </c>
      <c r="L67" s="23">
        <f>SUM(L68:L72)</f>
        <v>287</v>
      </c>
      <c r="M67" s="18">
        <f t="shared" si="18"/>
        <v>539</v>
      </c>
      <c r="N67" s="23">
        <f>SUM(N68:N72)</f>
        <v>274</v>
      </c>
      <c r="O67" s="23">
        <f>SUM(O68:O72)</f>
        <v>265</v>
      </c>
      <c r="P67" s="18">
        <f t="shared" si="25"/>
        <v>554</v>
      </c>
      <c r="Q67" s="23">
        <f>SUM(Q68:Q72)</f>
        <v>288</v>
      </c>
      <c r="R67" s="23">
        <f>SUM(R68:R72)</f>
        <v>266</v>
      </c>
      <c r="S67" s="18">
        <f t="shared" si="20"/>
        <v>540</v>
      </c>
      <c r="T67" s="23">
        <f>SUM(T68:T72)</f>
        <v>274</v>
      </c>
      <c r="U67" s="23">
        <f>SUM(U68:U72)</f>
        <v>266</v>
      </c>
      <c r="V67" s="18">
        <f t="shared" si="21"/>
        <v>535</v>
      </c>
      <c r="W67" s="23">
        <f>SUM(W68:W72)</f>
        <v>282</v>
      </c>
      <c r="X67" s="23">
        <f>SUM(X68:X72)</f>
        <v>253</v>
      </c>
      <c r="Y67" s="18">
        <f t="shared" si="22"/>
        <v>531</v>
      </c>
      <c r="Z67" s="23">
        <f aca="true" t="shared" si="26" ref="Z67:AG67">SUM(Z68:Z72)</f>
        <v>291</v>
      </c>
      <c r="AA67" s="23">
        <f t="shared" si="26"/>
        <v>240</v>
      </c>
      <c r="AB67" s="23">
        <f t="shared" si="26"/>
        <v>12</v>
      </c>
      <c r="AC67" s="23">
        <f t="shared" si="26"/>
        <v>71</v>
      </c>
      <c r="AD67" s="23">
        <f t="shared" si="26"/>
        <v>119</v>
      </c>
      <c r="AE67" s="23">
        <f t="shared" si="26"/>
        <v>7</v>
      </c>
      <c r="AF67" s="23">
        <f t="shared" si="26"/>
        <v>4</v>
      </c>
      <c r="AG67" s="23">
        <f t="shared" si="26"/>
        <v>33</v>
      </c>
    </row>
    <row r="68" spans="2:33" ht="10.5" customHeight="1">
      <c r="B68" s="20"/>
      <c r="C68" s="20" t="s">
        <v>37</v>
      </c>
      <c r="E68" s="21">
        <v>3</v>
      </c>
      <c r="F68" s="24">
        <v>43</v>
      </c>
      <c r="G68" s="22">
        <f t="shared" si="14"/>
        <v>1241</v>
      </c>
      <c r="H68" s="22">
        <f t="shared" si="15"/>
        <v>648</v>
      </c>
      <c r="I68" s="22">
        <f t="shared" si="16"/>
        <v>593</v>
      </c>
      <c r="J68" s="22">
        <f t="shared" si="17"/>
        <v>241</v>
      </c>
      <c r="K68" s="24">
        <v>120</v>
      </c>
      <c r="L68" s="24">
        <v>121</v>
      </c>
      <c r="M68" s="22">
        <f t="shared" si="18"/>
        <v>185</v>
      </c>
      <c r="N68" s="24">
        <v>92</v>
      </c>
      <c r="O68" s="24">
        <v>93</v>
      </c>
      <c r="P68" s="22">
        <f t="shared" si="25"/>
        <v>216</v>
      </c>
      <c r="Q68" s="24">
        <v>115</v>
      </c>
      <c r="R68" s="24">
        <v>101</v>
      </c>
      <c r="S68" s="22">
        <f t="shared" si="20"/>
        <v>209</v>
      </c>
      <c r="T68" s="24">
        <v>108</v>
      </c>
      <c r="U68" s="24">
        <v>101</v>
      </c>
      <c r="V68" s="22">
        <f t="shared" si="21"/>
        <v>180</v>
      </c>
      <c r="W68" s="24">
        <v>90</v>
      </c>
      <c r="X68" s="24">
        <v>90</v>
      </c>
      <c r="Y68" s="22">
        <f t="shared" si="22"/>
        <v>210</v>
      </c>
      <c r="Z68" s="24">
        <v>123</v>
      </c>
      <c r="AA68" s="24">
        <v>87</v>
      </c>
      <c r="AB68" s="24">
        <v>12</v>
      </c>
      <c r="AC68" s="24">
        <v>26</v>
      </c>
      <c r="AD68" s="24">
        <v>39</v>
      </c>
      <c r="AE68" s="24">
        <v>2</v>
      </c>
      <c r="AF68" s="24" t="s">
        <v>14</v>
      </c>
      <c r="AG68" s="24">
        <v>12</v>
      </c>
    </row>
    <row r="69" spans="2:33" ht="10.5" customHeight="1">
      <c r="B69" s="20"/>
      <c r="C69" s="20" t="s">
        <v>38</v>
      </c>
      <c r="E69" s="21">
        <v>2</v>
      </c>
      <c r="F69" s="24">
        <v>19</v>
      </c>
      <c r="G69" s="22">
        <f t="shared" si="14"/>
        <v>471</v>
      </c>
      <c r="H69" s="22">
        <f t="shared" si="15"/>
        <v>243</v>
      </c>
      <c r="I69" s="22">
        <f t="shared" si="16"/>
        <v>228</v>
      </c>
      <c r="J69" s="22">
        <f t="shared" si="17"/>
        <v>72</v>
      </c>
      <c r="K69" s="24">
        <v>31</v>
      </c>
      <c r="L69" s="24">
        <v>41</v>
      </c>
      <c r="M69" s="22">
        <f t="shared" si="18"/>
        <v>80</v>
      </c>
      <c r="N69" s="24">
        <v>40</v>
      </c>
      <c r="O69" s="24">
        <v>40</v>
      </c>
      <c r="P69" s="22">
        <f t="shared" si="25"/>
        <v>68</v>
      </c>
      <c r="Q69" s="24">
        <v>35</v>
      </c>
      <c r="R69" s="24">
        <v>33</v>
      </c>
      <c r="S69" s="22">
        <f t="shared" si="20"/>
        <v>78</v>
      </c>
      <c r="T69" s="24">
        <v>40</v>
      </c>
      <c r="U69" s="24">
        <v>38</v>
      </c>
      <c r="V69" s="22">
        <f t="shared" si="21"/>
        <v>89</v>
      </c>
      <c r="W69" s="24">
        <v>46</v>
      </c>
      <c r="X69" s="24">
        <v>43</v>
      </c>
      <c r="Y69" s="22">
        <f t="shared" si="22"/>
        <v>84</v>
      </c>
      <c r="Z69" s="24">
        <v>51</v>
      </c>
      <c r="AA69" s="24">
        <v>33</v>
      </c>
      <c r="AB69" s="24" t="s">
        <v>13</v>
      </c>
      <c r="AC69" s="24">
        <v>12</v>
      </c>
      <c r="AD69" s="24">
        <v>17</v>
      </c>
      <c r="AE69" s="24">
        <v>1</v>
      </c>
      <c r="AF69" s="24" t="s">
        <v>14</v>
      </c>
      <c r="AG69" s="24">
        <v>7</v>
      </c>
    </row>
    <row r="70" spans="2:33" ht="10.5" customHeight="1">
      <c r="B70" s="20"/>
      <c r="C70" s="20" t="s">
        <v>39</v>
      </c>
      <c r="E70" s="21">
        <v>2</v>
      </c>
      <c r="F70" s="24">
        <v>27</v>
      </c>
      <c r="G70" s="22">
        <f t="shared" si="14"/>
        <v>736</v>
      </c>
      <c r="H70" s="22">
        <f t="shared" si="15"/>
        <v>368</v>
      </c>
      <c r="I70" s="22">
        <f t="shared" si="16"/>
        <v>368</v>
      </c>
      <c r="J70" s="22">
        <f t="shared" si="17"/>
        <v>126</v>
      </c>
      <c r="K70" s="24">
        <v>59</v>
      </c>
      <c r="L70" s="24">
        <v>67</v>
      </c>
      <c r="M70" s="22">
        <f t="shared" si="18"/>
        <v>131</v>
      </c>
      <c r="N70" s="24">
        <v>68</v>
      </c>
      <c r="O70" s="24">
        <v>63</v>
      </c>
      <c r="P70" s="22">
        <f t="shared" si="25"/>
        <v>131</v>
      </c>
      <c r="Q70" s="24">
        <v>69</v>
      </c>
      <c r="R70" s="24">
        <v>62</v>
      </c>
      <c r="S70" s="22">
        <f t="shared" si="20"/>
        <v>113</v>
      </c>
      <c r="T70" s="24">
        <v>59</v>
      </c>
      <c r="U70" s="24">
        <v>54</v>
      </c>
      <c r="V70" s="22">
        <f t="shared" si="21"/>
        <v>128</v>
      </c>
      <c r="W70" s="24">
        <v>63</v>
      </c>
      <c r="X70" s="24">
        <v>65</v>
      </c>
      <c r="Y70" s="22">
        <f t="shared" si="22"/>
        <v>107</v>
      </c>
      <c r="Z70" s="24">
        <v>50</v>
      </c>
      <c r="AA70" s="24">
        <v>57</v>
      </c>
      <c r="AB70" s="24" t="s">
        <v>13</v>
      </c>
      <c r="AC70" s="24">
        <v>12</v>
      </c>
      <c r="AD70" s="24">
        <v>29</v>
      </c>
      <c r="AE70" s="24" t="s">
        <v>14</v>
      </c>
      <c r="AF70" s="24" t="s">
        <v>14</v>
      </c>
      <c r="AG70" s="24">
        <v>4</v>
      </c>
    </row>
    <row r="71" spans="2:33" ht="10.5" customHeight="1">
      <c r="B71" s="20"/>
      <c r="C71" s="20" t="s">
        <v>40</v>
      </c>
      <c r="E71" s="21">
        <v>3</v>
      </c>
      <c r="F71" s="24">
        <v>26</v>
      </c>
      <c r="G71" s="22">
        <f t="shared" si="14"/>
        <v>751</v>
      </c>
      <c r="H71" s="22">
        <f t="shared" si="15"/>
        <v>403</v>
      </c>
      <c r="I71" s="22">
        <f t="shared" si="16"/>
        <v>348</v>
      </c>
      <c r="J71" s="22">
        <f t="shared" si="17"/>
        <v>129</v>
      </c>
      <c r="K71" s="24">
        <v>75</v>
      </c>
      <c r="L71" s="24">
        <v>54</v>
      </c>
      <c r="M71" s="22">
        <f t="shared" si="18"/>
        <v>127</v>
      </c>
      <c r="N71" s="24">
        <v>68</v>
      </c>
      <c r="O71" s="24">
        <v>59</v>
      </c>
      <c r="P71" s="22">
        <f t="shared" si="25"/>
        <v>125</v>
      </c>
      <c r="Q71" s="24">
        <v>63</v>
      </c>
      <c r="R71" s="24">
        <v>62</v>
      </c>
      <c r="S71" s="22">
        <f t="shared" si="20"/>
        <v>132</v>
      </c>
      <c r="T71" s="24">
        <v>65</v>
      </c>
      <c r="U71" s="24">
        <v>67</v>
      </c>
      <c r="V71" s="22">
        <f t="shared" si="21"/>
        <v>122</v>
      </c>
      <c r="W71" s="24">
        <v>74</v>
      </c>
      <c r="X71" s="24">
        <v>48</v>
      </c>
      <c r="Y71" s="22">
        <f t="shared" si="22"/>
        <v>116</v>
      </c>
      <c r="Z71" s="24">
        <v>58</v>
      </c>
      <c r="AA71" s="24">
        <v>58</v>
      </c>
      <c r="AB71" s="24" t="s">
        <v>13</v>
      </c>
      <c r="AC71" s="24">
        <v>14</v>
      </c>
      <c r="AD71" s="24">
        <v>29</v>
      </c>
      <c r="AE71" s="24">
        <v>4</v>
      </c>
      <c r="AF71" s="24">
        <v>3</v>
      </c>
      <c r="AG71" s="24">
        <v>9</v>
      </c>
    </row>
    <row r="72" spans="2:33" ht="10.5" customHeight="1">
      <c r="B72" s="20"/>
      <c r="C72" s="20" t="s">
        <v>41</v>
      </c>
      <c r="E72" s="21">
        <v>1</v>
      </c>
      <c r="F72" s="24">
        <v>7</v>
      </c>
      <c r="G72" s="22">
        <f t="shared" si="14"/>
        <v>79</v>
      </c>
      <c r="H72" s="22">
        <f t="shared" si="15"/>
        <v>39</v>
      </c>
      <c r="I72" s="22">
        <f t="shared" si="16"/>
        <v>40</v>
      </c>
      <c r="J72" s="22">
        <f t="shared" si="17"/>
        <v>11</v>
      </c>
      <c r="K72" s="24">
        <v>7</v>
      </c>
      <c r="L72" s="24">
        <v>4</v>
      </c>
      <c r="M72" s="22">
        <f t="shared" si="18"/>
        <v>16</v>
      </c>
      <c r="N72" s="24">
        <v>6</v>
      </c>
      <c r="O72" s="24">
        <v>10</v>
      </c>
      <c r="P72" s="22">
        <f t="shared" si="25"/>
        <v>14</v>
      </c>
      <c r="Q72" s="24">
        <v>6</v>
      </c>
      <c r="R72" s="24">
        <v>8</v>
      </c>
      <c r="S72" s="22">
        <f t="shared" si="20"/>
        <v>8</v>
      </c>
      <c r="T72" s="24">
        <v>2</v>
      </c>
      <c r="U72" s="24">
        <v>6</v>
      </c>
      <c r="V72" s="22">
        <f t="shared" si="21"/>
        <v>16</v>
      </c>
      <c r="W72" s="24">
        <v>9</v>
      </c>
      <c r="X72" s="24">
        <v>7</v>
      </c>
      <c r="Y72" s="22">
        <f t="shared" si="22"/>
        <v>14</v>
      </c>
      <c r="Z72" s="24">
        <v>9</v>
      </c>
      <c r="AA72" s="24">
        <v>5</v>
      </c>
      <c r="AB72" s="24" t="s">
        <v>13</v>
      </c>
      <c r="AC72" s="24">
        <v>7</v>
      </c>
      <c r="AD72" s="24">
        <v>5</v>
      </c>
      <c r="AE72" s="24" t="s">
        <v>14</v>
      </c>
      <c r="AF72" s="24">
        <v>1</v>
      </c>
      <c r="AG72" s="24">
        <v>1</v>
      </c>
    </row>
    <row r="73" ht="5.25" customHeight="1" thickBot="1">
      <c r="E73" s="25"/>
    </row>
    <row r="74" spans="1:33" ht="13.5">
      <c r="A74" s="26" t="s">
        <v>135</v>
      </c>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row>
    <row r="75" ht="12.75" customHeight="1">
      <c r="J75" s="2"/>
    </row>
    <row r="76" ht="17.25">
      <c r="J76" s="3" t="s">
        <v>136</v>
      </c>
    </row>
    <row r="77" ht="9.75" customHeight="1">
      <c r="A77" s="4"/>
    </row>
    <row r="78" spans="1:31" ht="11.25" customHeight="1" thickBot="1">
      <c r="A78" s="4"/>
      <c r="AE78" s="4"/>
    </row>
    <row r="79" spans="1:33" ht="14.25" thickTop="1">
      <c r="A79" s="47" t="s">
        <v>99</v>
      </c>
      <c r="B79" s="47"/>
      <c r="C79" s="47"/>
      <c r="D79" s="47"/>
      <c r="E79" s="50" t="s">
        <v>100</v>
      </c>
      <c r="F79" s="42" t="s">
        <v>101</v>
      </c>
      <c r="G79" s="43" t="s">
        <v>102</v>
      </c>
      <c r="H79" s="44"/>
      <c r="I79" s="44"/>
      <c r="J79" s="44"/>
      <c r="K79" s="44"/>
      <c r="L79" s="44"/>
      <c r="M79" s="44"/>
      <c r="N79" s="44"/>
      <c r="O79" s="44"/>
      <c r="P79" s="44"/>
      <c r="Q79" s="44"/>
      <c r="R79" s="44"/>
      <c r="S79" s="44"/>
      <c r="T79" s="44"/>
      <c r="U79" s="44"/>
      <c r="V79" s="44"/>
      <c r="W79" s="44"/>
      <c r="X79" s="44"/>
      <c r="Y79" s="44"/>
      <c r="Z79" s="44"/>
      <c r="AA79" s="44"/>
      <c r="AB79" s="45"/>
      <c r="AC79" s="43" t="s">
        <v>103</v>
      </c>
      <c r="AD79" s="44"/>
      <c r="AE79" s="45"/>
      <c r="AF79" s="46" t="s">
        <v>104</v>
      </c>
      <c r="AG79" s="47"/>
    </row>
    <row r="80" spans="1:33" ht="13.5">
      <c r="A80" s="49"/>
      <c r="B80" s="49"/>
      <c r="C80" s="49"/>
      <c r="D80" s="49"/>
      <c r="E80" s="51"/>
      <c r="F80" s="38"/>
      <c r="G80" s="35" t="s">
        <v>105</v>
      </c>
      <c r="H80" s="36"/>
      <c r="I80" s="36"/>
      <c r="J80" s="35" t="s">
        <v>106</v>
      </c>
      <c r="K80" s="36"/>
      <c r="L80" s="36"/>
      <c r="M80" s="35" t="s">
        <v>107</v>
      </c>
      <c r="N80" s="36"/>
      <c r="O80" s="36"/>
      <c r="P80" s="35" t="s">
        <v>108</v>
      </c>
      <c r="Q80" s="36"/>
      <c r="R80" s="37"/>
      <c r="S80" s="36" t="s">
        <v>109</v>
      </c>
      <c r="T80" s="36"/>
      <c r="U80" s="36"/>
      <c r="V80" s="35" t="s">
        <v>110</v>
      </c>
      <c r="W80" s="36"/>
      <c r="X80" s="36"/>
      <c r="Y80" s="35" t="s">
        <v>111</v>
      </c>
      <c r="Z80" s="36"/>
      <c r="AA80" s="37"/>
      <c r="AB80" s="38" t="s">
        <v>112</v>
      </c>
      <c r="AC80" s="35" t="s">
        <v>113</v>
      </c>
      <c r="AD80" s="37"/>
      <c r="AE80" s="40" t="s">
        <v>114</v>
      </c>
      <c r="AF80" s="41"/>
      <c r="AG80" s="48"/>
    </row>
    <row r="81" spans="1:33" ht="14.25" customHeight="1">
      <c r="A81" s="48"/>
      <c r="B81" s="48"/>
      <c r="C81" s="48"/>
      <c r="D81" s="48"/>
      <c r="E81" s="52"/>
      <c r="F81" s="39"/>
      <c r="G81" s="10" t="s">
        <v>115</v>
      </c>
      <c r="H81" s="10" t="s">
        <v>116</v>
      </c>
      <c r="I81" s="10" t="s">
        <v>117</v>
      </c>
      <c r="J81" s="10" t="s">
        <v>115</v>
      </c>
      <c r="K81" s="10" t="s">
        <v>116</v>
      </c>
      <c r="L81" s="10" t="s">
        <v>117</v>
      </c>
      <c r="M81" s="10" t="s">
        <v>115</v>
      </c>
      <c r="N81" s="10" t="s">
        <v>116</v>
      </c>
      <c r="O81" s="10" t="s">
        <v>117</v>
      </c>
      <c r="P81" s="10" t="s">
        <v>115</v>
      </c>
      <c r="Q81" s="10" t="s">
        <v>116</v>
      </c>
      <c r="R81" s="14" t="s">
        <v>117</v>
      </c>
      <c r="S81" s="11" t="s">
        <v>115</v>
      </c>
      <c r="T81" s="10" t="s">
        <v>116</v>
      </c>
      <c r="U81" s="10" t="s">
        <v>117</v>
      </c>
      <c r="V81" s="10" t="s">
        <v>115</v>
      </c>
      <c r="W81" s="10" t="s">
        <v>116</v>
      </c>
      <c r="X81" s="10" t="s">
        <v>117</v>
      </c>
      <c r="Y81" s="10" t="s">
        <v>115</v>
      </c>
      <c r="Z81" s="10" t="s">
        <v>116</v>
      </c>
      <c r="AA81" s="10" t="s">
        <v>117</v>
      </c>
      <c r="AB81" s="39"/>
      <c r="AC81" s="10" t="s">
        <v>116</v>
      </c>
      <c r="AD81" s="10" t="s">
        <v>117</v>
      </c>
      <c r="AE81" s="41"/>
      <c r="AF81" s="10" t="s">
        <v>116</v>
      </c>
      <c r="AG81" s="10" t="s">
        <v>117</v>
      </c>
    </row>
    <row r="82" spans="5:33" ht="13.5">
      <c r="E82" s="15" t="s">
        <v>118</v>
      </c>
      <c r="F82" s="5" t="s">
        <v>119</v>
      </c>
      <c r="G82" s="5" t="s">
        <v>120</v>
      </c>
      <c r="H82" s="5" t="s">
        <v>120</v>
      </c>
      <c r="I82" s="5" t="s">
        <v>120</v>
      </c>
      <c r="J82" s="5" t="s">
        <v>120</v>
      </c>
      <c r="K82" s="5" t="s">
        <v>120</v>
      </c>
      <c r="L82" s="5" t="s">
        <v>120</v>
      </c>
      <c r="M82" s="5" t="s">
        <v>120</v>
      </c>
      <c r="N82" s="5" t="s">
        <v>120</v>
      </c>
      <c r="O82" s="5" t="s">
        <v>120</v>
      </c>
      <c r="P82" s="5" t="s">
        <v>120</v>
      </c>
      <c r="Q82" s="5" t="s">
        <v>120</v>
      </c>
      <c r="R82" s="5" t="s">
        <v>120</v>
      </c>
      <c r="S82" s="5" t="s">
        <v>120</v>
      </c>
      <c r="T82" s="5" t="s">
        <v>120</v>
      </c>
      <c r="U82" s="5" t="s">
        <v>120</v>
      </c>
      <c r="V82" s="5" t="s">
        <v>120</v>
      </c>
      <c r="W82" s="5" t="s">
        <v>120</v>
      </c>
      <c r="X82" s="5" t="s">
        <v>120</v>
      </c>
      <c r="Y82" s="5" t="s">
        <v>120</v>
      </c>
      <c r="Z82" s="5" t="s">
        <v>120</v>
      </c>
      <c r="AA82" s="5" t="s">
        <v>120</v>
      </c>
      <c r="AB82" s="5" t="s">
        <v>120</v>
      </c>
      <c r="AC82" s="5" t="s">
        <v>120</v>
      </c>
      <c r="AD82" s="5" t="s">
        <v>120</v>
      </c>
      <c r="AE82" s="5" t="s">
        <v>120</v>
      </c>
      <c r="AF82" s="5" t="s">
        <v>120</v>
      </c>
      <c r="AG82" s="5" t="s">
        <v>120</v>
      </c>
    </row>
    <row r="83" spans="2:33" s="16" customFormat="1" ht="10.5" customHeight="1">
      <c r="B83" s="34" t="s">
        <v>137</v>
      </c>
      <c r="C83" s="34"/>
      <c r="E83" s="17">
        <f>SUM(E84:E88)</f>
        <v>8</v>
      </c>
      <c r="F83" s="29">
        <f>SUM(F84:F88)</f>
        <v>55</v>
      </c>
      <c r="G83" s="29">
        <f aca="true" t="shared" si="27" ref="G83:G114">SUM(H83,I83)</f>
        <v>923</v>
      </c>
      <c r="H83" s="29">
        <f aca="true" t="shared" si="28" ref="H83:H114">SUM(K83,N83,Q83,T83,W83,Z83)</f>
        <v>493</v>
      </c>
      <c r="I83" s="29">
        <f aca="true" t="shared" si="29" ref="I83:I114">SUM(L83,O83,R83,U83,X83,AA83)</f>
        <v>430</v>
      </c>
      <c r="J83" s="29">
        <f aca="true" t="shared" si="30" ref="J83:J114">SUM(K83,L83)</f>
        <v>135</v>
      </c>
      <c r="K83" s="29">
        <f>SUM(K84:K88)</f>
        <v>75</v>
      </c>
      <c r="L83" s="29">
        <f>SUM(L84:L88)</f>
        <v>60</v>
      </c>
      <c r="M83" s="29">
        <f aca="true" t="shared" si="31" ref="M83:M114">SUM(N83,O83)</f>
        <v>139</v>
      </c>
      <c r="N83" s="29">
        <f>SUM(N84:N88)</f>
        <v>71</v>
      </c>
      <c r="O83" s="29">
        <f>SUM(O84:O88)</f>
        <v>68</v>
      </c>
      <c r="P83" s="29">
        <f aca="true" t="shared" si="32" ref="P83:P114">SUM(Q83,R83)</f>
        <v>152</v>
      </c>
      <c r="Q83" s="29">
        <f>SUM(Q84:Q88)</f>
        <v>80</v>
      </c>
      <c r="R83" s="29">
        <f>SUM(R84:R88)</f>
        <v>72</v>
      </c>
      <c r="S83" s="29">
        <f>SUM(T83,U83)</f>
        <v>151</v>
      </c>
      <c r="T83" s="29">
        <f>SUM(T84:T88)</f>
        <v>73</v>
      </c>
      <c r="U83" s="29">
        <f>SUM(U84:U88)</f>
        <v>78</v>
      </c>
      <c r="V83" s="29">
        <f>SUM(W83,X83)</f>
        <v>170</v>
      </c>
      <c r="W83" s="29">
        <f>SUM(W84:W88)</f>
        <v>93</v>
      </c>
      <c r="X83" s="29">
        <f>SUM(X84:X88)</f>
        <v>77</v>
      </c>
      <c r="Y83" s="29">
        <f>SUM(Z83,AA83)</f>
        <v>176</v>
      </c>
      <c r="Z83" s="29">
        <f aca="true" t="shared" si="33" ref="Z83:AG83">SUM(Z84:Z88)</f>
        <v>101</v>
      </c>
      <c r="AA83" s="29">
        <f t="shared" si="33"/>
        <v>75</v>
      </c>
      <c r="AB83" s="29">
        <f t="shared" si="33"/>
        <v>2</v>
      </c>
      <c r="AC83" s="29">
        <f t="shared" si="33"/>
        <v>46</v>
      </c>
      <c r="AD83" s="29">
        <f t="shared" si="33"/>
        <v>50</v>
      </c>
      <c r="AE83" s="29">
        <f t="shared" si="33"/>
        <v>4</v>
      </c>
      <c r="AF83" s="29">
        <f t="shared" si="33"/>
        <v>3</v>
      </c>
      <c r="AG83" s="29">
        <f t="shared" si="33"/>
        <v>18</v>
      </c>
    </row>
    <row r="84" spans="2:33" ht="10.5" customHeight="1">
      <c r="B84" s="30"/>
      <c r="C84" s="30" t="s">
        <v>138</v>
      </c>
      <c r="E84" s="21">
        <v>1</v>
      </c>
      <c r="F84" s="31">
        <v>8</v>
      </c>
      <c r="G84" s="31">
        <f t="shared" si="27"/>
        <v>107</v>
      </c>
      <c r="H84" s="31">
        <f t="shared" si="28"/>
        <v>53</v>
      </c>
      <c r="I84" s="31">
        <f t="shared" si="29"/>
        <v>54</v>
      </c>
      <c r="J84" s="31">
        <f t="shared" si="30"/>
        <v>15</v>
      </c>
      <c r="K84" s="22">
        <v>7</v>
      </c>
      <c r="L84" s="22">
        <v>8</v>
      </c>
      <c r="M84" s="31">
        <f t="shared" si="31"/>
        <v>16</v>
      </c>
      <c r="N84" s="22">
        <v>6</v>
      </c>
      <c r="O84" s="22">
        <v>10</v>
      </c>
      <c r="P84" s="31">
        <f t="shared" si="32"/>
        <v>16</v>
      </c>
      <c r="Q84" s="22">
        <v>8</v>
      </c>
      <c r="R84" s="22">
        <v>8</v>
      </c>
      <c r="S84" s="31">
        <v>21</v>
      </c>
      <c r="T84" s="22">
        <v>10</v>
      </c>
      <c r="U84" s="22">
        <v>11</v>
      </c>
      <c r="V84" s="31">
        <v>12</v>
      </c>
      <c r="W84" s="22">
        <v>5</v>
      </c>
      <c r="X84" s="22">
        <v>7</v>
      </c>
      <c r="Y84" s="31">
        <v>27</v>
      </c>
      <c r="Z84" s="22">
        <v>17</v>
      </c>
      <c r="AA84" s="22">
        <v>10</v>
      </c>
      <c r="AB84" s="22" t="s">
        <v>42</v>
      </c>
      <c r="AC84" s="22">
        <v>6</v>
      </c>
      <c r="AD84" s="22">
        <v>8</v>
      </c>
      <c r="AE84" s="22" t="s">
        <v>43</v>
      </c>
      <c r="AF84" s="22" t="s">
        <v>43</v>
      </c>
      <c r="AG84" s="22">
        <v>5</v>
      </c>
    </row>
    <row r="85" spans="2:33" ht="10.5" customHeight="1">
      <c r="B85" s="20"/>
      <c r="C85" s="20" t="s">
        <v>139</v>
      </c>
      <c r="E85" s="21">
        <v>1</v>
      </c>
      <c r="F85" s="22">
        <v>6</v>
      </c>
      <c r="G85" s="31">
        <f t="shared" si="27"/>
        <v>69</v>
      </c>
      <c r="H85" s="31">
        <f t="shared" si="28"/>
        <v>39</v>
      </c>
      <c r="I85" s="31">
        <f t="shared" si="29"/>
        <v>30</v>
      </c>
      <c r="J85" s="31">
        <f t="shared" si="30"/>
        <v>10</v>
      </c>
      <c r="K85" s="22">
        <v>6</v>
      </c>
      <c r="L85" s="22">
        <v>4</v>
      </c>
      <c r="M85" s="31">
        <f t="shared" si="31"/>
        <v>10</v>
      </c>
      <c r="N85" s="22">
        <v>4</v>
      </c>
      <c r="O85" s="22">
        <v>6</v>
      </c>
      <c r="P85" s="31">
        <f t="shared" si="32"/>
        <v>16</v>
      </c>
      <c r="Q85" s="22">
        <v>8</v>
      </c>
      <c r="R85" s="22">
        <v>8</v>
      </c>
      <c r="S85" s="31">
        <v>9</v>
      </c>
      <c r="T85" s="22">
        <v>8</v>
      </c>
      <c r="U85" s="22">
        <v>1</v>
      </c>
      <c r="V85" s="31">
        <v>9</v>
      </c>
      <c r="W85" s="22">
        <v>3</v>
      </c>
      <c r="X85" s="22">
        <v>6</v>
      </c>
      <c r="Y85" s="31">
        <v>15</v>
      </c>
      <c r="Z85" s="22">
        <v>10</v>
      </c>
      <c r="AA85" s="22">
        <v>5</v>
      </c>
      <c r="AB85" s="22" t="s">
        <v>42</v>
      </c>
      <c r="AC85" s="22">
        <v>6</v>
      </c>
      <c r="AD85" s="22">
        <v>5</v>
      </c>
      <c r="AE85" s="22" t="s">
        <v>43</v>
      </c>
      <c r="AF85" s="22">
        <v>1</v>
      </c>
      <c r="AG85" s="22">
        <v>1</v>
      </c>
    </row>
    <row r="86" spans="2:33" ht="10.5" customHeight="1">
      <c r="B86" s="20"/>
      <c r="C86" s="20" t="s">
        <v>44</v>
      </c>
      <c r="E86" s="21">
        <v>3</v>
      </c>
      <c r="F86" s="22">
        <v>22</v>
      </c>
      <c r="G86" s="31">
        <f t="shared" si="27"/>
        <v>432</v>
      </c>
      <c r="H86" s="31">
        <f t="shared" si="28"/>
        <v>246</v>
      </c>
      <c r="I86" s="31">
        <f t="shared" si="29"/>
        <v>186</v>
      </c>
      <c r="J86" s="31">
        <f t="shared" si="30"/>
        <v>60</v>
      </c>
      <c r="K86" s="22">
        <v>38</v>
      </c>
      <c r="L86" s="22">
        <v>22</v>
      </c>
      <c r="M86" s="31">
        <f t="shared" si="31"/>
        <v>72</v>
      </c>
      <c r="N86" s="22">
        <v>43</v>
      </c>
      <c r="O86" s="22">
        <v>29</v>
      </c>
      <c r="P86" s="31">
        <f t="shared" si="32"/>
        <v>64</v>
      </c>
      <c r="Q86" s="22">
        <v>33</v>
      </c>
      <c r="R86" s="22">
        <v>31</v>
      </c>
      <c r="S86" s="31">
        <v>71</v>
      </c>
      <c r="T86" s="22">
        <v>40</v>
      </c>
      <c r="U86" s="22">
        <v>31</v>
      </c>
      <c r="V86" s="31">
        <v>93</v>
      </c>
      <c r="W86" s="22">
        <v>54</v>
      </c>
      <c r="X86" s="22">
        <v>39</v>
      </c>
      <c r="Y86" s="31">
        <v>72</v>
      </c>
      <c r="Z86" s="22">
        <v>38</v>
      </c>
      <c r="AA86" s="22">
        <v>34</v>
      </c>
      <c r="AB86" s="22" t="s">
        <v>42</v>
      </c>
      <c r="AC86" s="22">
        <v>17</v>
      </c>
      <c r="AD86" s="22">
        <v>22</v>
      </c>
      <c r="AE86" s="22">
        <v>4</v>
      </c>
      <c r="AF86" s="22">
        <v>1</v>
      </c>
      <c r="AG86" s="22">
        <v>6</v>
      </c>
    </row>
    <row r="87" spans="2:33" ht="10.5" customHeight="1">
      <c r="B87" s="20"/>
      <c r="C87" s="20" t="s">
        <v>45</v>
      </c>
      <c r="E87" s="21">
        <v>2</v>
      </c>
      <c r="F87" s="22">
        <v>12</v>
      </c>
      <c r="G87" s="31">
        <f t="shared" si="27"/>
        <v>209</v>
      </c>
      <c r="H87" s="31">
        <f t="shared" si="28"/>
        <v>96</v>
      </c>
      <c r="I87" s="31">
        <f t="shared" si="29"/>
        <v>113</v>
      </c>
      <c r="J87" s="31">
        <f t="shared" si="30"/>
        <v>28</v>
      </c>
      <c r="K87" s="22">
        <v>11</v>
      </c>
      <c r="L87" s="22">
        <v>17</v>
      </c>
      <c r="M87" s="31">
        <f t="shared" si="31"/>
        <v>24</v>
      </c>
      <c r="N87" s="22">
        <v>11</v>
      </c>
      <c r="O87" s="22">
        <v>13</v>
      </c>
      <c r="P87" s="31">
        <f t="shared" si="32"/>
        <v>38</v>
      </c>
      <c r="Q87" s="22">
        <v>18</v>
      </c>
      <c r="R87" s="22">
        <v>20</v>
      </c>
      <c r="S87" s="31">
        <v>37</v>
      </c>
      <c r="T87" s="22">
        <v>10</v>
      </c>
      <c r="U87" s="22">
        <v>27</v>
      </c>
      <c r="V87" s="31">
        <v>39</v>
      </c>
      <c r="W87" s="22">
        <v>20</v>
      </c>
      <c r="X87" s="22">
        <v>19</v>
      </c>
      <c r="Y87" s="31">
        <v>43</v>
      </c>
      <c r="Z87" s="22">
        <v>26</v>
      </c>
      <c r="AA87" s="22">
        <v>17</v>
      </c>
      <c r="AB87" s="22" t="s">
        <v>42</v>
      </c>
      <c r="AC87" s="22">
        <v>12</v>
      </c>
      <c r="AD87" s="22">
        <v>9</v>
      </c>
      <c r="AE87" s="22" t="s">
        <v>43</v>
      </c>
      <c r="AF87" s="22">
        <v>1</v>
      </c>
      <c r="AG87" s="22">
        <v>3</v>
      </c>
    </row>
    <row r="88" spans="2:33" ht="10.5" customHeight="1">
      <c r="B88" s="20"/>
      <c r="C88" s="20" t="s">
        <v>46</v>
      </c>
      <c r="E88" s="21">
        <v>1</v>
      </c>
      <c r="F88" s="22">
        <v>7</v>
      </c>
      <c r="G88" s="31">
        <f t="shared" si="27"/>
        <v>106</v>
      </c>
      <c r="H88" s="31">
        <f t="shared" si="28"/>
        <v>59</v>
      </c>
      <c r="I88" s="31">
        <f t="shared" si="29"/>
        <v>47</v>
      </c>
      <c r="J88" s="31">
        <f t="shared" si="30"/>
        <v>22</v>
      </c>
      <c r="K88" s="22">
        <v>13</v>
      </c>
      <c r="L88" s="22">
        <v>9</v>
      </c>
      <c r="M88" s="31">
        <f t="shared" si="31"/>
        <v>17</v>
      </c>
      <c r="N88" s="22">
        <v>7</v>
      </c>
      <c r="O88" s="22">
        <v>10</v>
      </c>
      <c r="P88" s="31">
        <f t="shared" si="32"/>
        <v>18</v>
      </c>
      <c r="Q88" s="22">
        <v>13</v>
      </c>
      <c r="R88" s="22">
        <v>5</v>
      </c>
      <c r="S88" s="31">
        <v>13</v>
      </c>
      <c r="T88" s="22">
        <v>5</v>
      </c>
      <c r="U88" s="22">
        <v>8</v>
      </c>
      <c r="V88" s="31">
        <v>17</v>
      </c>
      <c r="W88" s="22">
        <v>11</v>
      </c>
      <c r="X88" s="22">
        <v>6</v>
      </c>
      <c r="Y88" s="31">
        <v>19</v>
      </c>
      <c r="Z88" s="22">
        <v>10</v>
      </c>
      <c r="AA88" s="22">
        <v>9</v>
      </c>
      <c r="AB88" s="22">
        <v>2</v>
      </c>
      <c r="AC88" s="22">
        <v>5</v>
      </c>
      <c r="AD88" s="22">
        <v>6</v>
      </c>
      <c r="AE88" s="22" t="s">
        <v>43</v>
      </c>
      <c r="AF88" s="22" t="s">
        <v>43</v>
      </c>
      <c r="AG88" s="22">
        <v>3</v>
      </c>
    </row>
    <row r="89" spans="2:33" ht="7.5" customHeight="1">
      <c r="B89" s="20"/>
      <c r="C89" s="20"/>
      <c r="E89" s="21"/>
      <c r="F89" s="22"/>
      <c r="G89" s="29">
        <f t="shared" si="27"/>
        <v>0</v>
      </c>
      <c r="H89" s="29">
        <f t="shared" si="28"/>
        <v>0</v>
      </c>
      <c r="I89" s="29">
        <f t="shared" si="29"/>
        <v>0</v>
      </c>
      <c r="J89" s="29">
        <f t="shared" si="30"/>
        <v>0</v>
      </c>
      <c r="K89" s="22"/>
      <c r="L89" s="22"/>
      <c r="M89" s="29">
        <f t="shared" si="31"/>
        <v>0</v>
      </c>
      <c r="N89" s="22"/>
      <c r="O89" s="22"/>
      <c r="P89" s="29">
        <f t="shared" si="32"/>
        <v>0</v>
      </c>
      <c r="Q89" s="22"/>
      <c r="R89" s="22"/>
      <c r="S89" s="29"/>
      <c r="T89" s="22"/>
      <c r="U89" s="22"/>
      <c r="V89" s="29"/>
      <c r="W89" s="22"/>
      <c r="X89" s="22"/>
      <c r="Y89" s="29"/>
      <c r="Z89" s="22"/>
      <c r="AA89" s="22"/>
      <c r="AB89" s="22"/>
      <c r="AC89" s="22"/>
      <c r="AD89" s="22"/>
      <c r="AE89" s="22"/>
      <c r="AF89" s="22"/>
      <c r="AG89" s="22"/>
    </row>
    <row r="90" spans="2:33" s="16" customFormat="1" ht="10.5" customHeight="1">
      <c r="B90" s="34" t="s">
        <v>140</v>
      </c>
      <c r="C90" s="34"/>
      <c r="E90" s="17">
        <f>SUM(E91:E97)</f>
        <v>23</v>
      </c>
      <c r="F90" s="18">
        <f>SUM(F91:F97)</f>
        <v>157</v>
      </c>
      <c r="G90" s="29">
        <f t="shared" si="27"/>
        <v>3039</v>
      </c>
      <c r="H90" s="29">
        <f t="shared" si="28"/>
        <v>1553</v>
      </c>
      <c r="I90" s="29">
        <f t="shared" si="29"/>
        <v>1486</v>
      </c>
      <c r="J90" s="29">
        <f t="shared" si="30"/>
        <v>474</v>
      </c>
      <c r="K90" s="18">
        <f>SUM(K91:K97)</f>
        <v>252</v>
      </c>
      <c r="L90" s="18">
        <f>SUM(L91:L97)</f>
        <v>222</v>
      </c>
      <c r="M90" s="29">
        <f t="shared" si="31"/>
        <v>507</v>
      </c>
      <c r="N90" s="18">
        <f>SUM(N91:N97)</f>
        <v>247</v>
      </c>
      <c r="O90" s="18">
        <f>SUM(O91:O97)</f>
        <v>260</v>
      </c>
      <c r="P90" s="29">
        <f t="shared" si="32"/>
        <v>511</v>
      </c>
      <c r="Q90" s="18">
        <f>SUM(Q91:Q97)</f>
        <v>264</v>
      </c>
      <c r="R90" s="18">
        <f>SUM(R91:R97)</f>
        <v>247</v>
      </c>
      <c r="S90" s="29">
        <f>SUM(T90,U90)</f>
        <v>500</v>
      </c>
      <c r="T90" s="18">
        <f>SUM(T91:T97)</f>
        <v>251</v>
      </c>
      <c r="U90" s="18">
        <f>SUM(U91:U97)</f>
        <v>249</v>
      </c>
      <c r="V90" s="29">
        <f>SUM(W90,X90)</f>
        <v>504</v>
      </c>
      <c r="W90" s="18">
        <f>SUM(W91:W97)</f>
        <v>262</v>
      </c>
      <c r="X90" s="18">
        <f>SUM(X91:X97)</f>
        <v>242</v>
      </c>
      <c r="Y90" s="29">
        <f>SUM(Z90,AA90)</f>
        <v>543</v>
      </c>
      <c r="Z90" s="18">
        <f aca="true" t="shared" si="34" ref="Z90:AG90">SUM(Z91:Z97)</f>
        <v>277</v>
      </c>
      <c r="AA90" s="18">
        <f t="shared" si="34"/>
        <v>266</v>
      </c>
      <c r="AB90" s="18">
        <f t="shared" si="34"/>
        <v>7</v>
      </c>
      <c r="AC90" s="18">
        <f t="shared" si="34"/>
        <v>120</v>
      </c>
      <c r="AD90" s="18">
        <f t="shared" si="34"/>
        <v>148</v>
      </c>
      <c r="AE90" s="18">
        <f t="shared" si="34"/>
        <v>8</v>
      </c>
      <c r="AF90" s="18">
        <f t="shared" si="34"/>
        <v>7</v>
      </c>
      <c r="AG90" s="18">
        <f t="shared" si="34"/>
        <v>50</v>
      </c>
    </row>
    <row r="91" spans="2:33" ht="10.5" customHeight="1">
      <c r="B91" s="20"/>
      <c r="C91" s="20" t="s">
        <v>47</v>
      </c>
      <c r="E91" s="21">
        <v>6</v>
      </c>
      <c r="F91" s="22">
        <v>44</v>
      </c>
      <c r="G91" s="31">
        <f t="shared" si="27"/>
        <v>890</v>
      </c>
      <c r="H91" s="31">
        <f t="shared" si="28"/>
        <v>450</v>
      </c>
      <c r="I91" s="31">
        <f t="shared" si="29"/>
        <v>440</v>
      </c>
      <c r="J91" s="31">
        <f t="shared" si="30"/>
        <v>143</v>
      </c>
      <c r="K91" s="22">
        <v>79</v>
      </c>
      <c r="L91" s="22">
        <v>64</v>
      </c>
      <c r="M91" s="31">
        <f t="shared" si="31"/>
        <v>133</v>
      </c>
      <c r="N91" s="22">
        <v>61</v>
      </c>
      <c r="O91" s="22">
        <v>72</v>
      </c>
      <c r="P91" s="31">
        <f t="shared" si="32"/>
        <v>151</v>
      </c>
      <c r="Q91" s="22">
        <v>77</v>
      </c>
      <c r="R91" s="22">
        <v>74</v>
      </c>
      <c r="S91" s="31">
        <v>140</v>
      </c>
      <c r="T91" s="22">
        <v>67</v>
      </c>
      <c r="U91" s="22">
        <v>73</v>
      </c>
      <c r="V91" s="31">
        <v>154</v>
      </c>
      <c r="W91" s="22">
        <v>80</v>
      </c>
      <c r="X91" s="22">
        <v>74</v>
      </c>
      <c r="Y91" s="31">
        <v>169</v>
      </c>
      <c r="Z91" s="22">
        <v>86</v>
      </c>
      <c r="AA91" s="22">
        <v>83</v>
      </c>
      <c r="AB91" s="22">
        <v>3</v>
      </c>
      <c r="AC91" s="22">
        <v>32</v>
      </c>
      <c r="AD91" s="22">
        <v>47</v>
      </c>
      <c r="AE91" s="22">
        <v>5</v>
      </c>
      <c r="AF91" s="22">
        <v>1</v>
      </c>
      <c r="AG91" s="22">
        <v>13</v>
      </c>
    </row>
    <row r="92" spans="2:33" ht="10.5" customHeight="1">
      <c r="B92" s="20"/>
      <c r="C92" s="20" t="s">
        <v>48</v>
      </c>
      <c r="E92" s="21">
        <v>4</v>
      </c>
      <c r="F92" s="22">
        <v>23</v>
      </c>
      <c r="G92" s="31">
        <f t="shared" si="27"/>
        <v>436</v>
      </c>
      <c r="H92" s="31">
        <f t="shared" si="28"/>
        <v>219</v>
      </c>
      <c r="I92" s="31">
        <f t="shared" si="29"/>
        <v>217</v>
      </c>
      <c r="J92" s="31">
        <f t="shared" si="30"/>
        <v>66</v>
      </c>
      <c r="K92" s="22">
        <v>41</v>
      </c>
      <c r="L92" s="22">
        <v>25</v>
      </c>
      <c r="M92" s="31">
        <f t="shared" si="31"/>
        <v>76</v>
      </c>
      <c r="N92" s="22">
        <v>31</v>
      </c>
      <c r="O92" s="22">
        <v>45</v>
      </c>
      <c r="P92" s="31">
        <f t="shared" si="32"/>
        <v>69</v>
      </c>
      <c r="Q92" s="22">
        <v>38</v>
      </c>
      <c r="R92" s="22">
        <v>31</v>
      </c>
      <c r="S92" s="31">
        <v>69</v>
      </c>
      <c r="T92" s="22">
        <v>36</v>
      </c>
      <c r="U92" s="22">
        <v>33</v>
      </c>
      <c r="V92" s="31">
        <v>74</v>
      </c>
      <c r="W92" s="22">
        <v>36</v>
      </c>
      <c r="X92" s="22">
        <v>38</v>
      </c>
      <c r="Y92" s="31">
        <v>82</v>
      </c>
      <c r="Z92" s="22">
        <v>37</v>
      </c>
      <c r="AA92" s="22">
        <v>45</v>
      </c>
      <c r="AB92" s="22" t="s">
        <v>42</v>
      </c>
      <c r="AC92" s="22">
        <v>15</v>
      </c>
      <c r="AD92" s="22">
        <v>25</v>
      </c>
      <c r="AE92" s="22" t="s">
        <v>43</v>
      </c>
      <c r="AF92" s="22" t="s">
        <v>43</v>
      </c>
      <c r="AG92" s="22">
        <v>10</v>
      </c>
    </row>
    <row r="93" spans="2:33" ht="10.5" customHeight="1">
      <c r="B93" s="20"/>
      <c r="C93" s="20" t="s">
        <v>49</v>
      </c>
      <c r="E93" s="21">
        <v>6</v>
      </c>
      <c r="F93" s="22">
        <v>46</v>
      </c>
      <c r="G93" s="31">
        <f t="shared" si="27"/>
        <v>914</v>
      </c>
      <c r="H93" s="31">
        <f t="shared" si="28"/>
        <v>484</v>
      </c>
      <c r="I93" s="31">
        <f t="shared" si="29"/>
        <v>430</v>
      </c>
      <c r="J93" s="31">
        <f t="shared" si="30"/>
        <v>139</v>
      </c>
      <c r="K93" s="22">
        <v>75</v>
      </c>
      <c r="L93" s="22">
        <v>64</v>
      </c>
      <c r="M93" s="31">
        <f t="shared" si="31"/>
        <v>146</v>
      </c>
      <c r="N93" s="22">
        <v>76</v>
      </c>
      <c r="O93" s="22">
        <v>70</v>
      </c>
      <c r="P93" s="31">
        <f t="shared" si="32"/>
        <v>164</v>
      </c>
      <c r="Q93" s="22">
        <v>82</v>
      </c>
      <c r="R93" s="22">
        <v>82</v>
      </c>
      <c r="S93" s="31">
        <v>156</v>
      </c>
      <c r="T93" s="22">
        <v>82</v>
      </c>
      <c r="U93" s="22">
        <v>74</v>
      </c>
      <c r="V93" s="31">
        <v>145</v>
      </c>
      <c r="W93" s="22">
        <v>80</v>
      </c>
      <c r="X93" s="22">
        <v>65</v>
      </c>
      <c r="Y93" s="31">
        <v>164</v>
      </c>
      <c r="Z93" s="22">
        <v>89</v>
      </c>
      <c r="AA93" s="22">
        <v>75</v>
      </c>
      <c r="AB93" s="22">
        <v>1</v>
      </c>
      <c r="AC93" s="22">
        <v>36</v>
      </c>
      <c r="AD93" s="22">
        <v>39</v>
      </c>
      <c r="AE93" s="22">
        <v>2</v>
      </c>
      <c r="AF93" s="22">
        <v>3</v>
      </c>
      <c r="AG93" s="22">
        <v>11</v>
      </c>
    </row>
    <row r="94" spans="2:33" ht="10.5" customHeight="1">
      <c r="B94" s="20"/>
      <c r="C94" s="20" t="s">
        <v>50</v>
      </c>
      <c r="E94" s="21">
        <v>2</v>
      </c>
      <c r="F94" s="22">
        <v>14</v>
      </c>
      <c r="G94" s="31">
        <f t="shared" si="27"/>
        <v>251</v>
      </c>
      <c r="H94" s="31">
        <f t="shared" si="28"/>
        <v>119</v>
      </c>
      <c r="I94" s="31">
        <f t="shared" si="29"/>
        <v>132</v>
      </c>
      <c r="J94" s="31">
        <f t="shared" si="30"/>
        <v>41</v>
      </c>
      <c r="K94" s="22">
        <v>23</v>
      </c>
      <c r="L94" s="22">
        <v>18</v>
      </c>
      <c r="M94" s="31">
        <f t="shared" si="31"/>
        <v>48</v>
      </c>
      <c r="N94" s="22">
        <v>24</v>
      </c>
      <c r="O94" s="22">
        <v>24</v>
      </c>
      <c r="P94" s="31">
        <f t="shared" si="32"/>
        <v>43</v>
      </c>
      <c r="Q94" s="22">
        <v>21</v>
      </c>
      <c r="R94" s="22">
        <v>22</v>
      </c>
      <c r="S94" s="31">
        <v>34</v>
      </c>
      <c r="T94" s="22">
        <v>15</v>
      </c>
      <c r="U94" s="22">
        <v>19</v>
      </c>
      <c r="V94" s="31">
        <v>46</v>
      </c>
      <c r="W94" s="22">
        <v>20</v>
      </c>
      <c r="X94" s="22">
        <v>26</v>
      </c>
      <c r="Y94" s="31">
        <v>39</v>
      </c>
      <c r="Z94" s="22">
        <v>16</v>
      </c>
      <c r="AA94" s="22">
        <v>23</v>
      </c>
      <c r="AB94" s="22" t="s">
        <v>42</v>
      </c>
      <c r="AC94" s="22">
        <v>13</v>
      </c>
      <c r="AD94" s="22">
        <v>10</v>
      </c>
      <c r="AE94" s="22" t="s">
        <v>43</v>
      </c>
      <c r="AF94" s="22">
        <v>1</v>
      </c>
      <c r="AG94" s="22">
        <v>4</v>
      </c>
    </row>
    <row r="95" spans="2:33" ht="10.5" customHeight="1">
      <c r="B95" s="20"/>
      <c r="C95" s="20" t="s">
        <v>51</v>
      </c>
      <c r="E95" s="21">
        <v>2</v>
      </c>
      <c r="F95" s="22">
        <v>14</v>
      </c>
      <c r="G95" s="31">
        <f t="shared" si="27"/>
        <v>267</v>
      </c>
      <c r="H95" s="31">
        <f t="shared" si="28"/>
        <v>141</v>
      </c>
      <c r="I95" s="31">
        <f t="shared" si="29"/>
        <v>126</v>
      </c>
      <c r="J95" s="31">
        <f t="shared" si="30"/>
        <v>44</v>
      </c>
      <c r="K95" s="22">
        <v>18</v>
      </c>
      <c r="L95" s="22">
        <v>26</v>
      </c>
      <c r="M95" s="31">
        <f t="shared" si="31"/>
        <v>42</v>
      </c>
      <c r="N95" s="22">
        <v>26</v>
      </c>
      <c r="O95" s="22">
        <v>16</v>
      </c>
      <c r="P95" s="31">
        <f t="shared" si="32"/>
        <v>51</v>
      </c>
      <c r="Q95" s="22">
        <v>27</v>
      </c>
      <c r="R95" s="22">
        <v>24</v>
      </c>
      <c r="S95" s="31">
        <v>44</v>
      </c>
      <c r="T95" s="22">
        <v>24</v>
      </c>
      <c r="U95" s="22">
        <v>20</v>
      </c>
      <c r="V95" s="31">
        <v>41</v>
      </c>
      <c r="W95" s="22">
        <v>23</v>
      </c>
      <c r="X95" s="22">
        <v>18</v>
      </c>
      <c r="Y95" s="31">
        <v>45</v>
      </c>
      <c r="Z95" s="22">
        <v>23</v>
      </c>
      <c r="AA95" s="22">
        <v>22</v>
      </c>
      <c r="AB95" s="22">
        <v>2</v>
      </c>
      <c r="AC95" s="22">
        <v>8</v>
      </c>
      <c r="AD95" s="22">
        <v>16</v>
      </c>
      <c r="AE95" s="22" t="s">
        <v>43</v>
      </c>
      <c r="AF95" s="22">
        <v>1</v>
      </c>
      <c r="AG95" s="22">
        <v>4</v>
      </c>
    </row>
    <row r="96" spans="2:33" ht="10.5" customHeight="1">
      <c r="B96" s="20"/>
      <c r="C96" s="20" t="s">
        <v>52</v>
      </c>
      <c r="E96" s="21">
        <v>2</v>
      </c>
      <c r="F96" s="22">
        <v>10</v>
      </c>
      <c r="G96" s="31">
        <f t="shared" si="27"/>
        <v>155</v>
      </c>
      <c r="H96" s="31">
        <f t="shared" si="28"/>
        <v>80</v>
      </c>
      <c r="I96" s="31">
        <f t="shared" si="29"/>
        <v>75</v>
      </c>
      <c r="J96" s="31">
        <f t="shared" si="30"/>
        <v>28</v>
      </c>
      <c r="K96" s="22">
        <v>12</v>
      </c>
      <c r="L96" s="22">
        <v>16</v>
      </c>
      <c r="M96" s="31">
        <f t="shared" si="31"/>
        <v>33</v>
      </c>
      <c r="N96" s="22">
        <v>19</v>
      </c>
      <c r="O96" s="22">
        <v>14</v>
      </c>
      <c r="P96" s="31">
        <f t="shared" si="32"/>
        <v>15</v>
      </c>
      <c r="Q96" s="22">
        <v>6</v>
      </c>
      <c r="R96" s="22">
        <v>9</v>
      </c>
      <c r="S96" s="31">
        <v>33</v>
      </c>
      <c r="T96" s="22">
        <v>17</v>
      </c>
      <c r="U96" s="22">
        <v>16</v>
      </c>
      <c r="V96" s="31">
        <v>18</v>
      </c>
      <c r="W96" s="22">
        <v>11</v>
      </c>
      <c r="X96" s="22">
        <v>7</v>
      </c>
      <c r="Y96" s="31">
        <v>28</v>
      </c>
      <c r="Z96" s="22">
        <v>15</v>
      </c>
      <c r="AA96" s="22">
        <v>13</v>
      </c>
      <c r="AB96" s="22" t="s">
        <v>42</v>
      </c>
      <c r="AC96" s="22">
        <v>9</v>
      </c>
      <c r="AD96" s="22">
        <v>8</v>
      </c>
      <c r="AE96" s="22">
        <v>1</v>
      </c>
      <c r="AF96" s="22">
        <v>1</v>
      </c>
      <c r="AG96" s="22">
        <v>5</v>
      </c>
    </row>
    <row r="97" spans="2:33" ht="10.5" customHeight="1">
      <c r="B97" s="20"/>
      <c r="C97" s="20" t="s">
        <v>53</v>
      </c>
      <c r="E97" s="21">
        <v>1</v>
      </c>
      <c r="F97" s="22">
        <v>6</v>
      </c>
      <c r="G97" s="31">
        <f t="shared" si="27"/>
        <v>126</v>
      </c>
      <c r="H97" s="31">
        <f t="shared" si="28"/>
        <v>60</v>
      </c>
      <c r="I97" s="31">
        <f t="shared" si="29"/>
        <v>66</v>
      </c>
      <c r="J97" s="31">
        <f t="shared" si="30"/>
        <v>13</v>
      </c>
      <c r="K97" s="22">
        <v>4</v>
      </c>
      <c r="L97" s="22">
        <v>9</v>
      </c>
      <c r="M97" s="31">
        <f t="shared" si="31"/>
        <v>29</v>
      </c>
      <c r="N97" s="22">
        <v>10</v>
      </c>
      <c r="O97" s="22">
        <v>19</v>
      </c>
      <c r="P97" s="31">
        <f t="shared" si="32"/>
        <v>18</v>
      </c>
      <c r="Q97" s="22">
        <v>13</v>
      </c>
      <c r="R97" s="22">
        <v>5</v>
      </c>
      <c r="S97" s="31">
        <v>24</v>
      </c>
      <c r="T97" s="22">
        <v>10</v>
      </c>
      <c r="U97" s="22">
        <v>14</v>
      </c>
      <c r="V97" s="31">
        <v>26</v>
      </c>
      <c r="W97" s="22">
        <v>12</v>
      </c>
      <c r="X97" s="22">
        <v>14</v>
      </c>
      <c r="Y97" s="31">
        <v>16</v>
      </c>
      <c r="Z97" s="22">
        <v>11</v>
      </c>
      <c r="AA97" s="22">
        <v>5</v>
      </c>
      <c r="AB97" s="22">
        <v>1</v>
      </c>
      <c r="AC97" s="22">
        <v>7</v>
      </c>
      <c r="AD97" s="22">
        <v>3</v>
      </c>
      <c r="AE97" s="22" t="s">
        <v>43</v>
      </c>
      <c r="AF97" s="22" t="s">
        <v>43</v>
      </c>
      <c r="AG97" s="22">
        <v>3</v>
      </c>
    </row>
    <row r="98" spans="2:33" ht="7.5" customHeight="1">
      <c r="B98" s="20"/>
      <c r="C98" s="20"/>
      <c r="E98" s="21"/>
      <c r="F98" s="22"/>
      <c r="G98" s="29">
        <f t="shared" si="27"/>
        <v>0</v>
      </c>
      <c r="H98" s="29">
        <f t="shared" si="28"/>
        <v>0</v>
      </c>
      <c r="I98" s="29">
        <f t="shared" si="29"/>
        <v>0</v>
      </c>
      <c r="J98" s="29">
        <f t="shared" si="30"/>
        <v>0</v>
      </c>
      <c r="K98" s="22"/>
      <c r="L98" s="22"/>
      <c r="M98" s="29">
        <f t="shared" si="31"/>
        <v>0</v>
      </c>
      <c r="N98" s="22"/>
      <c r="O98" s="22"/>
      <c r="P98" s="29">
        <f t="shared" si="32"/>
        <v>0</v>
      </c>
      <c r="Q98" s="22"/>
      <c r="R98" s="22"/>
      <c r="S98" s="29"/>
      <c r="T98" s="22"/>
      <c r="U98" s="22"/>
      <c r="V98" s="29"/>
      <c r="W98" s="22"/>
      <c r="X98" s="22"/>
      <c r="Y98" s="29"/>
      <c r="Z98" s="22"/>
      <c r="AA98" s="22"/>
      <c r="AB98" s="22"/>
      <c r="AC98" s="22"/>
      <c r="AD98" s="22"/>
      <c r="AE98" s="22"/>
      <c r="AF98" s="22"/>
      <c r="AG98" s="22"/>
    </row>
    <row r="99" spans="2:33" s="16" customFormat="1" ht="10.5" customHeight="1">
      <c r="B99" s="34" t="s">
        <v>141</v>
      </c>
      <c r="C99" s="34"/>
      <c r="E99" s="17">
        <f>SUM(E100:E106)</f>
        <v>19</v>
      </c>
      <c r="F99" s="18">
        <f>SUM(F100:F106)</f>
        <v>152</v>
      </c>
      <c r="G99" s="29">
        <f t="shared" si="27"/>
        <v>3332</v>
      </c>
      <c r="H99" s="29">
        <f t="shared" si="28"/>
        <v>1706</v>
      </c>
      <c r="I99" s="29">
        <f t="shared" si="29"/>
        <v>1626</v>
      </c>
      <c r="J99" s="29">
        <f t="shared" si="30"/>
        <v>535</v>
      </c>
      <c r="K99" s="18">
        <f>SUM(K100:K106)</f>
        <v>259</v>
      </c>
      <c r="L99" s="18">
        <f>SUM(L100:L106)</f>
        <v>276</v>
      </c>
      <c r="M99" s="29">
        <f t="shared" si="31"/>
        <v>510</v>
      </c>
      <c r="N99" s="18">
        <f>SUM(N100:N106)</f>
        <v>255</v>
      </c>
      <c r="O99" s="18">
        <f>SUM(O100:O106)</f>
        <v>255</v>
      </c>
      <c r="P99" s="29">
        <f t="shared" si="32"/>
        <v>546</v>
      </c>
      <c r="Q99" s="18">
        <f>SUM(Q100:Q106)</f>
        <v>288</v>
      </c>
      <c r="R99" s="18">
        <f>SUM(R100:R106)</f>
        <v>258</v>
      </c>
      <c r="S99" s="29">
        <f>SUM(T99,U99)</f>
        <v>575</v>
      </c>
      <c r="T99" s="18">
        <f>SUM(T100:T106)</f>
        <v>278</v>
      </c>
      <c r="U99" s="18">
        <f>SUM(U100:U106)</f>
        <v>297</v>
      </c>
      <c r="V99" s="29">
        <f>SUM(W99,X99)</f>
        <v>596</v>
      </c>
      <c r="W99" s="18">
        <f>SUM(W100:W106)</f>
        <v>327</v>
      </c>
      <c r="X99" s="18">
        <f>SUM(X100:X106)</f>
        <v>269</v>
      </c>
      <c r="Y99" s="29">
        <f>SUM(Z99,AA99)</f>
        <v>570</v>
      </c>
      <c r="Z99" s="18">
        <f aca="true" t="shared" si="35" ref="Z99:AG99">SUM(Z100:Z106)</f>
        <v>299</v>
      </c>
      <c r="AA99" s="18">
        <f t="shared" si="35"/>
        <v>271</v>
      </c>
      <c r="AB99" s="18">
        <f t="shared" si="35"/>
        <v>14</v>
      </c>
      <c r="AC99" s="18">
        <f t="shared" si="35"/>
        <v>110</v>
      </c>
      <c r="AD99" s="18">
        <f t="shared" si="35"/>
        <v>137</v>
      </c>
      <c r="AE99" s="18">
        <f t="shared" si="35"/>
        <v>19</v>
      </c>
      <c r="AF99" s="18">
        <f t="shared" si="35"/>
        <v>3</v>
      </c>
      <c r="AG99" s="18">
        <f t="shared" si="35"/>
        <v>38</v>
      </c>
    </row>
    <row r="100" spans="2:33" ht="10.5" customHeight="1">
      <c r="B100" s="20"/>
      <c r="C100" s="20" t="s">
        <v>54</v>
      </c>
      <c r="E100" s="21">
        <v>1</v>
      </c>
      <c r="F100" s="22">
        <v>14</v>
      </c>
      <c r="G100" s="31">
        <f t="shared" si="27"/>
        <v>462</v>
      </c>
      <c r="H100" s="31">
        <f t="shared" si="28"/>
        <v>252</v>
      </c>
      <c r="I100" s="31">
        <f t="shared" si="29"/>
        <v>210</v>
      </c>
      <c r="J100" s="31">
        <f t="shared" si="30"/>
        <v>75</v>
      </c>
      <c r="K100" s="22">
        <v>40</v>
      </c>
      <c r="L100" s="22">
        <v>35</v>
      </c>
      <c r="M100" s="31">
        <f t="shared" si="31"/>
        <v>76</v>
      </c>
      <c r="N100" s="22">
        <v>36</v>
      </c>
      <c r="O100" s="22">
        <v>40</v>
      </c>
      <c r="P100" s="31">
        <f t="shared" si="32"/>
        <v>67</v>
      </c>
      <c r="Q100" s="22">
        <v>39</v>
      </c>
      <c r="R100" s="22">
        <v>28</v>
      </c>
      <c r="S100" s="31">
        <v>81</v>
      </c>
      <c r="T100" s="22">
        <v>44</v>
      </c>
      <c r="U100" s="22">
        <v>37</v>
      </c>
      <c r="V100" s="31">
        <v>82</v>
      </c>
      <c r="W100" s="22">
        <v>47</v>
      </c>
      <c r="X100" s="22">
        <v>35</v>
      </c>
      <c r="Y100" s="31">
        <v>81</v>
      </c>
      <c r="Z100" s="22">
        <v>46</v>
      </c>
      <c r="AA100" s="22">
        <v>35</v>
      </c>
      <c r="AB100" s="22">
        <v>9</v>
      </c>
      <c r="AC100" s="22">
        <v>11</v>
      </c>
      <c r="AD100" s="22">
        <v>12</v>
      </c>
      <c r="AE100" s="22" t="s">
        <v>43</v>
      </c>
      <c r="AF100" s="22" t="s">
        <v>43</v>
      </c>
      <c r="AG100" s="22">
        <v>4</v>
      </c>
    </row>
    <row r="101" spans="2:33" ht="10.5" customHeight="1">
      <c r="B101" s="20"/>
      <c r="C101" s="20" t="s">
        <v>55</v>
      </c>
      <c r="E101" s="21">
        <v>1</v>
      </c>
      <c r="F101" s="22">
        <v>13</v>
      </c>
      <c r="G101" s="31">
        <f t="shared" si="27"/>
        <v>344</v>
      </c>
      <c r="H101" s="31">
        <f t="shared" si="28"/>
        <v>181</v>
      </c>
      <c r="I101" s="31">
        <f t="shared" si="29"/>
        <v>163</v>
      </c>
      <c r="J101" s="31">
        <f t="shared" si="30"/>
        <v>60</v>
      </c>
      <c r="K101" s="22">
        <v>30</v>
      </c>
      <c r="L101" s="22">
        <v>30</v>
      </c>
      <c r="M101" s="31">
        <f t="shared" si="31"/>
        <v>51</v>
      </c>
      <c r="N101" s="22">
        <v>23</v>
      </c>
      <c r="O101" s="22">
        <v>28</v>
      </c>
      <c r="P101" s="31">
        <f t="shared" si="32"/>
        <v>56</v>
      </c>
      <c r="Q101" s="22">
        <v>29</v>
      </c>
      <c r="R101" s="22">
        <v>27</v>
      </c>
      <c r="S101" s="31">
        <v>61</v>
      </c>
      <c r="T101" s="22">
        <v>26</v>
      </c>
      <c r="U101" s="22">
        <v>35</v>
      </c>
      <c r="V101" s="31">
        <v>61</v>
      </c>
      <c r="W101" s="22">
        <v>41</v>
      </c>
      <c r="X101" s="22">
        <v>20</v>
      </c>
      <c r="Y101" s="31">
        <v>55</v>
      </c>
      <c r="Z101" s="22">
        <v>32</v>
      </c>
      <c r="AA101" s="22">
        <v>23</v>
      </c>
      <c r="AB101" s="22" t="s">
        <v>42</v>
      </c>
      <c r="AC101" s="22">
        <v>5</v>
      </c>
      <c r="AD101" s="22">
        <v>15</v>
      </c>
      <c r="AE101" s="22">
        <v>1</v>
      </c>
      <c r="AF101" s="22">
        <v>1</v>
      </c>
      <c r="AG101" s="22">
        <v>1</v>
      </c>
    </row>
    <row r="102" spans="2:33" ht="10.5" customHeight="1">
      <c r="B102" s="20"/>
      <c r="C102" s="20" t="s">
        <v>56</v>
      </c>
      <c r="E102" s="21">
        <v>3</v>
      </c>
      <c r="F102" s="22">
        <v>29</v>
      </c>
      <c r="G102" s="31">
        <f t="shared" si="27"/>
        <v>699</v>
      </c>
      <c r="H102" s="31">
        <f t="shared" si="28"/>
        <v>382</v>
      </c>
      <c r="I102" s="31">
        <f t="shared" si="29"/>
        <v>317</v>
      </c>
      <c r="J102" s="31">
        <f t="shared" si="30"/>
        <v>113</v>
      </c>
      <c r="K102" s="22">
        <v>60</v>
      </c>
      <c r="L102" s="22">
        <v>53</v>
      </c>
      <c r="M102" s="31">
        <f t="shared" si="31"/>
        <v>101</v>
      </c>
      <c r="N102" s="22">
        <v>54</v>
      </c>
      <c r="O102" s="22">
        <v>47</v>
      </c>
      <c r="P102" s="31">
        <f t="shared" si="32"/>
        <v>125</v>
      </c>
      <c r="Q102" s="22">
        <v>69</v>
      </c>
      <c r="R102" s="22">
        <v>56</v>
      </c>
      <c r="S102" s="31">
        <v>119</v>
      </c>
      <c r="T102" s="22">
        <v>60</v>
      </c>
      <c r="U102" s="22">
        <v>59</v>
      </c>
      <c r="V102" s="31">
        <v>123</v>
      </c>
      <c r="W102" s="22">
        <v>70</v>
      </c>
      <c r="X102" s="22">
        <v>53</v>
      </c>
      <c r="Y102" s="31">
        <v>118</v>
      </c>
      <c r="Z102" s="22">
        <v>69</v>
      </c>
      <c r="AA102" s="22">
        <v>49</v>
      </c>
      <c r="AB102" s="22">
        <v>4</v>
      </c>
      <c r="AC102" s="22">
        <v>18</v>
      </c>
      <c r="AD102" s="22">
        <v>27</v>
      </c>
      <c r="AE102" s="22">
        <v>4</v>
      </c>
      <c r="AF102" s="22" t="s">
        <v>43</v>
      </c>
      <c r="AG102" s="22">
        <v>7</v>
      </c>
    </row>
    <row r="103" spans="2:33" ht="10.5" customHeight="1">
      <c r="B103" s="20"/>
      <c r="C103" s="20" t="s">
        <v>57</v>
      </c>
      <c r="E103" s="21">
        <v>2</v>
      </c>
      <c r="F103" s="22">
        <v>14</v>
      </c>
      <c r="G103" s="31">
        <f t="shared" si="27"/>
        <v>287</v>
      </c>
      <c r="H103" s="31">
        <f t="shared" si="28"/>
        <v>144</v>
      </c>
      <c r="I103" s="31">
        <f t="shared" si="29"/>
        <v>143</v>
      </c>
      <c r="J103" s="31">
        <f t="shared" si="30"/>
        <v>49</v>
      </c>
      <c r="K103" s="22">
        <v>27</v>
      </c>
      <c r="L103" s="22">
        <v>22</v>
      </c>
      <c r="M103" s="31">
        <f t="shared" si="31"/>
        <v>39</v>
      </c>
      <c r="N103" s="22">
        <v>17</v>
      </c>
      <c r="O103" s="22">
        <v>22</v>
      </c>
      <c r="P103" s="31">
        <f t="shared" si="32"/>
        <v>49</v>
      </c>
      <c r="Q103" s="22">
        <v>30</v>
      </c>
      <c r="R103" s="22">
        <v>19</v>
      </c>
      <c r="S103" s="31">
        <v>40</v>
      </c>
      <c r="T103" s="22">
        <v>21</v>
      </c>
      <c r="U103" s="22">
        <v>19</v>
      </c>
      <c r="V103" s="31">
        <v>58</v>
      </c>
      <c r="W103" s="22">
        <v>24</v>
      </c>
      <c r="X103" s="22">
        <v>34</v>
      </c>
      <c r="Y103" s="31">
        <v>52</v>
      </c>
      <c r="Z103" s="22">
        <v>25</v>
      </c>
      <c r="AA103" s="22">
        <v>27</v>
      </c>
      <c r="AB103" s="22" t="s">
        <v>42</v>
      </c>
      <c r="AC103" s="22">
        <v>10</v>
      </c>
      <c r="AD103" s="22">
        <v>13</v>
      </c>
      <c r="AE103" s="22">
        <v>2</v>
      </c>
      <c r="AF103" s="22" t="s">
        <v>43</v>
      </c>
      <c r="AG103" s="22">
        <v>7</v>
      </c>
    </row>
    <row r="104" spans="2:33" ht="10.5" customHeight="1">
      <c r="B104" s="20"/>
      <c r="C104" s="20" t="s">
        <v>58</v>
      </c>
      <c r="E104" s="21">
        <v>6</v>
      </c>
      <c r="F104" s="22">
        <v>42</v>
      </c>
      <c r="G104" s="31">
        <f t="shared" si="27"/>
        <v>725</v>
      </c>
      <c r="H104" s="31">
        <f t="shared" si="28"/>
        <v>358</v>
      </c>
      <c r="I104" s="31">
        <f t="shared" si="29"/>
        <v>367</v>
      </c>
      <c r="J104" s="31">
        <f t="shared" si="30"/>
        <v>116</v>
      </c>
      <c r="K104" s="22">
        <v>55</v>
      </c>
      <c r="L104" s="22">
        <v>61</v>
      </c>
      <c r="M104" s="31">
        <f t="shared" si="31"/>
        <v>115</v>
      </c>
      <c r="N104" s="22">
        <v>66</v>
      </c>
      <c r="O104" s="22">
        <v>49</v>
      </c>
      <c r="P104" s="31">
        <f t="shared" si="32"/>
        <v>126</v>
      </c>
      <c r="Q104" s="22">
        <v>66</v>
      </c>
      <c r="R104" s="22">
        <v>60</v>
      </c>
      <c r="S104" s="31">
        <v>123</v>
      </c>
      <c r="T104" s="22">
        <v>51</v>
      </c>
      <c r="U104" s="22">
        <v>72</v>
      </c>
      <c r="V104" s="31">
        <v>140</v>
      </c>
      <c r="W104" s="22">
        <v>69</v>
      </c>
      <c r="X104" s="22">
        <v>71</v>
      </c>
      <c r="Y104" s="31">
        <v>105</v>
      </c>
      <c r="Z104" s="22">
        <v>51</v>
      </c>
      <c r="AA104" s="22">
        <v>54</v>
      </c>
      <c r="AB104" s="22" t="s">
        <v>42</v>
      </c>
      <c r="AC104" s="22">
        <v>30</v>
      </c>
      <c r="AD104" s="22">
        <v>39</v>
      </c>
      <c r="AE104" s="22">
        <v>5</v>
      </c>
      <c r="AF104" s="22" t="s">
        <v>43</v>
      </c>
      <c r="AG104" s="22">
        <v>7</v>
      </c>
    </row>
    <row r="105" spans="2:33" ht="10.5" customHeight="1">
      <c r="B105" s="20"/>
      <c r="C105" s="20" t="s">
        <v>59</v>
      </c>
      <c r="E105" s="21">
        <v>5</v>
      </c>
      <c r="F105" s="22">
        <v>33</v>
      </c>
      <c r="G105" s="31">
        <f t="shared" si="27"/>
        <v>647</v>
      </c>
      <c r="H105" s="31">
        <f t="shared" si="28"/>
        <v>315</v>
      </c>
      <c r="I105" s="31">
        <f t="shared" si="29"/>
        <v>332</v>
      </c>
      <c r="J105" s="31">
        <f t="shared" si="30"/>
        <v>98</v>
      </c>
      <c r="K105" s="22">
        <v>41</v>
      </c>
      <c r="L105" s="22">
        <v>57</v>
      </c>
      <c r="M105" s="31">
        <f t="shared" si="31"/>
        <v>102</v>
      </c>
      <c r="N105" s="22">
        <v>48</v>
      </c>
      <c r="O105" s="22">
        <v>54</v>
      </c>
      <c r="P105" s="31">
        <f t="shared" si="32"/>
        <v>103</v>
      </c>
      <c r="Q105" s="22">
        <v>45</v>
      </c>
      <c r="R105" s="22">
        <v>58</v>
      </c>
      <c r="S105" s="31">
        <v>114</v>
      </c>
      <c r="T105" s="22">
        <v>54</v>
      </c>
      <c r="U105" s="22">
        <v>60</v>
      </c>
      <c r="V105" s="31">
        <v>102</v>
      </c>
      <c r="W105" s="22">
        <v>62</v>
      </c>
      <c r="X105" s="22">
        <v>40</v>
      </c>
      <c r="Y105" s="31">
        <v>128</v>
      </c>
      <c r="Z105" s="22">
        <v>65</v>
      </c>
      <c r="AA105" s="22">
        <v>63</v>
      </c>
      <c r="AB105" s="22" t="s">
        <v>42</v>
      </c>
      <c r="AC105" s="22">
        <v>31</v>
      </c>
      <c r="AD105" s="22">
        <v>24</v>
      </c>
      <c r="AE105" s="22">
        <v>5</v>
      </c>
      <c r="AF105" s="22">
        <v>1</v>
      </c>
      <c r="AG105" s="22">
        <v>11</v>
      </c>
    </row>
    <row r="106" spans="2:33" ht="10.5" customHeight="1">
      <c r="B106" s="20"/>
      <c r="C106" s="20" t="s">
        <v>60</v>
      </c>
      <c r="E106" s="21">
        <v>1</v>
      </c>
      <c r="F106" s="22">
        <v>7</v>
      </c>
      <c r="G106" s="31">
        <f t="shared" si="27"/>
        <v>168</v>
      </c>
      <c r="H106" s="31">
        <f t="shared" si="28"/>
        <v>74</v>
      </c>
      <c r="I106" s="31">
        <f t="shared" si="29"/>
        <v>94</v>
      </c>
      <c r="J106" s="31">
        <f t="shared" si="30"/>
        <v>24</v>
      </c>
      <c r="K106" s="22">
        <v>6</v>
      </c>
      <c r="L106" s="22">
        <v>18</v>
      </c>
      <c r="M106" s="31">
        <f t="shared" si="31"/>
        <v>26</v>
      </c>
      <c r="N106" s="22">
        <v>11</v>
      </c>
      <c r="O106" s="22">
        <v>15</v>
      </c>
      <c r="P106" s="31">
        <f t="shared" si="32"/>
        <v>20</v>
      </c>
      <c r="Q106" s="22">
        <v>10</v>
      </c>
      <c r="R106" s="22">
        <v>10</v>
      </c>
      <c r="S106" s="31">
        <v>37</v>
      </c>
      <c r="T106" s="22">
        <v>22</v>
      </c>
      <c r="U106" s="22">
        <v>15</v>
      </c>
      <c r="V106" s="31">
        <v>30</v>
      </c>
      <c r="W106" s="22">
        <v>14</v>
      </c>
      <c r="X106" s="22">
        <v>16</v>
      </c>
      <c r="Y106" s="31">
        <v>31</v>
      </c>
      <c r="Z106" s="22">
        <v>11</v>
      </c>
      <c r="AA106" s="22">
        <v>20</v>
      </c>
      <c r="AB106" s="22">
        <v>1</v>
      </c>
      <c r="AC106" s="22">
        <v>5</v>
      </c>
      <c r="AD106" s="22">
        <v>7</v>
      </c>
      <c r="AE106" s="22">
        <v>2</v>
      </c>
      <c r="AF106" s="22">
        <v>1</v>
      </c>
      <c r="AG106" s="22">
        <v>1</v>
      </c>
    </row>
    <row r="107" spans="2:33" ht="7.5" customHeight="1">
      <c r="B107" s="20"/>
      <c r="C107" s="20"/>
      <c r="E107" s="21"/>
      <c r="F107" s="22"/>
      <c r="G107" s="29">
        <f t="shared" si="27"/>
        <v>0</v>
      </c>
      <c r="H107" s="29">
        <f t="shared" si="28"/>
        <v>0</v>
      </c>
      <c r="I107" s="29">
        <f t="shared" si="29"/>
        <v>0</v>
      </c>
      <c r="J107" s="29">
        <f t="shared" si="30"/>
        <v>0</v>
      </c>
      <c r="K107" s="22"/>
      <c r="L107" s="22"/>
      <c r="M107" s="29">
        <f t="shared" si="31"/>
        <v>0</v>
      </c>
      <c r="N107" s="22"/>
      <c r="O107" s="22"/>
      <c r="P107" s="29">
        <f t="shared" si="32"/>
        <v>0</v>
      </c>
      <c r="Q107" s="22"/>
      <c r="R107" s="22"/>
      <c r="S107" s="29"/>
      <c r="T107" s="22"/>
      <c r="U107" s="22"/>
      <c r="V107" s="29"/>
      <c r="W107" s="22"/>
      <c r="X107" s="22"/>
      <c r="Y107" s="29"/>
      <c r="Z107" s="22"/>
      <c r="AA107" s="22"/>
      <c r="AB107" s="22"/>
      <c r="AC107" s="22"/>
      <c r="AD107" s="22"/>
      <c r="AE107" s="22"/>
      <c r="AF107" s="22"/>
      <c r="AG107" s="22"/>
    </row>
    <row r="108" spans="2:33" s="16" customFormat="1" ht="10.5" customHeight="1">
      <c r="B108" s="34" t="s">
        <v>142</v>
      </c>
      <c r="C108" s="34"/>
      <c r="E108" s="17">
        <f>SUM(E109:E110)</f>
        <v>4</v>
      </c>
      <c r="F108" s="18">
        <f>SUM(F109:F110)</f>
        <v>51</v>
      </c>
      <c r="G108" s="29">
        <f t="shared" si="27"/>
        <v>1321</v>
      </c>
      <c r="H108" s="29">
        <f t="shared" si="28"/>
        <v>689</v>
      </c>
      <c r="I108" s="29">
        <f t="shared" si="29"/>
        <v>632</v>
      </c>
      <c r="J108" s="29">
        <f t="shared" si="30"/>
        <v>202</v>
      </c>
      <c r="K108" s="18">
        <f>SUM(K109:K110)</f>
        <v>107</v>
      </c>
      <c r="L108" s="18">
        <f>SUM(L109:L110)</f>
        <v>95</v>
      </c>
      <c r="M108" s="29">
        <f t="shared" si="31"/>
        <v>207</v>
      </c>
      <c r="N108" s="18">
        <f>SUM(N109:N110)</f>
        <v>103</v>
      </c>
      <c r="O108" s="18">
        <f>SUM(O109:O110)</f>
        <v>104</v>
      </c>
      <c r="P108" s="29">
        <f t="shared" si="32"/>
        <v>213</v>
      </c>
      <c r="Q108" s="18">
        <f>SUM(Q109:Q110)</f>
        <v>98</v>
      </c>
      <c r="R108" s="18">
        <f>SUM(R109:R110)</f>
        <v>115</v>
      </c>
      <c r="S108" s="29">
        <f>SUM(T108,U108)</f>
        <v>219</v>
      </c>
      <c r="T108" s="18">
        <f>SUM(T109:T110)</f>
        <v>120</v>
      </c>
      <c r="U108" s="18">
        <f>SUM(U109:U110)</f>
        <v>99</v>
      </c>
      <c r="V108" s="29">
        <f>SUM(W108,X108)</f>
        <v>218</v>
      </c>
      <c r="W108" s="18">
        <f>SUM(W109:W110)</f>
        <v>112</v>
      </c>
      <c r="X108" s="18">
        <f>SUM(X109:X110)</f>
        <v>106</v>
      </c>
      <c r="Y108" s="29">
        <f>SUM(Z108,AA108)</f>
        <v>262</v>
      </c>
      <c r="Z108" s="18">
        <f>SUM(Z109:Z110)</f>
        <v>149</v>
      </c>
      <c r="AA108" s="18">
        <f>SUM(AA109:AA110)</f>
        <v>113</v>
      </c>
      <c r="AB108" s="18" t="s">
        <v>42</v>
      </c>
      <c r="AC108" s="18">
        <f>SUM(AC109:AC110)</f>
        <v>34</v>
      </c>
      <c r="AD108" s="18">
        <f>SUM(AD109:AD110)</f>
        <v>50</v>
      </c>
      <c r="AE108" s="18">
        <f>SUM(AE109:AE110)</f>
        <v>2</v>
      </c>
      <c r="AF108" s="18">
        <f>SUM(AF109:AF110)</f>
        <v>1</v>
      </c>
      <c r="AG108" s="18">
        <f>SUM(AG109:AG110)</f>
        <v>11</v>
      </c>
    </row>
    <row r="109" spans="2:33" ht="10.5" customHeight="1">
      <c r="B109" s="20"/>
      <c r="C109" s="20" t="s">
        <v>61</v>
      </c>
      <c r="E109" s="21">
        <v>3</v>
      </c>
      <c r="F109" s="22">
        <v>45</v>
      </c>
      <c r="G109" s="31">
        <f t="shared" si="27"/>
        <v>1205</v>
      </c>
      <c r="H109" s="31">
        <f t="shared" si="28"/>
        <v>622</v>
      </c>
      <c r="I109" s="31">
        <f t="shared" si="29"/>
        <v>583</v>
      </c>
      <c r="J109" s="31">
        <f t="shared" si="30"/>
        <v>182</v>
      </c>
      <c r="K109" s="22">
        <v>98</v>
      </c>
      <c r="L109" s="22">
        <v>84</v>
      </c>
      <c r="M109" s="31">
        <f t="shared" si="31"/>
        <v>192</v>
      </c>
      <c r="N109" s="22">
        <v>98</v>
      </c>
      <c r="O109" s="22">
        <v>94</v>
      </c>
      <c r="P109" s="31">
        <f t="shared" si="32"/>
        <v>193</v>
      </c>
      <c r="Q109" s="22">
        <v>87</v>
      </c>
      <c r="R109" s="22">
        <v>106</v>
      </c>
      <c r="S109" s="31">
        <v>198</v>
      </c>
      <c r="T109" s="22">
        <v>106</v>
      </c>
      <c r="U109" s="22">
        <v>92</v>
      </c>
      <c r="V109" s="31">
        <v>202</v>
      </c>
      <c r="W109" s="22">
        <v>100</v>
      </c>
      <c r="X109" s="22">
        <v>102</v>
      </c>
      <c r="Y109" s="31">
        <v>238</v>
      </c>
      <c r="Z109" s="22">
        <v>133</v>
      </c>
      <c r="AA109" s="22">
        <v>105</v>
      </c>
      <c r="AB109" s="22" t="s">
        <v>42</v>
      </c>
      <c r="AC109" s="22">
        <v>29</v>
      </c>
      <c r="AD109" s="22">
        <v>42</v>
      </c>
      <c r="AE109" s="22">
        <v>1</v>
      </c>
      <c r="AF109" s="22">
        <v>1</v>
      </c>
      <c r="AG109" s="22">
        <v>5</v>
      </c>
    </row>
    <row r="110" spans="2:33" ht="10.5" customHeight="1">
      <c r="B110" s="20"/>
      <c r="C110" s="20" t="s">
        <v>62</v>
      </c>
      <c r="E110" s="21">
        <v>1</v>
      </c>
      <c r="F110" s="22">
        <v>6</v>
      </c>
      <c r="G110" s="31">
        <f t="shared" si="27"/>
        <v>116</v>
      </c>
      <c r="H110" s="31">
        <f t="shared" si="28"/>
        <v>67</v>
      </c>
      <c r="I110" s="31">
        <f t="shared" si="29"/>
        <v>49</v>
      </c>
      <c r="J110" s="31">
        <f t="shared" si="30"/>
        <v>20</v>
      </c>
      <c r="K110" s="22">
        <v>9</v>
      </c>
      <c r="L110" s="22">
        <v>11</v>
      </c>
      <c r="M110" s="31">
        <f t="shared" si="31"/>
        <v>15</v>
      </c>
      <c r="N110" s="22">
        <v>5</v>
      </c>
      <c r="O110" s="22">
        <v>10</v>
      </c>
      <c r="P110" s="31">
        <f t="shared" si="32"/>
        <v>20</v>
      </c>
      <c r="Q110" s="22">
        <v>11</v>
      </c>
      <c r="R110" s="22">
        <v>9</v>
      </c>
      <c r="S110" s="31">
        <v>21</v>
      </c>
      <c r="T110" s="22">
        <v>14</v>
      </c>
      <c r="U110" s="22">
        <v>7</v>
      </c>
      <c r="V110" s="31">
        <v>16</v>
      </c>
      <c r="W110" s="22">
        <v>12</v>
      </c>
      <c r="X110" s="22">
        <v>4</v>
      </c>
      <c r="Y110" s="31">
        <v>24</v>
      </c>
      <c r="Z110" s="22">
        <v>16</v>
      </c>
      <c r="AA110" s="22">
        <v>8</v>
      </c>
      <c r="AB110" s="22" t="s">
        <v>42</v>
      </c>
      <c r="AC110" s="22">
        <v>5</v>
      </c>
      <c r="AD110" s="22">
        <v>8</v>
      </c>
      <c r="AE110" s="22">
        <v>1</v>
      </c>
      <c r="AF110" s="22" t="s">
        <v>43</v>
      </c>
      <c r="AG110" s="22">
        <v>6</v>
      </c>
    </row>
    <row r="111" spans="2:33" ht="7.5" customHeight="1">
      <c r="B111" s="20"/>
      <c r="C111" s="20"/>
      <c r="E111" s="21"/>
      <c r="F111" s="22"/>
      <c r="G111" s="29">
        <f t="shared" si="27"/>
        <v>0</v>
      </c>
      <c r="H111" s="29">
        <f t="shared" si="28"/>
        <v>0</v>
      </c>
      <c r="I111" s="29">
        <f t="shared" si="29"/>
        <v>0</v>
      </c>
      <c r="J111" s="29">
        <f t="shared" si="30"/>
        <v>0</v>
      </c>
      <c r="K111" s="22"/>
      <c r="L111" s="22"/>
      <c r="M111" s="29">
        <f t="shared" si="31"/>
        <v>0</v>
      </c>
      <c r="N111" s="22"/>
      <c r="O111" s="22"/>
      <c r="P111" s="29">
        <f t="shared" si="32"/>
        <v>0</v>
      </c>
      <c r="Q111" s="22"/>
      <c r="R111" s="22"/>
      <c r="S111" s="29"/>
      <c r="T111" s="22"/>
      <c r="U111" s="22"/>
      <c r="V111" s="29"/>
      <c r="W111" s="22"/>
      <c r="X111" s="22"/>
      <c r="Y111" s="29"/>
      <c r="Z111" s="22"/>
      <c r="AA111" s="22"/>
      <c r="AB111" s="22"/>
      <c r="AC111" s="22"/>
      <c r="AD111" s="22"/>
      <c r="AE111" s="22"/>
      <c r="AF111" s="22"/>
      <c r="AG111" s="22"/>
    </row>
    <row r="112" spans="2:33" s="16" customFormat="1" ht="10.5" customHeight="1">
      <c r="B112" s="34" t="s">
        <v>143</v>
      </c>
      <c r="C112" s="34"/>
      <c r="E112" s="17">
        <f>SUM(E113)</f>
        <v>1</v>
      </c>
      <c r="F112" s="18">
        <f>SUM(F113)</f>
        <v>22</v>
      </c>
      <c r="G112" s="29">
        <f t="shared" si="27"/>
        <v>696</v>
      </c>
      <c r="H112" s="29">
        <f t="shared" si="28"/>
        <v>356</v>
      </c>
      <c r="I112" s="29">
        <f t="shared" si="29"/>
        <v>340</v>
      </c>
      <c r="J112" s="29">
        <f t="shared" si="30"/>
        <v>127</v>
      </c>
      <c r="K112" s="18">
        <f>SUM(K113)</f>
        <v>65</v>
      </c>
      <c r="L112" s="18">
        <f>SUM(L113)</f>
        <v>62</v>
      </c>
      <c r="M112" s="29">
        <f t="shared" si="31"/>
        <v>134</v>
      </c>
      <c r="N112" s="18">
        <f>SUM(N113)</f>
        <v>67</v>
      </c>
      <c r="O112" s="18">
        <f>SUM(O113)</f>
        <v>67</v>
      </c>
      <c r="P112" s="29">
        <f t="shared" si="32"/>
        <v>99</v>
      </c>
      <c r="Q112" s="18">
        <f>SUM(Q113)</f>
        <v>56</v>
      </c>
      <c r="R112" s="18">
        <f>SUM(R113)</f>
        <v>43</v>
      </c>
      <c r="S112" s="29">
        <f>SUM(T112,U112)</f>
        <v>107</v>
      </c>
      <c r="T112" s="18">
        <f>SUM(T113)</f>
        <v>51</v>
      </c>
      <c r="U112" s="18">
        <f>SUM(U113)</f>
        <v>56</v>
      </c>
      <c r="V112" s="29">
        <f>SUM(W112,X112)</f>
        <v>122</v>
      </c>
      <c r="W112" s="18">
        <f>SUM(W113)</f>
        <v>61</v>
      </c>
      <c r="X112" s="18">
        <f>SUM(X113)</f>
        <v>61</v>
      </c>
      <c r="Y112" s="29">
        <f>SUM(Z112,AA112)</f>
        <v>107</v>
      </c>
      <c r="Z112" s="18">
        <f aca="true" t="shared" si="36" ref="Z112:AG112">SUM(Z113)</f>
        <v>56</v>
      </c>
      <c r="AA112" s="18">
        <f t="shared" si="36"/>
        <v>51</v>
      </c>
      <c r="AB112" s="18">
        <f t="shared" si="36"/>
        <v>1</v>
      </c>
      <c r="AC112" s="18">
        <f t="shared" si="36"/>
        <v>11</v>
      </c>
      <c r="AD112" s="18">
        <f t="shared" si="36"/>
        <v>22</v>
      </c>
      <c r="AE112" s="18">
        <f t="shared" si="36"/>
        <v>1</v>
      </c>
      <c r="AF112" s="18">
        <f t="shared" si="36"/>
        <v>2</v>
      </c>
      <c r="AG112" s="18">
        <f t="shared" si="36"/>
        <v>9</v>
      </c>
    </row>
    <row r="113" spans="2:33" ht="10.5" customHeight="1">
      <c r="B113" s="20"/>
      <c r="C113" s="20" t="s">
        <v>63</v>
      </c>
      <c r="E113" s="21">
        <v>1</v>
      </c>
      <c r="F113" s="22">
        <v>22</v>
      </c>
      <c r="G113" s="31">
        <f t="shared" si="27"/>
        <v>696</v>
      </c>
      <c r="H113" s="31">
        <f t="shared" si="28"/>
        <v>356</v>
      </c>
      <c r="I113" s="31">
        <f t="shared" si="29"/>
        <v>340</v>
      </c>
      <c r="J113" s="31">
        <f t="shared" si="30"/>
        <v>127</v>
      </c>
      <c r="K113" s="22">
        <v>65</v>
      </c>
      <c r="L113" s="22">
        <v>62</v>
      </c>
      <c r="M113" s="31">
        <f t="shared" si="31"/>
        <v>134</v>
      </c>
      <c r="N113" s="22">
        <v>67</v>
      </c>
      <c r="O113" s="22">
        <v>67</v>
      </c>
      <c r="P113" s="31">
        <f t="shared" si="32"/>
        <v>99</v>
      </c>
      <c r="Q113" s="22">
        <v>56</v>
      </c>
      <c r="R113" s="22">
        <v>43</v>
      </c>
      <c r="S113" s="31">
        <v>107</v>
      </c>
      <c r="T113" s="22">
        <v>51</v>
      </c>
      <c r="U113" s="22">
        <v>56</v>
      </c>
      <c r="V113" s="31">
        <v>122</v>
      </c>
      <c r="W113" s="22">
        <v>61</v>
      </c>
      <c r="X113" s="22">
        <v>61</v>
      </c>
      <c r="Y113" s="31">
        <v>107</v>
      </c>
      <c r="Z113" s="22">
        <v>56</v>
      </c>
      <c r="AA113" s="22">
        <v>51</v>
      </c>
      <c r="AB113" s="22">
        <v>1</v>
      </c>
      <c r="AC113" s="22">
        <v>11</v>
      </c>
      <c r="AD113" s="22">
        <v>22</v>
      </c>
      <c r="AE113" s="22">
        <v>1</v>
      </c>
      <c r="AF113" s="22">
        <v>2</v>
      </c>
      <c r="AG113" s="22">
        <v>9</v>
      </c>
    </row>
    <row r="114" spans="2:33" ht="7.5" customHeight="1">
      <c r="B114" s="20"/>
      <c r="C114" s="20"/>
      <c r="E114" s="21"/>
      <c r="F114" s="22"/>
      <c r="G114" s="29">
        <f t="shared" si="27"/>
        <v>0</v>
      </c>
      <c r="H114" s="29">
        <f t="shared" si="28"/>
        <v>0</v>
      </c>
      <c r="I114" s="29">
        <f t="shared" si="29"/>
        <v>0</v>
      </c>
      <c r="J114" s="29">
        <f t="shared" si="30"/>
        <v>0</v>
      </c>
      <c r="K114" s="22"/>
      <c r="L114" s="22"/>
      <c r="M114" s="29">
        <f t="shared" si="31"/>
        <v>0</v>
      </c>
      <c r="N114" s="22"/>
      <c r="O114" s="22"/>
      <c r="P114" s="29">
        <f t="shared" si="32"/>
        <v>0</v>
      </c>
      <c r="Q114" s="22"/>
      <c r="R114" s="22"/>
      <c r="S114" s="29"/>
      <c r="T114" s="22"/>
      <c r="U114" s="22"/>
      <c r="V114" s="29"/>
      <c r="W114" s="22"/>
      <c r="X114" s="22"/>
      <c r="Y114" s="29"/>
      <c r="Z114" s="22"/>
      <c r="AA114" s="22"/>
      <c r="AB114" s="22"/>
      <c r="AC114" s="22"/>
      <c r="AD114" s="22"/>
      <c r="AE114" s="22"/>
      <c r="AF114" s="22"/>
      <c r="AG114" s="22"/>
    </row>
    <row r="115" spans="2:33" s="16" customFormat="1" ht="10.5" customHeight="1">
      <c r="B115" s="34" t="s">
        <v>144</v>
      </c>
      <c r="C115" s="34"/>
      <c r="E115" s="17">
        <f>SUM(E116:E126)</f>
        <v>16</v>
      </c>
      <c r="F115" s="18">
        <f>SUM(F116:F126)</f>
        <v>137</v>
      </c>
      <c r="G115" s="29">
        <f aca="true" t="shared" si="37" ref="G115:G146">SUM(H115,I115)</f>
        <v>2945</v>
      </c>
      <c r="H115" s="29">
        <f aca="true" t="shared" si="38" ref="H115:H151">SUM(K115,N115,Q115,T115,W115,Z115)</f>
        <v>1483</v>
      </c>
      <c r="I115" s="29">
        <f aca="true" t="shared" si="39" ref="I115:I151">SUM(L115,O115,R115,U115,X115,AA115)</f>
        <v>1462</v>
      </c>
      <c r="J115" s="29">
        <f aca="true" t="shared" si="40" ref="J115:J146">SUM(K115,L115)</f>
        <v>461</v>
      </c>
      <c r="K115" s="18">
        <f>SUM(K116:K126)</f>
        <v>235</v>
      </c>
      <c r="L115" s="18">
        <f>SUM(L116:L126)</f>
        <v>226</v>
      </c>
      <c r="M115" s="29">
        <f aca="true" t="shared" si="41" ref="M115:M146">SUM(N115,O115)</f>
        <v>482</v>
      </c>
      <c r="N115" s="18">
        <f>SUM(N116:N126)</f>
        <v>224</v>
      </c>
      <c r="O115" s="18">
        <f>SUM(O116:O126)</f>
        <v>258</v>
      </c>
      <c r="P115" s="29">
        <f aca="true" t="shared" si="42" ref="P115:P146">SUM(Q115,R115)</f>
        <v>482</v>
      </c>
      <c r="Q115" s="18">
        <f>SUM(Q116:Q126)</f>
        <v>223</v>
      </c>
      <c r="R115" s="18">
        <f>SUM(R116:R126)</f>
        <v>259</v>
      </c>
      <c r="S115" s="29">
        <f>SUM(T115,U115)</f>
        <v>488</v>
      </c>
      <c r="T115" s="18">
        <f>SUM(T116:T126)</f>
        <v>257</v>
      </c>
      <c r="U115" s="18">
        <f>SUM(U116:U126)</f>
        <v>231</v>
      </c>
      <c r="V115" s="29">
        <f>SUM(W115,X115)</f>
        <v>546</v>
      </c>
      <c r="W115" s="18">
        <f>SUM(W116:W126)</f>
        <v>276</v>
      </c>
      <c r="X115" s="18">
        <f>SUM(X116:X126)</f>
        <v>270</v>
      </c>
      <c r="Y115" s="29">
        <f>SUM(Z115,AA115)</f>
        <v>486</v>
      </c>
      <c r="Z115" s="18">
        <f aca="true" t="shared" si="43" ref="Z115:AG115">SUM(Z116:Z126)</f>
        <v>268</v>
      </c>
      <c r="AA115" s="18">
        <f t="shared" si="43"/>
        <v>218</v>
      </c>
      <c r="AB115" s="18">
        <f t="shared" si="43"/>
        <v>7</v>
      </c>
      <c r="AC115" s="18">
        <f t="shared" si="43"/>
        <v>108</v>
      </c>
      <c r="AD115" s="18">
        <f t="shared" si="43"/>
        <v>106</v>
      </c>
      <c r="AE115" s="18">
        <f t="shared" si="43"/>
        <v>7</v>
      </c>
      <c r="AF115" s="18">
        <f t="shared" si="43"/>
        <v>9</v>
      </c>
      <c r="AG115" s="18">
        <f t="shared" si="43"/>
        <v>44</v>
      </c>
    </row>
    <row r="116" spans="2:33" ht="10.5" customHeight="1">
      <c r="B116" s="20"/>
      <c r="C116" s="20" t="s">
        <v>64</v>
      </c>
      <c r="E116" s="21">
        <v>1</v>
      </c>
      <c r="F116" s="22">
        <v>13</v>
      </c>
      <c r="G116" s="31">
        <f t="shared" si="37"/>
        <v>300</v>
      </c>
      <c r="H116" s="31">
        <f t="shared" si="38"/>
        <v>160</v>
      </c>
      <c r="I116" s="31">
        <f t="shared" si="39"/>
        <v>140</v>
      </c>
      <c r="J116" s="31">
        <f t="shared" si="40"/>
        <v>48</v>
      </c>
      <c r="K116" s="22">
        <v>26</v>
      </c>
      <c r="L116" s="22">
        <v>22</v>
      </c>
      <c r="M116" s="31">
        <f t="shared" si="41"/>
        <v>54</v>
      </c>
      <c r="N116" s="22">
        <v>29</v>
      </c>
      <c r="O116" s="22">
        <v>25</v>
      </c>
      <c r="P116" s="31">
        <f t="shared" si="42"/>
        <v>43</v>
      </c>
      <c r="Q116" s="22">
        <v>20</v>
      </c>
      <c r="R116" s="22">
        <v>23</v>
      </c>
      <c r="S116" s="31">
        <v>55</v>
      </c>
      <c r="T116" s="22">
        <v>28</v>
      </c>
      <c r="U116" s="22">
        <v>27</v>
      </c>
      <c r="V116" s="31">
        <v>53</v>
      </c>
      <c r="W116" s="22">
        <v>27</v>
      </c>
      <c r="X116" s="22">
        <v>26</v>
      </c>
      <c r="Y116" s="31">
        <v>47</v>
      </c>
      <c r="Z116" s="22">
        <v>30</v>
      </c>
      <c r="AA116" s="22">
        <v>17</v>
      </c>
      <c r="AB116" s="22">
        <v>2</v>
      </c>
      <c r="AC116" s="22">
        <v>10</v>
      </c>
      <c r="AD116" s="22">
        <v>10</v>
      </c>
      <c r="AE116" s="22" t="s">
        <v>43</v>
      </c>
      <c r="AF116" s="22">
        <v>1</v>
      </c>
      <c r="AG116" s="22">
        <v>3</v>
      </c>
    </row>
    <row r="117" spans="2:33" ht="10.5" customHeight="1">
      <c r="B117" s="20"/>
      <c r="C117" s="20" t="s">
        <v>65</v>
      </c>
      <c r="E117" s="21">
        <v>1</v>
      </c>
      <c r="F117" s="22">
        <v>5</v>
      </c>
      <c r="G117" s="31">
        <f t="shared" si="37"/>
        <v>56</v>
      </c>
      <c r="H117" s="31">
        <f t="shared" si="38"/>
        <v>31</v>
      </c>
      <c r="I117" s="31">
        <f t="shared" si="39"/>
        <v>25</v>
      </c>
      <c r="J117" s="31">
        <f t="shared" si="40"/>
        <v>10</v>
      </c>
      <c r="K117" s="22">
        <v>6</v>
      </c>
      <c r="L117" s="22">
        <v>4</v>
      </c>
      <c r="M117" s="31">
        <f t="shared" si="41"/>
        <v>7</v>
      </c>
      <c r="N117" s="22">
        <v>5</v>
      </c>
      <c r="O117" s="22">
        <v>2</v>
      </c>
      <c r="P117" s="31">
        <f t="shared" si="42"/>
        <v>7</v>
      </c>
      <c r="Q117" s="22">
        <v>4</v>
      </c>
      <c r="R117" s="22">
        <v>3</v>
      </c>
      <c r="S117" s="31">
        <v>12</v>
      </c>
      <c r="T117" s="22">
        <v>3</v>
      </c>
      <c r="U117" s="22">
        <v>9</v>
      </c>
      <c r="V117" s="31">
        <v>9</v>
      </c>
      <c r="W117" s="22">
        <v>5</v>
      </c>
      <c r="X117" s="22">
        <v>4</v>
      </c>
      <c r="Y117" s="31">
        <v>11</v>
      </c>
      <c r="Z117" s="22">
        <v>8</v>
      </c>
      <c r="AA117" s="22">
        <v>3</v>
      </c>
      <c r="AB117" s="22" t="s">
        <v>42</v>
      </c>
      <c r="AC117" s="22">
        <v>4</v>
      </c>
      <c r="AD117" s="22">
        <v>5</v>
      </c>
      <c r="AE117" s="22" t="s">
        <v>43</v>
      </c>
      <c r="AF117" s="22" t="s">
        <v>43</v>
      </c>
      <c r="AG117" s="22">
        <v>4</v>
      </c>
    </row>
    <row r="118" spans="2:33" ht="10.5" customHeight="1">
      <c r="B118" s="20"/>
      <c r="C118" s="20" t="s">
        <v>66</v>
      </c>
      <c r="E118" s="21">
        <v>1</v>
      </c>
      <c r="F118" s="22">
        <v>11</v>
      </c>
      <c r="G118" s="31">
        <f t="shared" si="37"/>
        <v>235</v>
      </c>
      <c r="H118" s="31">
        <f t="shared" si="38"/>
        <v>117</v>
      </c>
      <c r="I118" s="31">
        <f t="shared" si="39"/>
        <v>118</v>
      </c>
      <c r="J118" s="31">
        <f t="shared" si="40"/>
        <v>38</v>
      </c>
      <c r="K118" s="22">
        <v>20</v>
      </c>
      <c r="L118" s="22">
        <v>18</v>
      </c>
      <c r="M118" s="31">
        <f t="shared" si="41"/>
        <v>42</v>
      </c>
      <c r="N118" s="22">
        <v>22</v>
      </c>
      <c r="O118" s="22">
        <v>20</v>
      </c>
      <c r="P118" s="31">
        <f t="shared" si="42"/>
        <v>39</v>
      </c>
      <c r="Q118" s="22">
        <v>18</v>
      </c>
      <c r="R118" s="22">
        <v>21</v>
      </c>
      <c r="S118" s="31">
        <v>41</v>
      </c>
      <c r="T118" s="22">
        <v>23</v>
      </c>
      <c r="U118" s="22">
        <v>18</v>
      </c>
      <c r="V118" s="31">
        <v>32</v>
      </c>
      <c r="W118" s="22">
        <v>14</v>
      </c>
      <c r="X118" s="22">
        <v>18</v>
      </c>
      <c r="Y118" s="31">
        <v>43</v>
      </c>
      <c r="Z118" s="22">
        <v>20</v>
      </c>
      <c r="AA118" s="22">
        <v>23</v>
      </c>
      <c r="AB118" s="22" t="s">
        <v>42</v>
      </c>
      <c r="AC118" s="22">
        <v>10</v>
      </c>
      <c r="AD118" s="22">
        <v>5</v>
      </c>
      <c r="AE118" s="22">
        <v>1</v>
      </c>
      <c r="AF118" s="22">
        <v>1</v>
      </c>
      <c r="AG118" s="22">
        <v>2</v>
      </c>
    </row>
    <row r="119" spans="2:33" ht="10.5" customHeight="1">
      <c r="B119" s="20"/>
      <c r="C119" s="20" t="s">
        <v>67</v>
      </c>
      <c r="E119" s="21">
        <v>2</v>
      </c>
      <c r="F119" s="22">
        <v>15</v>
      </c>
      <c r="G119" s="31">
        <f t="shared" si="37"/>
        <v>400</v>
      </c>
      <c r="H119" s="31">
        <f t="shared" si="38"/>
        <v>203</v>
      </c>
      <c r="I119" s="31">
        <f t="shared" si="39"/>
        <v>197</v>
      </c>
      <c r="J119" s="31">
        <f t="shared" si="40"/>
        <v>59</v>
      </c>
      <c r="K119" s="22">
        <v>31</v>
      </c>
      <c r="L119" s="22">
        <v>28</v>
      </c>
      <c r="M119" s="31">
        <f t="shared" si="41"/>
        <v>61</v>
      </c>
      <c r="N119" s="22">
        <v>30</v>
      </c>
      <c r="O119" s="22">
        <v>31</v>
      </c>
      <c r="P119" s="31">
        <f t="shared" si="42"/>
        <v>69</v>
      </c>
      <c r="Q119" s="22">
        <v>33</v>
      </c>
      <c r="R119" s="22">
        <v>36</v>
      </c>
      <c r="S119" s="31">
        <v>70</v>
      </c>
      <c r="T119" s="22">
        <v>26</v>
      </c>
      <c r="U119" s="22">
        <v>44</v>
      </c>
      <c r="V119" s="31">
        <v>81</v>
      </c>
      <c r="W119" s="22">
        <v>42</v>
      </c>
      <c r="X119" s="22">
        <v>39</v>
      </c>
      <c r="Y119" s="31">
        <v>60</v>
      </c>
      <c r="Z119" s="22">
        <v>41</v>
      </c>
      <c r="AA119" s="22">
        <v>19</v>
      </c>
      <c r="AB119" s="22" t="s">
        <v>42</v>
      </c>
      <c r="AC119" s="22">
        <v>13</v>
      </c>
      <c r="AD119" s="22">
        <v>11</v>
      </c>
      <c r="AE119" s="22">
        <v>2</v>
      </c>
      <c r="AF119" s="22">
        <v>1</v>
      </c>
      <c r="AG119" s="22">
        <v>3</v>
      </c>
    </row>
    <row r="120" spans="2:33" ht="10.5" customHeight="1">
      <c r="B120" s="20"/>
      <c r="C120" s="20" t="s">
        <v>68</v>
      </c>
      <c r="E120" s="21">
        <v>4</v>
      </c>
      <c r="F120" s="22">
        <v>26</v>
      </c>
      <c r="G120" s="31">
        <f t="shared" si="37"/>
        <v>452</v>
      </c>
      <c r="H120" s="31">
        <f t="shared" si="38"/>
        <v>228</v>
      </c>
      <c r="I120" s="31">
        <f t="shared" si="39"/>
        <v>224</v>
      </c>
      <c r="J120" s="31">
        <f t="shared" si="40"/>
        <v>66</v>
      </c>
      <c r="K120" s="22">
        <v>38</v>
      </c>
      <c r="L120" s="22">
        <v>28</v>
      </c>
      <c r="M120" s="31">
        <f t="shared" si="41"/>
        <v>65</v>
      </c>
      <c r="N120" s="22">
        <v>29</v>
      </c>
      <c r="O120" s="22">
        <v>36</v>
      </c>
      <c r="P120" s="31">
        <f t="shared" si="42"/>
        <v>87</v>
      </c>
      <c r="Q120" s="22">
        <v>34</v>
      </c>
      <c r="R120" s="22">
        <v>53</v>
      </c>
      <c r="S120" s="31">
        <v>66</v>
      </c>
      <c r="T120" s="22">
        <v>34</v>
      </c>
      <c r="U120" s="22">
        <v>32</v>
      </c>
      <c r="V120" s="31">
        <v>99</v>
      </c>
      <c r="W120" s="22">
        <v>58</v>
      </c>
      <c r="X120" s="22">
        <v>41</v>
      </c>
      <c r="Y120" s="31">
        <v>69</v>
      </c>
      <c r="Z120" s="22">
        <v>35</v>
      </c>
      <c r="AA120" s="22">
        <v>34</v>
      </c>
      <c r="AB120" s="22" t="s">
        <v>42</v>
      </c>
      <c r="AC120" s="22">
        <v>18</v>
      </c>
      <c r="AD120" s="22">
        <v>26</v>
      </c>
      <c r="AE120" s="22">
        <v>1</v>
      </c>
      <c r="AF120" s="22">
        <v>2</v>
      </c>
      <c r="AG120" s="22">
        <v>16</v>
      </c>
    </row>
    <row r="121" spans="2:33" ht="10.5" customHeight="1">
      <c r="B121" s="20"/>
      <c r="C121" s="20" t="s">
        <v>69</v>
      </c>
      <c r="E121" s="21">
        <v>1</v>
      </c>
      <c r="F121" s="22">
        <v>11</v>
      </c>
      <c r="G121" s="31">
        <f t="shared" si="37"/>
        <v>243</v>
      </c>
      <c r="H121" s="31">
        <f t="shared" si="38"/>
        <v>125</v>
      </c>
      <c r="I121" s="31">
        <f t="shared" si="39"/>
        <v>118</v>
      </c>
      <c r="J121" s="31">
        <f t="shared" si="40"/>
        <v>42</v>
      </c>
      <c r="K121" s="22">
        <v>21</v>
      </c>
      <c r="L121" s="22">
        <v>21</v>
      </c>
      <c r="M121" s="31">
        <f t="shared" si="41"/>
        <v>42</v>
      </c>
      <c r="N121" s="22">
        <v>23</v>
      </c>
      <c r="O121" s="22">
        <v>19</v>
      </c>
      <c r="P121" s="31">
        <f t="shared" si="42"/>
        <v>42</v>
      </c>
      <c r="Q121" s="22">
        <v>18</v>
      </c>
      <c r="R121" s="22">
        <v>24</v>
      </c>
      <c r="S121" s="31">
        <v>38</v>
      </c>
      <c r="T121" s="22">
        <v>20</v>
      </c>
      <c r="U121" s="22">
        <v>18</v>
      </c>
      <c r="V121" s="31">
        <v>44</v>
      </c>
      <c r="W121" s="22">
        <v>24</v>
      </c>
      <c r="X121" s="22">
        <v>20</v>
      </c>
      <c r="Y121" s="31">
        <v>35</v>
      </c>
      <c r="Z121" s="22">
        <v>19</v>
      </c>
      <c r="AA121" s="22">
        <v>16</v>
      </c>
      <c r="AB121" s="22" t="s">
        <v>42</v>
      </c>
      <c r="AC121" s="22">
        <v>9</v>
      </c>
      <c r="AD121" s="22">
        <v>7</v>
      </c>
      <c r="AE121" s="22">
        <v>1</v>
      </c>
      <c r="AF121" s="22">
        <v>1</v>
      </c>
      <c r="AG121" s="22">
        <v>2</v>
      </c>
    </row>
    <row r="122" spans="2:33" ht="10.5" customHeight="1">
      <c r="B122" s="20"/>
      <c r="C122" s="20" t="s">
        <v>70</v>
      </c>
      <c r="E122" s="21">
        <v>1</v>
      </c>
      <c r="F122" s="22">
        <v>13</v>
      </c>
      <c r="G122" s="31">
        <f t="shared" si="37"/>
        <v>364</v>
      </c>
      <c r="H122" s="31">
        <f t="shared" si="38"/>
        <v>173</v>
      </c>
      <c r="I122" s="31">
        <f t="shared" si="39"/>
        <v>191</v>
      </c>
      <c r="J122" s="31">
        <f t="shared" si="40"/>
        <v>62</v>
      </c>
      <c r="K122" s="22">
        <v>25</v>
      </c>
      <c r="L122" s="22">
        <v>37</v>
      </c>
      <c r="M122" s="31">
        <f t="shared" si="41"/>
        <v>61</v>
      </c>
      <c r="N122" s="22">
        <v>20</v>
      </c>
      <c r="O122" s="22">
        <v>41</v>
      </c>
      <c r="P122" s="31">
        <f t="shared" si="42"/>
        <v>51</v>
      </c>
      <c r="Q122" s="22">
        <v>21</v>
      </c>
      <c r="R122" s="22">
        <v>30</v>
      </c>
      <c r="S122" s="31">
        <v>55</v>
      </c>
      <c r="T122" s="22">
        <v>32</v>
      </c>
      <c r="U122" s="22">
        <v>23</v>
      </c>
      <c r="V122" s="31">
        <v>75</v>
      </c>
      <c r="W122" s="22">
        <v>37</v>
      </c>
      <c r="X122" s="22">
        <v>38</v>
      </c>
      <c r="Y122" s="31">
        <v>60</v>
      </c>
      <c r="Z122" s="22">
        <v>38</v>
      </c>
      <c r="AA122" s="22">
        <v>22</v>
      </c>
      <c r="AB122" s="22" t="s">
        <v>42</v>
      </c>
      <c r="AC122" s="22">
        <v>10</v>
      </c>
      <c r="AD122" s="22">
        <v>11</v>
      </c>
      <c r="AE122" s="22" t="s">
        <v>43</v>
      </c>
      <c r="AF122" s="22">
        <v>1</v>
      </c>
      <c r="AG122" s="22">
        <v>2</v>
      </c>
    </row>
    <row r="123" spans="2:33" ht="10.5" customHeight="1">
      <c r="B123" s="20"/>
      <c r="C123" s="20" t="s">
        <v>71</v>
      </c>
      <c r="E123" s="21">
        <v>1</v>
      </c>
      <c r="F123" s="22">
        <v>13</v>
      </c>
      <c r="G123" s="31">
        <f t="shared" si="37"/>
        <v>331</v>
      </c>
      <c r="H123" s="31">
        <f t="shared" si="38"/>
        <v>169</v>
      </c>
      <c r="I123" s="31">
        <f t="shared" si="39"/>
        <v>162</v>
      </c>
      <c r="J123" s="31">
        <f t="shared" si="40"/>
        <v>51</v>
      </c>
      <c r="K123" s="22">
        <v>26</v>
      </c>
      <c r="L123" s="22">
        <v>25</v>
      </c>
      <c r="M123" s="31">
        <f t="shared" si="41"/>
        <v>63</v>
      </c>
      <c r="N123" s="22">
        <v>29</v>
      </c>
      <c r="O123" s="22">
        <v>34</v>
      </c>
      <c r="P123" s="31">
        <f t="shared" si="42"/>
        <v>53</v>
      </c>
      <c r="Q123" s="22">
        <v>31</v>
      </c>
      <c r="R123" s="22">
        <v>22</v>
      </c>
      <c r="S123" s="31">
        <v>46</v>
      </c>
      <c r="T123" s="22">
        <v>21</v>
      </c>
      <c r="U123" s="22">
        <v>25</v>
      </c>
      <c r="V123" s="31">
        <v>60</v>
      </c>
      <c r="W123" s="22">
        <v>31</v>
      </c>
      <c r="X123" s="22">
        <v>29</v>
      </c>
      <c r="Y123" s="31">
        <v>58</v>
      </c>
      <c r="Z123" s="22">
        <v>31</v>
      </c>
      <c r="AA123" s="22">
        <v>27</v>
      </c>
      <c r="AB123" s="22">
        <v>3</v>
      </c>
      <c r="AC123" s="22">
        <v>11</v>
      </c>
      <c r="AD123" s="22">
        <v>8</v>
      </c>
      <c r="AE123" s="22" t="s">
        <v>43</v>
      </c>
      <c r="AF123" s="22" t="s">
        <v>43</v>
      </c>
      <c r="AG123" s="22">
        <v>3</v>
      </c>
    </row>
    <row r="124" spans="2:33" ht="10.5" customHeight="1">
      <c r="B124" s="20"/>
      <c r="C124" s="20" t="s">
        <v>72</v>
      </c>
      <c r="E124" s="21">
        <v>2</v>
      </c>
      <c r="F124" s="22">
        <v>19</v>
      </c>
      <c r="G124" s="31">
        <f t="shared" si="37"/>
        <v>404</v>
      </c>
      <c r="H124" s="31">
        <f t="shared" si="38"/>
        <v>192</v>
      </c>
      <c r="I124" s="31">
        <f t="shared" si="39"/>
        <v>212</v>
      </c>
      <c r="J124" s="31">
        <f t="shared" si="40"/>
        <v>63</v>
      </c>
      <c r="K124" s="22">
        <v>30</v>
      </c>
      <c r="L124" s="22">
        <v>33</v>
      </c>
      <c r="M124" s="31">
        <f t="shared" si="41"/>
        <v>57</v>
      </c>
      <c r="N124" s="22">
        <v>24</v>
      </c>
      <c r="O124" s="22">
        <v>33</v>
      </c>
      <c r="P124" s="31">
        <f t="shared" si="42"/>
        <v>63</v>
      </c>
      <c r="Q124" s="22">
        <v>26</v>
      </c>
      <c r="R124" s="22">
        <v>37</v>
      </c>
      <c r="S124" s="31">
        <v>71</v>
      </c>
      <c r="T124" s="22">
        <v>47</v>
      </c>
      <c r="U124" s="22">
        <v>24</v>
      </c>
      <c r="V124" s="31">
        <v>73</v>
      </c>
      <c r="W124" s="22">
        <v>32</v>
      </c>
      <c r="X124" s="22">
        <v>41</v>
      </c>
      <c r="Y124" s="31">
        <v>77</v>
      </c>
      <c r="Z124" s="22">
        <v>33</v>
      </c>
      <c r="AA124" s="22">
        <v>44</v>
      </c>
      <c r="AB124" s="22">
        <v>2</v>
      </c>
      <c r="AC124" s="22">
        <v>12</v>
      </c>
      <c r="AD124" s="22">
        <v>16</v>
      </c>
      <c r="AE124" s="22">
        <v>2</v>
      </c>
      <c r="AF124" s="22">
        <v>1</v>
      </c>
      <c r="AG124" s="22">
        <v>3</v>
      </c>
    </row>
    <row r="125" spans="2:33" ht="10.5" customHeight="1">
      <c r="B125" s="20"/>
      <c r="C125" s="20" t="s">
        <v>73</v>
      </c>
      <c r="E125" s="21">
        <v>1</v>
      </c>
      <c r="F125" s="22">
        <v>4</v>
      </c>
      <c r="G125" s="31">
        <f t="shared" si="37"/>
        <v>45</v>
      </c>
      <c r="H125" s="31">
        <f t="shared" si="38"/>
        <v>26</v>
      </c>
      <c r="I125" s="31">
        <f t="shared" si="39"/>
        <v>19</v>
      </c>
      <c r="J125" s="31">
        <f t="shared" si="40"/>
        <v>6</v>
      </c>
      <c r="K125" s="22">
        <v>4</v>
      </c>
      <c r="L125" s="22">
        <v>2</v>
      </c>
      <c r="M125" s="31">
        <f t="shared" si="41"/>
        <v>12</v>
      </c>
      <c r="N125" s="22">
        <v>5</v>
      </c>
      <c r="O125" s="22">
        <v>7</v>
      </c>
      <c r="P125" s="31">
        <f t="shared" si="42"/>
        <v>6</v>
      </c>
      <c r="Q125" s="22">
        <v>5</v>
      </c>
      <c r="R125" s="22">
        <v>1</v>
      </c>
      <c r="S125" s="31">
        <v>10</v>
      </c>
      <c r="T125" s="22">
        <v>6</v>
      </c>
      <c r="U125" s="22">
        <v>4</v>
      </c>
      <c r="V125" s="31">
        <v>4</v>
      </c>
      <c r="W125" s="22">
        <v>2</v>
      </c>
      <c r="X125" s="22">
        <v>2</v>
      </c>
      <c r="Y125" s="31">
        <v>7</v>
      </c>
      <c r="Z125" s="22">
        <v>4</v>
      </c>
      <c r="AA125" s="22">
        <v>3</v>
      </c>
      <c r="AB125" s="22" t="s">
        <v>42</v>
      </c>
      <c r="AC125" s="22">
        <v>5</v>
      </c>
      <c r="AD125" s="22">
        <v>2</v>
      </c>
      <c r="AE125" s="22" t="s">
        <v>43</v>
      </c>
      <c r="AF125" s="22">
        <v>1</v>
      </c>
      <c r="AG125" s="22">
        <v>2</v>
      </c>
    </row>
    <row r="126" spans="2:33" ht="10.5" customHeight="1">
      <c r="B126" s="20"/>
      <c r="C126" s="20" t="s">
        <v>74</v>
      </c>
      <c r="E126" s="21">
        <v>1</v>
      </c>
      <c r="F126" s="22">
        <v>7</v>
      </c>
      <c r="G126" s="31">
        <f t="shared" si="37"/>
        <v>115</v>
      </c>
      <c r="H126" s="31">
        <f t="shared" si="38"/>
        <v>59</v>
      </c>
      <c r="I126" s="31">
        <f t="shared" si="39"/>
        <v>56</v>
      </c>
      <c r="J126" s="31">
        <f t="shared" si="40"/>
        <v>16</v>
      </c>
      <c r="K126" s="22">
        <v>8</v>
      </c>
      <c r="L126" s="22">
        <v>8</v>
      </c>
      <c r="M126" s="31">
        <f t="shared" si="41"/>
        <v>18</v>
      </c>
      <c r="N126" s="22">
        <v>8</v>
      </c>
      <c r="O126" s="22">
        <v>10</v>
      </c>
      <c r="P126" s="31">
        <f t="shared" si="42"/>
        <v>22</v>
      </c>
      <c r="Q126" s="22">
        <v>13</v>
      </c>
      <c r="R126" s="22">
        <v>9</v>
      </c>
      <c r="S126" s="31">
        <v>24</v>
      </c>
      <c r="T126" s="22">
        <v>17</v>
      </c>
      <c r="U126" s="22">
        <v>7</v>
      </c>
      <c r="V126" s="31">
        <v>16</v>
      </c>
      <c r="W126" s="22">
        <v>4</v>
      </c>
      <c r="X126" s="22">
        <v>12</v>
      </c>
      <c r="Y126" s="31">
        <v>19</v>
      </c>
      <c r="Z126" s="22">
        <v>9</v>
      </c>
      <c r="AA126" s="22">
        <v>10</v>
      </c>
      <c r="AB126" s="22" t="s">
        <v>42</v>
      </c>
      <c r="AC126" s="22">
        <v>6</v>
      </c>
      <c r="AD126" s="22">
        <v>5</v>
      </c>
      <c r="AE126" s="22" t="s">
        <v>43</v>
      </c>
      <c r="AF126" s="22" t="s">
        <v>43</v>
      </c>
      <c r="AG126" s="22">
        <v>4</v>
      </c>
    </row>
    <row r="127" spans="2:33" ht="7.5" customHeight="1">
      <c r="B127" s="20"/>
      <c r="C127" s="20"/>
      <c r="E127" s="21"/>
      <c r="F127" s="22"/>
      <c r="G127" s="29">
        <f t="shared" si="37"/>
        <v>0</v>
      </c>
      <c r="H127" s="29">
        <f t="shared" si="38"/>
        <v>0</v>
      </c>
      <c r="I127" s="29">
        <f t="shared" si="39"/>
        <v>0</v>
      </c>
      <c r="J127" s="29">
        <f t="shared" si="40"/>
        <v>0</v>
      </c>
      <c r="K127" s="22"/>
      <c r="L127" s="22"/>
      <c r="M127" s="29">
        <f t="shared" si="41"/>
        <v>0</v>
      </c>
      <c r="N127" s="22"/>
      <c r="O127" s="22"/>
      <c r="P127" s="29">
        <f t="shared" si="42"/>
        <v>0</v>
      </c>
      <c r="Q127" s="22"/>
      <c r="R127" s="22"/>
      <c r="S127" s="29"/>
      <c r="T127" s="22"/>
      <c r="U127" s="22"/>
      <c r="V127" s="29"/>
      <c r="W127" s="22"/>
      <c r="X127" s="22"/>
      <c r="Y127" s="29"/>
      <c r="Z127" s="22"/>
      <c r="AA127" s="22"/>
      <c r="AB127" s="22"/>
      <c r="AC127" s="22"/>
      <c r="AD127" s="22"/>
      <c r="AE127" s="22"/>
      <c r="AF127" s="22"/>
      <c r="AG127" s="22"/>
    </row>
    <row r="128" spans="2:33" s="16" customFormat="1" ht="10.5" customHeight="1">
      <c r="B128" s="34" t="s">
        <v>145</v>
      </c>
      <c r="C128" s="34"/>
      <c r="E128" s="17">
        <f>SUM(E129:E133)</f>
        <v>15</v>
      </c>
      <c r="F128" s="18">
        <f>SUM(F129:F133)</f>
        <v>117</v>
      </c>
      <c r="G128" s="29">
        <f t="shared" si="37"/>
        <v>2280</v>
      </c>
      <c r="H128" s="29">
        <f t="shared" si="38"/>
        <v>1141</v>
      </c>
      <c r="I128" s="29">
        <f t="shared" si="39"/>
        <v>1139</v>
      </c>
      <c r="J128" s="29">
        <f t="shared" si="40"/>
        <v>373</v>
      </c>
      <c r="K128" s="18">
        <f>SUM(K129:K133)</f>
        <v>190</v>
      </c>
      <c r="L128" s="18">
        <f>SUM(L129:L133)</f>
        <v>183</v>
      </c>
      <c r="M128" s="29">
        <f t="shared" si="41"/>
        <v>361</v>
      </c>
      <c r="N128" s="18">
        <f>SUM(N129:N133)</f>
        <v>188</v>
      </c>
      <c r="O128" s="18">
        <f>SUM(O129:O133)</f>
        <v>173</v>
      </c>
      <c r="P128" s="29">
        <f t="shared" si="42"/>
        <v>403</v>
      </c>
      <c r="Q128" s="18">
        <f>SUM(Q129:Q133)</f>
        <v>204</v>
      </c>
      <c r="R128" s="18">
        <f>SUM(R129:R133)</f>
        <v>199</v>
      </c>
      <c r="S128" s="29">
        <f>SUM(T128,U128)</f>
        <v>402</v>
      </c>
      <c r="T128" s="18">
        <f>SUM(T129:T133)</f>
        <v>190</v>
      </c>
      <c r="U128" s="18">
        <f>SUM(U129:U133)</f>
        <v>212</v>
      </c>
      <c r="V128" s="29">
        <f>SUM(W128,X128)</f>
        <v>391</v>
      </c>
      <c r="W128" s="18">
        <f>SUM(W129:W133)</f>
        <v>202</v>
      </c>
      <c r="X128" s="18">
        <f>SUM(X129:X133)</f>
        <v>189</v>
      </c>
      <c r="Y128" s="29">
        <f>SUM(Z128,AA128)</f>
        <v>350</v>
      </c>
      <c r="Z128" s="18">
        <f aca="true" t="shared" si="44" ref="Z128:AG128">SUM(Z129:Z133)</f>
        <v>167</v>
      </c>
      <c r="AA128" s="18">
        <f t="shared" si="44"/>
        <v>183</v>
      </c>
      <c r="AB128" s="18">
        <f t="shared" si="44"/>
        <v>10</v>
      </c>
      <c r="AC128" s="18">
        <f t="shared" si="44"/>
        <v>85</v>
      </c>
      <c r="AD128" s="18">
        <f t="shared" si="44"/>
        <v>107</v>
      </c>
      <c r="AE128" s="18">
        <f t="shared" si="44"/>
        <v>9</v>
      </c>
      <c r="AF128" s="18">
        <f t="shared" si="44"/>
        <v>10</v>
      </c>
      <c r="AG128" s="18">
        <f t="shared" si="44"/>
        <v>28</v>
      </c>
    </row>
    <row r="129" spans="2:33" ht="10.5" customHeight="1">
      <c r="B129" s="20"/>
      <c r="C129" s="20" t="s">
        <v>75</v>
      </c>
      <c r="E129" s="21">
        <v>3</v>
      </c>
      <c r="F129" s="22">
        <v>30</v>
      </c>
      <c r="G129" s="31">
        <f t="shared" si="37"/>
        <v>720</v>
      </c>
      <c r="H129" s="31">
        <f t="shared" si="38"/>
        <v>358</v>
      </c>
      <c r="I129" s="31">
        <f t="shared" si="39"/>
        <v>362</v>
      </c>
      <c r="J129" s="31">
        <f t="shared" si="40"/>
        <v>126</v>
      </c>
      <c r="K129" s="22">
        <v>61</v>
      </c>
      <c r="L129" s="22">
        <v>65</v>
      </c>
      <c r="M129" s="31">
        <f t="shared" si="41"/>
        <v>115</v>
      </c>
      <c r="N129" s="22">
        <v>67</v>
      </c>
      <c r="O129" s="22">
        <v>48</v>
      </c>
      <c r="P129" s="31">
        <f t="shared" si="42"/>
        <v>110</v>
      </c>
      <c r="Q129" s="22">
        <v>61</v>
      </c>
      <c r="R129" s="22">
        <v>49</v>
      </c>
      <c r="S129" s="31">
        <v>130</v>
      </c>
      <c r="T129" s="22">
        <v>56</v>
      </c>
      <c r="U129" s="22">
        <v>74</v>
      </c>
      <c r="V129" s="31">
        <v>123</v>
      </c>
      <c r="W129" s="22">
        <v>60</v>
      </c>
      <c r="X129" s="22">
        <v>63</v>
      </c>
      <c r="Y129" s="31">
        <v>116</v>
      </c>
      <c r="Z129" s="22">
        <v>53</v>
      </c>
      <c r="AA129" s="22">
        <v>63</v>
      </c>
      <c r="AB129" s="22">
        <v>2</v>
      </c>
      <c r="AC129" s="22">
        <v>22</v>
      </c>
      <c r="AD129" s="22">
        <v>29</v>
      </c>
      <c r="AE129" s="22">
        <v>1</v>
      </c>
      <c r="AF129" s="22">
        <v>4</v>
      </c>
      <c r="AG129" s="22">
        <v>6</v>
      </c>
    </row>
    <row r="130" spans="2:33" ht="10.5" customHeight="1">
      <c r="B130" s="20"/>
      <c r="C130" s="20" t="s">
        <v>76</v>
      </c>
      <c r="E130" s="21">
        <v>2</v>
      </c>
      <c r="F130" s="22">
        <v>13</v>
      </c>
      <c r="G130" s="31">
        <f t="shared" si="37"/>
        <v>211</v>
      </c>
      <c r="H130" s="31">
        <f t="shared" si="38"/>
        <v>101</v>
      </c>
      <c r="I130" s="31">
        <f t="shared" si="39"/>
        <v>110</v>
      </c>
      <c r="J130" s="31">
        <f t="shared" si="40"/>
        <v>33</v>
      </c>
      <c r="K130" s="22">
        <v>21</v>
      </c>
      <c r="L130" s="22">
        <v>12</v>
      </c>
      <c r="M130" s="31">
        <f t="shared" si="41"/>
        <v>33</v>
      </c>
      <c r="N130" s="22">
        <v>16</v>
      </c>
      <c r="O130" s="22">
        <v>17</v>
      </c>
      <c r="P130" s="31">
        <f t="shared" si="42"/>
        <v>34</v>
      </c>
      <c r="Q130" s="22">
        <v>15</v>
      </c>
      <c r="R130" s="22">
        <v>19</v>
      </c>
      <c r="S130" s="31">
        <v>44</v>
      </c>
      <c r="T130" s="22">
        <v>17</v>
      </c>
      <c r="U130" s="22">
        <v>27</v>
      </c>
      <c r="V130" s="31">
        <v>38</v>
      </c>
      <c r="W130" s="22">
        <v>17</v>
      </c>
      <c r="X130" s="22">
        <v>21</v>
      </c>
      <c r="Y130" s="31">
        <v>29</v>
      </c>
      <c r="Z130" s="22">
        <v>15</v>
      </c>
      <c r="AA130" s="22">
        <v>14</v>
      </c>
      <c r="AB130" s="22">
        <v>1</v>
      </c>
      <c r="AC130" s="22">
        <v>10</v>
      </c>
      <c r="AD130" s="22">
        <v>12</v>
      </c>
      <c r="AE130" s="22">
        <v>4</v>
      </c>
      <c r="AF130" s="22">
        <v>1</v>
      </c>
      <c r="AG130" s="22">
        <v>5</v>
      </c>
    </row>
    <row r="131" spans="2:33" ht="10.5" customHeight="1">
      <c r="B131" s="20"/>
      <c r="C131" s="20" t="s">
        <v>77</v>
      </c>
      <c r="E131" s="21">
        <v>4</v>
      </c>
      <c r="F131" s="22">
        <v>38</v>
      </c>
      <c r="G131" s="31">
        <f t="shared" si="37"/>
        <v>857</v>
      </c>
      <c r="H131" s="31">
        <f t="shared" si="38"/>
        <v>457</v>
      </c>
      <c r="I131" s="31">
        <f t="shared" si="39"/>
        <v>400</v>
      </c>
      <c r="J131" s="31">
        <f t="shared" si="40"/>
        <v>125</v>
      </c>
      <c r="K131" s="22">
        <v>70</v>
      </c>
      <c r="L131" s="22">
        <v>55</v>
      </c>
      <c r="M131" s="31">
        <f t="shared" si="41"/>
        <v>138</v>
      </c>
      <c r="N131" s="22">
        <v>73</v>
      </c>
      <c r="O131" s="22">
        <v>65</v>
      </c>
      <c r="P131" s="31">
        <f t="shared" si="42"/>
        <v>165</v>
      </c>
      <c r="Q131" s="22">
        <v>83</v>
      </c>
      <c r="R131" s="22">
        <v>82</v>
      </c>
      <c r="S131" s="31">
        <v>138</v>
      </c>
      <c r="T131" s="22">
        <v>78</v>
      </c>
      <c r="U131" s="22">
        <v>60</v>
      </c>
      <c r="V131" s="31">
        <v>157</v>
      </c>
      <c r="W131" s="22">
        <v>84</v>
      </c>
      <c r="X131" s="22">
        <v>73</v>
      </c>
      <c r="Y131" s="31">
        <v>134</v>
      </c>
      <c r="Z131" s="22">
        <v>69</v>
      </c>
      <c r="AA131" s="22">
        <v>65</v>
      </c>
      <c r="AB131" s="22" t="s">
        <v>42</v>
      </c>
      <c r="AC131" s="22">
        <v>24</v>
      </c>
      <c r="AD131" s="22">
        <v>35</v>
      </c>
      <c r="AE131" s="22">
        <v>2</v>
      </c>
      <c r="AF131" s="22">
        <v>3</v>
      </c>
      <c r="AG131" s="22">
        <v>6</v>
      </c>
    </row>
    <row r="132" spans="2:33" ht="10.5" customHeight="1">
      <c r="B132" s="20"/>
      <c r="C132" s="20" t="s">
        <v>78</v>
      </c>
      <c r="E132" s="21">
        <v>4</v>
      </c>
      <c r="F132" s="22">
        <v>26</v>
      </c>
      <c r="G132" s="31">
        <f t="shared" si="37"/>
        <v>388</v>
      </c>
      <c r="H132" s="31">
        <f t="shared" si="38"/>
        <v>180</v>
      </c>
      <c r="I132" s="31">
        <f t="shared" si="39"/>
        <v>208</v>
      </c>
      <c r="J132" s="31">
        <f t="shared" si="40"/>
        <v>67</v>
      </c>
      <c r="K132" s="22">
        <v>28</v>
      </c>
      <c r="L132" s="22">
        <v>39</v>
      </c>
      <c r="M132" s="31">
        <f t="shared" si="41"/>
        <v>58</v>
      </c>
      <c r="N132" s="22">
        <v>25</v>
      </c>
      <c r="O132" s="22">
        <v>33</v>
      </c>
      <c r="P132" s="31">
        <f t="shared" si="42"/>
        <v>71</v>
      </c>
      <c r="Q132" s="22">
        <v>36</v>
      </c>
      <c r="R132" s="22">
        <v>35</v>
      </c>
      <c r="S132" s="31">
        <v>74</v>
      </c>
      <c r="T132" s="22">
        <v>31</v>
      </c>
      <c r="U132" s="22">
        <v>43</v>
      </c>
      <c r="V132" s="31">
        <v>59</v>
      </c>
      <c r="W132" s="22">
        <v>36</v>
      </c>
      <c r="X132" s="22">
        <v>23</v>
      </c>
      <c r="Y132" s="31">
        <v>59</v>
      </c>
      <c r="Z132" s="22">
        <v>24</v>
      </c>
      <c r="AA132" s="22">
        <v>35</v>
      </c>
      <c r="AB132" s="22">
        <v>7</v>
      </c>
      <c r="AC132" s="22">
        <v>21</v>
      </c>
      <c r="AD132" s="22">
        <v>22</v>
      </c>
      <c r="AE132" s="22">
        <v>1</v>
      </c>
      <c r="AF132" s="22">
        <v>1</v>
      </c>
      <c r="AG132" s="22">
        <v>8</v>
      </c>
    </row>
    <row r="133" spans="2:33" ht="10.5" customHeight="1">
      <c r="B133" s="20"/>
      <c r="C133" s="20" t="s">
        <v>79</v>
      </c>
      <c r="E133" s="21">
        <v>2</v>
      </c>
      <c r="F133" s="22">
        <v>10</v>
      </c>
      <c r="G133" s="31">
        <f t="shared" si="37"/>
        <v>104</v>
      </c>
      <c r="H133" s="31">
        <f t="shared" si="38"/>
        <v>45</v>
      </c>
      <c r="I133" s="31">
        <f t="shared" si="39"/>
        <v>59</v>
      </c>
      <c r="J133" s="31">
        <f t="shared" si="40"/>
        <v>22</v>
      </c>
      <c r="K133" s="22">
        <v>10</v>
      </c>
      <c r="L133" s="22">
        <v>12</v>
      </c>
      <c r="M133" s="31">
        <f t="shared" si="41"/>
        <v>17</v>
      </c>
      <c r="N133" s="22">
        <v>7</v>
      </c>
      <c r="O133" s="22">
        <v>10</v>
      </c>
      <c r="P133" s="31">
        <f t="shared" si="42"/>
        <v>23</v>
      </c>
      <c r="Q133" s="22">
        <v>9</v>
      </c>
      <c r="R133" s="22">
        <v>14</v>
      </c>
      <c r="S133" s="31">
        <v>16</v>
      </c>
      <c r="T133" s="22">
        <v>8</v>
      </c>
      <c r="U133" s="22">
        <v>8</v>
      </c>
      <c r="V133" s="31">
        <v>14</v>
      </c>
      <c r="W133" s="22">
        <v>5</v>
      </c>
      <c r="X133" s="22">
        <v>9</v>
      </c>
      <c r="Y133" s="31">
        <v>12</v>
      </c>
      <c r="Z133" s="22">
        <v>6</v>
      </c>
      <c r="AA133" s="22">
        <v>6</v>
      </c>
      <c r="AB133" s="22" t="s">
        <v>42</v>
      </c>
      <c r="AC133" s="22">
        <v>8</v>
      </c>
      <c r="AD133" s="22">
        <v>9</v>
      </c>
      <c r="AE133" s="22">
        <v>1</v>
      </c>
      <c r="AF133" s="22">
        <v>1</v>
      </c>
      <c r="AG133" s="22">
        <v>3</v>
      </c>
    </row>
    <row r="134" spans="2:33" ht="7.5" customHeight="1">
      <c r="B134" s="20"/>
      <c r="C134" s="20"/>
      <c r="E134" s="21"/>
      <c r="F134" s="22"/>
      <c r="G134" s="29">
        <f t="shared" si="37"/>
        <v>0</v>
      </c>
      <c r="H134" s="29">
        <f t="shared" si="38"/>
        <v>0</v>
      </c>
      <c r="I134" s="29">
        <f t="shared" si="39"/>
        <v>0</v>
      </c>
      <c r="J134" s="29">
        <f t="shared" si="40"/>
        <v>0</v>
      </c>
      <c r="K134" s="22"/>
      <c r="L134" s="22"/>
      <c r="M134" s="29">
        <f t="shared" si="41"/>
        <v>0</v>
      </c>
      <c r="N134" s="22"/>
      <c r="O134" s="22"/>
      <c r="P134" s="29">
        <f t="shared" si="42"/>
        <v>0</v>
      </c>
      <c r="Q134" s="22"/>
      <c r="R134" s="22"/>
      <c r="S134" s="29"/>
      <c r="T134" s="22"/>
      <c r="U134" s="22"/>
      <c r="V134" s="29"/>
      <c r="W134" s="22"/>
      <c r="X134" s="22"/>
      <c r="Y134" s="29"/>
      <c r="Z134" s="22"/>
      <c r="AA134" s="22"/>
      <c r="AB134" s="22"/>
      <c r="AC134" s="22"/>
      <c r="AD134" s="22"/>
      <c r="AE134" s="22"/>
      <c r="AF134" s="22"/>
      <c r="AG134" s="22"/>
    </row>
    <row r="135" spans="2:33" s="16" customFormat="1" ht="10.5" customHeight="1">
      <c r="B135" s="34" t="s">
        <v>146</v>
      </c>
      <c r="C135" s="34"/>
      <c r="E135" s="17">
        <f>SUM(E136:E143)</f>
        <v>13</v>
      </c>
      <c r="F135" s="18">
        <f>SUM(F136:F143)</f>
        <v>76</v>
      </c>
      <c r="G135" s="29">
        <f t="shared" si="37"/>
        <v>1204</v>
      </c>
      <c r="H135" s="29">
        <f t="shared" si="38"/>
        <v>598</v>
      </c>
      <c r="I135" s="29">
        <f t="shared" si="39"/>
        <v>606</v>
      </c>
      <c r="J135" s="29">
        <f t="shared" si="40"/>
        <v>197</v>
      </c>
      <c r="K135" s="18">
        <f>SUM(K136:K143)</f>
        <v>88</v>
      </c>
      <c r="L135" s="18">
        <f>SUM(L136:L143)</f>
        <v>109</v>
      </c>
      <c r="M135" s="29">
        <f t="shared" si="41"/>
        <v>197</v>
      </c>
      <c r="N135" s="18">
        <f>SUM(N136:N143)</f>
        <v>103</v>
      </c>
      <c r="O135" s="18">
        <f>SUM(O136:O143)</f>
        <v>94</v>
      </c>
      <c r="P135" s="29">
        <f t="shared" si="42"/>
        <v>205</v>
      </c>
      <c r="Q135" s="18">
        <f>SUM(Q136:Q143)</f>
        <v>101</v>
      </c>
      <c r="R135" s="18">
        <f>SUM(R136:R143)</f>
        <v>104</v>
      </c>
      <c r="S135" s="29">
        <f>SUM(T135,U135)</f>
        <v>217</v>
      </c>
      <c r="T135" s="18">
        <f>SUM(T136:T143)</f>
        <v>103</v>
      </c>
      <c r="U135" s="18">
        <f>SUM(U136:U143)</f>
        <v>114</v>
      </c>
      <c r="V135" s="29">
        <f>SUM(W135,X135)</f>
        <v>185</v>
      </c>
      <c r="W135" s="18">
        <f>SUM(W136:W143)</f>
        <v>91</v>
      </c>
      <c r="X135" s="18">
        <f>SUM(X136:X143)</f>
        <v>94</v>
      </c>
      <c r="Y135" s="29">
        <f>SUM(Z135,AA135)</f>
        <v>203</v>
      </c>
      <c r="Z135" s="18">
        <f aca="true" t="shared" si="45" ref="Z135:AG135">SUM(Z136:Z143)</f>
        <v>112</v>
      </c>
      <c r="AA135" s="18">
        <f t="shared" si="45"/>
        <v>91</v>
      </c>
      <c r="AB135" s="18">
        <f t="shared" si="45"/>
        <v>4</v>
      </c>
      <c r="AC135" s="18">
        <f t="shared" si="45"/>
        <v>73</v>
      </c>
      <c r="AD135" s="18">
        <f t="shared" si="45"/>
        <v>66</v>
      </c>
      <c r="AE135" s="18">
        <f t="shared" si="45"/>
        <v>7</v>
      </c>
      <c r="AF135" s="18">
        <f t="shared" si="45"/>
        <v>8</v>
      </c>
      <c r="AG135" s="18">
        <f t="shared" si="45"/>
        <v>33</v>
      </c>
    </row>
    <row r="136" spans="2:33" ht="10.5" customHeight="1">
      <c r="B136" s="20"/>
      <c r="C136" s="20" t="s">
        <v>80</v>
      </c>
      <c r="E136" s="21">
        <v>3</v>
      </c>
      <c r="F136" s="22">
        <v>15</v>
      </c>
      <c r="G136" s="31">
        <f t="shared" si="37"/>
        <v>275</v>
      </c>
      <c r="H136" s="31">
        <f t="shared" si="38"/>
        <v>141</v>
      </c>
      <c r="I136" s="31">
        <f t="shared" si="39"/>
        <v>134</v>
      </c>
      <c r="J136" s="31">
        <f t="shared" si="40"/>
        <v>43</v>
      </c>
      <c r="K136" s="22">
        <v>23</v>
      </c>
      <c r="L136" s="22">
        <v>20</v>
      </c>
      <c r="M136" s="31">
        <f t="shared" si="41"/>
        <v>35</v>
      </c>
      <c r="N136" s="22">
        <v>15</v>
      </c>
      <c r="O136" s="22">
        <v>20</v>
      </c>
      <c r="P136" s="31">
        <f t="shared" si="42"/>
        <v>52</v>
      </c>
      <c r="Q136" s="22">
        <v>30</v>
      </c>
      <c r="R136" s="22">
        <v>22</v>
      </c>
      <c r="S136" s="31">
        <v>48</v>
      </c>
      <c r="T136" s="22">
        <v>20</v>
      </c>
      <c r="U136" s="22">
        <v>28</v>
      </c>
      <c r="V136" s="31">
        <v>48</v>
      </c>
      <c r="W136" s="22">
        <v>25</v>
      </c>
      <c r="X136" s="22">
        <v>23</v>
      </c>
      <c r="Y136" s="31">
        <v>49</v>
      </c>
      <c r="Z136" s="22">
        <v>28</v>
      </c>
      <c r="AA136" s="22">
        <v>21</v>
      </c>
      <c r="AB136" s="22" t="s">
        <v>42</v>
      </c>
      <c r="AC136" s="22">
        <v>15</v>
      </c>
      <c r="AD136" s="22">
        <v>18</v>
      </c>
      <c r="AE136" s="22">
        <v>1</v>
      </c>
      <c r="AF136" s="22">
        <v>4</v>
      </c>
      <c r="AG136" s="22">
        <v>7</v>
      </c>
    </row>
    <row r="137" spans="2:33" ht="10.5" customHeight="1">
      <c r="B137" s="20"/>
      <c r="C137" s="20" t="s">
        <v>81</v>
      </c>
      <c r="E137" s="21">
        <v>1</v>
      </c>
      <c r="F137" s="22">
        <v>8</v>
      </c>
      <c r="G137" s="31">
        <f t="shared" si="37"/>
        <v>184</v>
      </c>
      <c r="H137" s="31">
        <f t="shared" si="38"/>
        <v>96</v>
      </c>
      <c r="I137" s="31">
        <f t="shared" si="39"/>
        <v>88</v>
      </c>
      <c r="J137" s="31">
        <f t="shared" si="40"/>
        <v>27</v>
      </c>
      <c r="K137" s="22">
        <v>14</v>
      </c>
      <c r="L137" s="22">
        <v>13</v>
      </c>
      <c r="M137" s="31">
        <f t="shared" si="41"/>
        <v>31</v>
      </c>
      <c r="N137" s="22">
        <v>16</v>
      </c>
      <c r="O137" s="22">
        <v>15</v>
      </c>
      <c r="P137" s="31">
        <f t="shared" si="42"/>
        <v>33</v>
      </c>
      <c r="Q137" s="22">
        <v>19</v>
      </c>
      <c r="R137" s="22">
        <v>14</v>
      </c>
      <c r="S137" s="31">
        <v>30</v>
      </c>
      <c r="T137" s="22">
        <v>15</v>
      </c>
      <c r="U137" s="22">
        <v>15</v>
      </c>
      <c r="V137" s="31">
        <v>30</v>
      </c>
      <c r="W137" s="22">
        <v>15</v>
      </c>
      <c r="X137" s="22">
        <v>15</v>
      </c>
      <c r="Y137" s="31">
        <v>33</v>
      </c>
      <c r="Z137" s="22">
        <v>17</v>
      </c>
      <c r="AA137" s="22">
        <v>16</v>
      </c>
      <c r="AB137" s="22" t="s">
        <v>42</v>
      </c>
      <c r="AC137" s="22">
        <v>6</v>
      </c>
      <c r="AD137" s="22">
        <v>7</v>
      </c>
      <c r="AE137" s="22">
        <v>1</v>
      </c>
      <c r="AF137" s="22" t="s">
        <v>43</v>
      </c>
      <c r="AG137" s="22">
        <v>2</v>
      </c>
    </row>
    <row r="138" spans="2:33" ht="10.5" customHeight="1">
      <c r="B138" s="20"/>
      <c r="C138" s="20" t="s">
        <v>82</v>
      </c>
      <c r="E138" s="21">
        <v>1</v>
      </c>
      <c r="F138" s="22">
        <v>7</v>
      </c>
      <c r="G138" s="31">
        <f t="shared" si="37"/>
        <v>66</v>
      </c>
      <c r="H138" s="31">
        <f t="shared" si="38"/>
        <v>31</v>
      </c>
      <c r="I138" s="31">
        <f t="shared" si="39"/>
        <v>35</v>
      </c>
      <c r="J138" s="31">
        <f t="shared" si="40"/>
        <v>9</v>
      </c>
      <c r="K138" s="22">
        <v>4</v>
      </c>
      <c r="L138" s="22">
        <v>5</v>
      </c>
      <c r="M138" s="31">
        <f t="shared" si="41"/>
        <v>12</v>
      </c>
      <c r="N138" s="22">
        <v>4</v>
      </c>
      <c r="O138" s="22">
        <v>8</v>
      </c>
      <c r="P138" s="31">
        <f t="shared" si="42"/>
        <v>9</v>
      </c>
      <c r="Q138" s="22">
        <v>5</v>
      </c>
      <c r="R138" s="22">
        <v>4</v>
      </c>
      <c r="S138" s="31">
        <v>14</v>
      </c>
      <c r="T138" s="22">
        <v>5</v>
      </c>
      <c r="U138" s="22">
        <v>9</v>
      </c>
      <c r="V138" s="31">
        <v>8</v>
      </c>
      <c r="W138" s="22">
        <v>3</v>
      </c>
      <c r="X138" s="22">
        <v>5</v>
      </c>
      <c r="Y138" s="31">
        <v>14</v>
      </c>
      <c r="Z138" s="22">
        <v>10</v>
      </c>
      <c r="AA138" s="22">
        <v>4</v>
      </c>
      <c r="AB138" s="22" t="s">
        <v>42</v>
      </c>
      <c r="AC138" s="22">
        <v>8</v>
      </c>
      <c r="AD138" s="22">
        <v>3</v>
      </c>
      <c r="AE138" s="22" t="s">
        <v>43</v>
      </c>
      <c r="AF138" s="22" t="s">
        <v>43</v>
      </c>
      <c r="AG138" s="22">
        <v>4</v>
      </c>
    </row>
    <row r="139" spans="2:33" ht="10.5" customHeight="1">
      <c r="B139" s="20"/>
      <c r="C139" s="20" t="s">
        <v>83</v>
      </c>
      <c r="E139" s="21">
        <v>2</v>
      </c>
      <c r="F139" s="22">
        <v>10</v>
      </c>
      <c r="G139" s="31">
        <f t="shared" si="37"/>
        <v>129</v>
      </c>
      <c r="H139" s="31">
        <f t="shared" si="38"/>
        <v>65</v>
      </c>
      <c r="I139" s="31">
        <f t="shared" si="39"/>
        <v>64</v>
      </c>
      <c r="J139" s="31">
        <f t="shared" si="40"/>
        <v>26</v>
      </c>
      <c r="K139" s="22">
        <v>10</v>
      </c>
      <c r="L139" s="22">
        <v>16</v>
      </c>
      <c r="M139" s="31">
        <f t="shared" si="41"/>
        <v>27</v>
      </c>
      <c r="N139" s="22">
        <v>16</v>
      </c>
      <c r="O139" s="22">
        <v>11</v>
      </c>
      <c r="P139" s="31">
        <f t="shared" si="42"/>
        <v>20</v>
      </c>
      <c r="Q139" s="22">
        <v>8</v>
      </c>
      <c r="R139" s="22">
        <v>12</v>
      </c>
      <c r="S139" s="31">
        <v>23</v>
      </c>
      <c r="T139" s="22">
        <v>13</v>
      </c>
      <c r="U139" s="22">
        <v>10</v>
      </c>
      <c r="V139" s="31">
        <v>14</v>
      </c>
      <c r="W139" s="22">
        <v>8</v>
      </c>
      <c r="X139" s="22">
        <v>6</v>
      </c>
      <c r="Y139" s="31">
        <v>19</v>
      </c>
      <c r="Z139" s="22">
        <v>10</v>
      </c>
      <c r="AA139" s="22">
        <v>9</v>
      </c>
      <c r="AB139" s="22">
        <v>4</v>
      </c>
      <c r="AC139" s="22">
        <v>13</v>
      </c>
      <c r="AD139" s="22">
        <v>7</v>
      </c>
      <c r="AE139" s="22" t="s">
        <v>43</v>
      </c>
      <c r="AF139" s="22">
        <v>1</v>
      </c>
      <c r="AG139" s="22">
        <v>7</v>
      </c>
    </row>
    <row r="140" spans="2:33" ht="10.5" customHeight="1">
      <c r="B140" s="20"/>
      <c r="C140" s="20" t="s">
        <v>84</v>
      </c>
      <c r="E140" s="21">
        <v>1</v>
      </c>
      <c r="F140" s="22">
        <v>8</v>
      </c>
      <c r="G140" s="31">
        <f t="shared" si="37"/>
        <v>152</v>
      </c>
      <c r="H140" s="31">
        <f t="shared" si="38"/>
        <v>76</v>
      </c>
      <c r="I140" s="31">
        <f t="shared" si="39"/>
        <v>76</v>
      </c>
      <c r="J140" s="31">
        <f t="shared" si="40"/>
        <v>21</v>
      </c>
      <c r="K140" s="22">
        <v>9</v>
      </c>
      <c r="L140" s="22">
        <v>12</v>
      </c>
      <c r="M140" s="31">
        <f t="shared" si="41"/>
        <v>20</v>
      </c>
      <c r="N140" s="22">
        <v>15</v>
      </c>
      <c r="O140" s="22">
        <v>5</v>
      </c>
      <c r="P140" s="31">
        <f t="shared" si="42"/>
        <v>24</v>
      </c>
      <c r="Q140" s="22">
        <v>12</v>
      </c>
      <c r="R140" s="22">
        <v>12</v>
      </c>
      <c r="S140" s="31">
        <v>37</v>
      </c>
      <c r="T140" s="22">
        <v>16</v>
      </c>
      <c r="U140" s="22">
        <v>21</v>
      </c>
      <c r="V140" s="31">
        <v>22</v>
      </c>
      <c r="W140" s="22">
        <v>10</v>
      </c>
      <c r="X140" s="22">
        <v>12</v>
      </c>
      <c r="Y140" s="31">
        <v>28</v>
      </c>
      <c r="Z140" s="22">
        <v>14</v>
      </c>
      <c r="AA140" s="22">
        <v>14</v>
      </c>
      <c r="AB140" s="22" t="s">
        <v>42</v>
      </c>
      <c r="AC140" s="22">
        <v>5</v>
      </c>
      <c r="AD140" s="22">
        <v>8</v>
      </c>
      <c r="AE140" s="22">
        <v>1</v>
      </c>
      <c r="AF140" s="22" t="s">
        <v>43</v>
      </c>
      <c r="AG140" s="22">
        <v>4</v>
      </c>
    </row>
    <row r="141" spans="2:33" ht="10.5" customHeight="1">
      <c r="B141" s="20"/>
      <c r="C141" s="20" t="s">
        <v>85</v>
      </c>
      <c r="E141" s="21">
        <v>1</v>
      </c>
      <c r="F141" s="22">
        <v>10</v>
      </c>
      <c r="G141" s="31">
        <f t="shared" si="37"/>
        <v>236</v>
      </c>
      <c r="H141" s="31">
        <f t="shared" si="38"/>
        <v>113</v>
      </c>
      <c r="I141" s="31">
        <f t="shared" si="39"/>
        <v>123</v>
      </c>
      <c r="J141" s="31">
        <f t="shared" si="40"/>
        <v>42</v>
      </c>
      <c r="K141" s="22">
        <v>18</v>
      </c>
      <c r="L141" s="22">
        <v>24</v>
      </c>
      <c r="M141" s="31">
        <f t="shared" si="41"/>
        <v>41</v>
      </c>
      <c r="N141" s="22">
        <v>23</v>
      </c>
      <c r="O141" s="22">
        <v>18</v>
      </c>
      <c r="P141" s="31">
        <f t="shared" si="42"/>
        <v>41</v>
      </c>
      <c r="Q141" s="22">
        <v>16</v>
      </c>
      <c r="R141" s="22">
        <v>25</v>
      </c>
      <c r="S141" s="31">
        <v>39</v>
      </c>
      <c r="T141" s="22">
        <v>20</v>
      </c>
      <c r="U141" s="22">
        <v>19</v>
      </c>
      <c r="V141" s="31">
        <v>32</v>
      </c>
      <c r="W141" s="22">
        <v>13</v>
      </c>
      <c r="X141" s="22">
        <v>19</v>
      </c>
      <c r="Y141" s="31">
        <v>41</v>
      </c>
      <c r="Z141" s="22">
        <v>23</v>
      </c>
      <c r="AA141" s="22">
        <v>18</v>
      </c>
      <c r="AB141" s="22" t="s">
        <v>42</v>
      </c>
      <c r="AC141" s="22">
        <v>5</v>
      </c>
      <c r="AD141" s="22">
        <v>10</v>
      </c>
      <c r="AE141" s="22">
        <v>1</v>
      </c>
      <c r="AF141" s="22" t="s">
        <v>43</v>
      </c>
      <c r="AG141" s="22">
        <v>3</v>
      </c>
    </row>
    <row r="142" spans="2:33" ht="10.5" customHeight="1">
      <c r="B142" s="20"/>
      <c r="C142" s="20" t="s">
        <v>86</v>
      </c>
      <c r="E142" s="21">
        <v>2</v>
      </c>
      <c r="F142" s="22">
        <v>11</v>
      </c>
      <c r="G142" s="31">
        <f t="shared" si="37"/>
        <v>125</v>
      </c>
      <c r="H142" s="31">
        <f t="shared" si="38"/>
        <v>56</v>
      </c>
      <c r="I142" s="31">
        <f t="shared" si="39"/>
        <v>69</v>
      </c>
      <c r="J142" s="31">
        <f t="shared" si="40"/>
        <v>22</v>
      </c>
      <c r="K142" s="22">
        <v>6</v>
      </c>
      <c r="L142" s="22">
        <v>16</v>
      </c>
      <c r="M142" s="31">
        <f t="shared" si="41"/>
        <v>26</v>
      </c>
      <c r="N142" s="22">
        <v>12</v>
      </c>
      <c r="O142" s="22">
        <v>14</v>
      </c>
      <c r="P142" s="31">
        <f t="shared" si="42"/>
        <v>18</v>
      </c>
      <c r="Q142" s="22">
        <v>7</v>
      </c>
      <c r="R142" s="22">
        <v>11</v>
      </c>
      <c r="S142" s="31">
        <v>20</v>
      </c>
      <c r="T142" s="22">
        <v>9</v>
      </c>
      <c r="U142" s="22">
        <v>11</v>
      </c>
      <c r="V142" s="31">
        <v>24</v>
      </c>
      <c r="W142" s="22">
        <v>13</v>
      </c>
      <c r="X142" s="22">
        <v>11</v>
      </c>
      <c r="Y142" s="31">
        <v>15</v>
      </c>
      <c r="Z142" s="22">
        <v>9</v>
      </c>
      <c r="AA142" s="22">
        <v>6</v>
      </c>
      <c r="AB142" s="22" t="s">
        <v>42</v>
      </c>
      <c r="AC142" s="22">
        <v>12</v>
      </c>
      <c r="AD142" s="22">
        <v>9</v>
      </c>
      <c r="AE142" s="22">
        <v>2</v>
      </c>
      <c r="AF142" s="22" t="s">
        <v>43</v>
      </c>
      <c r="AG142" s="22">
        <v>6</v>
      </c>
    </row>
    <row r="143" spans="2:33" ht="10.5" customHeight="1">
      <c r="B143" s="20"/>
      <c r="C143" s="20" t="s">
        <v>87</v>
      </c>
      <c r="E143" s="21">
        <v>2</v>
      </c>
      <c r="F143" s="22">
        <v>7</v>
      </c>
      <c r="G143" s="31">
        <f t="shared" si="37"/>
        <v>37</v>
      </c>
      <c r="H143" s="31">
        <f t="shared" si="38"/>
        <v>20</v>
      </c>
      <c r="I143" s="31">
        <f t="shared" si="39"/>
        <v>17</v>
      </c>
      <c r="J143" s="31">
        <f t="shared" si="40"/>
        <v>7</v>
      </c>
      <c r="K143" s="22">
        <v>4</v>
      </c>
      <c r="L143" s="22">
        <v>3</v>
      </c>
      <c r="M143" s="31">
        <f t="shared" si="41"/>
        <v>5</v>
      </c>
      <c r="N143" s="22">
        <v>2</v>
      </c>
      <c r="O143" s="22">
        <v>3</v>
      </c>
      <c r="P143" s="31">
        <f t="shared" si="42"/>
        <v>8</v>
      </c>
      <c r="Q143" s="22">
        <v>4</v>
      </c>
      <c r="R143" s="22">
        <v>4</v>
      </c>
      <c r="S143" s="31">
        <v>6</v>
      </c>
      <c r="T143" s="22">
        <v>5</v>
      </c>
      <c r="U143" s="22">
        <v>1</v>
      </c>
      <c r="V143" s="31">
        <v>7</v>
      </c>
      <c r="W143" s="22">
        <v>4</v>
      </c>
      <c r="X143" s="22">
        <v>3</v>
      </c>
      <c r="Y143" s="31">
        <v>4</v>
      </c>
      <c r="Z143" s="22">
        <v>1</v>
      </c>
      <c r="AA143" s="22">
        <v>3</v>
      </c>
      <c r="AB143" s="22" t="s">
        <v>42</v>
      </c>
      <c r="AC143" s="22">
        <v>9</v>
      </c>
      <c r="AD143" s="22">
        <v>4</v>
      </c>
      <c r="AE143" s="22">
        <v>1</v>
      </c>
      <c r="AF143" s="22">
        <v>3</v>
      </c>
      <c r="AG143" s="22" t="s">
        <v>43</v>
      </c>
    </row>
    <row r="144" spans="2:33" ht="7.5" customHeight="1">
      <c r="B144" s="20"/>
      <c r="C144" s="20"/>
      <c r="E144" s="21"/>
      <c r="F144" s="22"/>
      <c r="G144" s="29">
        <f t="shared" si="37"/>
        <v>0</v>
      </c>
      <c r="H144" s="29">
        <f t="shared" si="38"/>
        <v>0</v>
      </c>
      <c r="I144" s="29">
        <f t="shared" si="39"/>
        <v>0</v>
      </c>
      <c r="J144" s="29">
        <f t="shared" si="40"/>
        <v>0</v>
      </c>
      <c r="K144" s="22"/>
      <c r="L144" s="22"/>
      <c r="M144" s="29">
        <f t="shared" si="41"/>
        <v>0</v>
      </c>
      <c r="N144" s="22"/>
      <c r="O144" s="22"/>
      <c r="P144" s="29">
        <f t="shared" si="42"/>
        <v>0</v>
      </c>
      <c r="Q144" s="22"/>
      <c r="R144" s="22"/>
      <c r="S144" s="29"/>
      <c r="T144" s="22"/>
      <c r="U144" s="22"/>
      <c r="V144" s="29"/>
      <c r="W144" s="22"/>
      <c r="X144" s="22"/>
      <c r="Y144" s="29"/>
      <c r="Z144" s="22"/>
      <c r="AA144" s="22"/>
      <c r="AB144" s="22"/>
      <c r="AC144" s="22"/>
      <c r="AD144" s="22"/>
      <c r="AE144" s="22"/>
      <c r="AF144" s="22"/>
      <c r="AG144" s="22"/>
    </row>
    <row r="145" spans="2:33" s="16" customFormat="1" ht="10.5" customHeight="1">
      <c r="B145" s="34" t="s">
        <v>147</v>
      </c>
      <c r="C145" s="34"/>
      <c r="E145" s="17">
        <f>SUM(E146:E151)</f>
        <v>11</v>
      </c>
      <c r="F145" s="18">
        <f>SUM(F146:F151)</f>
        <v>103</v>
      </c>
      <c r="G145" s="29">
        <f t="shared" si="37"/>
        <v>2342</v>
      </c>
      <c r="H145" s="29">
        <f t="shared" si="38"/>
        <v>1216</v>
      </c>
      <c r="I145" s="29">
        <f t="shared" si="39"/>
        <v>1126</v>
      </c>
      <c r="J145" s="29">
        <f t="shared" si="40"/>
        <v>373</v>
      </c>
      <c r="K145" s="18">
        <f>SUM(K146:K151)</f>
        <v>175</v>
      </c>
      <c r="L145" s="18">
        <f>SUM(L146:L151)</f>
        <v>198</v>
      </c>
      <c r="M145" s="29">
        <f t="shared" si="41"/>
        <v>402</v>
      </c>
      <c r="N145" s="18">
        <f>SUM(N146:N151)</f>
        <v>201</v>
      </c>
      <c r="O145" s="18">
        <f>SUM(O146:O151)</f>
        <v>201</v>
      </c>
      <c r="P145" s="29">
        <f t="shared" si="42"/>
        <v>386</v>
      </c>
      <c r="Q145" s="18">
        <f>SUM(Q146:Q151)</f>
        <v>212</v>
      </c>
      <c r="R145" s="18">
        <f>SUM(R146:R151)</f>
        <v>174</v>
      </c>
      <c r="S145" s="29">
        <f>SUM(T145,U145)</f>
        <v>364</v>
      </c>
      <c r="T145" s="18">
        <f>SUM(T146:T151)</f>
        <v>203</v>
      </c>
      <c r="U145" s="18">
        <f>SUM(U146:U151)</f>
        <v>161</v>
      </c>
      <c r="V145" s="29">
        <f>SUM(W145,X145)</f>
        <v>428</v>
      </c>
      <c r="W145" s="18">
        <f>SUM(W146:W151)</f>
        <v>220</v>
      </c>
      <c r="X145" s="18">
        <f>SUM(X146:X151)</f>
        <v>208</v>
      </c>
      <c r="Y145" s="29">
        <f>SUM(Z145,AA145)</f>
        <v>389</v>
      </c>
      <c r="Z145" s="18">
        <f aca="true" t="shared" si="46" ref="Z145:AG145">SUM(Z146:Z151)</f>
        <v>205</v>
      </c>
      <c r="AA145" s="18">
        <f t="shared" si="46"/>
        <v>184</v>
      </c>
      <c r="AB145" s="18">
        <f t="shared" si="46"/>
        <v>8</v>
      </c>
      <c r="AC145" s="18">
        <f t="shared" si="46"/>
        <v>63</v>
      </c>
      <c r="AD145" s="18">
        <f t="shared" si="46"/>
        <v>102</v>
      </c>
      <c r="AE145" s="18">
        <f t="shared" si="46"/>
        <v>11</v>
      </c>
      <c r="AF145" s="18">
        <f t="shared" si="46"/>
        <v>13</v>
      </c>
      <c r="AG145" s="18">
        <f t="shared" si="46"/>
        <v>29</v>
      </c>
    </row>
    <row r="146" spans="2:33" ht="10.5" customHeight="1">
      <c r="B146" s="20"/>
      <c r="C146" s="20" t="s">
        <v>88</v>
      </c>
      <c r="E146" s="21">
        <v>2</v>
      </c>
      <c r="F146" s="22">
        <v>35</v>
      </c>
      <c r="G146" s="31">
        <f t="shared" si="37"/>
        <v>975</v>
      </c>
      <c r="H146" s="31">
        <f t="shared" si="38"/>
        <v>510</v>
      </c>
      <c r="I146" s="31">
        <f t="shared" si="39"/>
        <v>465</v>
      </c>
      <c r="J146" s="31">
        <f t="shared" si="40"/>
        <v>151</v>
      </c>
      <c r="K146" s="22">
        <v>74</v>
      </c>
      <c r="L146" s="22">
        <v>77</v>
      </c>
      <c r="M146" s="31">
        <f t="shared" si="41"/>
        <v>174</v>
      </c>
      <c r="N146" s="22">
        <v>88</v>
      </c>
      <c r="O146" s="22">
        <v>86</v>
      </c>
      <c r="P146" s="31">
        <f t="shared" si="42"/>
        <v>152</v>
      </c>
      <c r="Q146" s="22">
        <v>83</v>
      </c>
      <c r="R146" s="22">
        <v>69</v>
      </c>
      <c r="S146" s="31">
        <v>150</v>
      </c>
      <c r="T146" s="22">
        <v>85</v>
      </c>
      <c r="U146" s="22">
        <v>65</v>
      </c>
      <c r="V146" s="31">
        <v>181</v>
      </c>
      <c r="W146" s="22">
        <v>96</v>
      </c>
      <c r="X146" s="22">
        <v>85</v>
      </c>
      <c r="Y146" s="31">
        <v>167</v>
      </c>
      <c r="Z146" s="22">
        <v>84</v>
      </c>
      <c r="AA146" s="22">
        <v>83</v>
      </c>
      <c r="AB146" s="22" t="s">
        <v>42</v>
      </c>
      <c r="AC146" s="22">
        <v>17</v>
      </c>
      <c r="AD146" s="22">
        <v>34</v>
      </c>
      <c r="AE146" s="22">
        <v>3</v>
      </c>
      <c r="AF146" s="22">
        <v>4</v>
      </c>
      <c r="AG146" s="22">
        <v>6</v>
      </c>
    </row>
    <row r="147" spans="2:33" ht="10.5" customHeight="1">
      <c r="B147" s="20"/>
      <c r="C147" s="20" t="s">
        <v>89</v>
      </c>
      <c r="E147" s="21">
        <v>1</v>
      </c>
      <c r="F147" s="22">
        <v>16</v>
      </c>
      <c r="G147" s="31">
        <f>SUM(H147,I147)</f>
        <v>490</v>
      </c>
      <c r="H147" s="31">
        <f t="shared" si="38"/>
        <v>247</v>
      </c>
      <c r="I147" s="31">
        <f t="shared" si="39"/>
        <v>243</v>
      </c>
      <c r="J147" s="31">
        <f>SUM(K147,L147)</f>
        <v>76</v>
      </c>
      <c r="K147" s="22">
        <v>38</v>
      </c>
      <c r="L147" s="22">
        <v>38</v>
      </c>
      <c r="M147" s="31">
        <f>SUM(N147,O147)</f>
        <v>84</v>
      </c>
      <c r="N147" s="22">
        <v>38</v>
      </c>
      <c r="O147" s="22">
        <v>46</v>
      </c>
      <c r="P147" s="31">
        <f>SUM(Q147,R147)</f>
        <v>79</v>
      </c>
      <c r="Q147" s="22">
        <v>38</v>
      </c>
      <c r="R147" s="22">
        <v>41</v>
      </c>
      <c r="S147" s="31">
        <v>81</v>
      </c>
      <c r="T147" s="22">
        <v>44</v>
      </c>
      <c r="U147" s="22">
        <v>37</v>
      </c>
      <c r="V147" s="31">
        <v>94</v>
      </c>
      <c r="W147" s="22">
        <v>51</v>
      </c>
      <c r="X147" s="22">
        <v>43</v>
      </c>
      <c r="Y147" s="31">
        <v>76</v>
      </c>
      <c r="Z147" s="22">
        <v>38</v>
      </c>
      <c r="AA147" s="22">
        <v>38</v>
      </c>
      <c r="AB147" s="22" t="s">
        <v>42</v>
      </c>
      <c r="AC147" s="22">
        <v>8</v>
      </c>
      <c r="AD147" s="22">
        <v>16</v>
      </c>
      <c r="AE147" s="22" t="s">
        <v>43</v>
      </c>
      <c r="AF147" s="22">
        <v>2</v>
      </c>
      <c r="AG147" s="22">
        <v>3</v>
      </c>
    </row>
    <row r="148" spans="2:33" ht="10.5" customHeight="1">
      <c r="B148" s="20"/>
      <c r="C148" s="20" t="s">
        <v>90</v>
      </c>
      <c r="E148" s="21">
        <v>1</v>
      </c>
      <c r="F148" s="22">
        <v>6</v>
      </c>
      <c r="G148" s="31">
        <f>SUM(H148,I148)</f>
        <v>71</v>
      </c>
      <c r="H148" s="31">
        <f t="shared" si="38"/>
        <v>38</v>
      </c>
      <c r="I148" s="31">
        <f t="shared" si="39"/>
        <v>33</v>
      </c>
      <c r="J148" s="31">
        <f>SUM(K148,L148)</f>
        <v>11</v>
      </c>
      <c r="K148" s="22">
        <v>7</v>
      </c>
      <c r="L148" s="22">
        <v>4</v>
      </c>
      <c r="M148" s="31">
        <f>SUM(N148,O148)</f>
        <v>9</v>
      </c>
      <c r="N148" s="22">
        <v>2</v>
      </c>
      <c r="O148" s="22">
        <v>7</v>
      </c>
      <c r="P148" s="31">
        <f>SUM(Q148,R148)</f>
        <v>16</v>
      </c>
      <c r="Q148" s="22">
        <v>10</v>
      </c>
      <c r="R148" s="22">
        <v>6</v>
      </c>
      <c r="S148" s="31">
        <v>10</v>
      </c>
      <c r="T148" s="22">
        <v>8</v>
      </c>
      <c r="U148" s="22">
        <v>2</v>
      </c>
      <c r="V148" s="31">
        <v>11</v>
      </c>
      <c r="W148" s="22">
        <v>4</v>
      </c>
      <c r="X148" s="22">
        <v>7</v>
      </c>
      <c r="Y148" s="31">
        <v>14</v>
      </c>
      <c r="Z148" s="22">
        <v>7</v>
      </c>
      <c r="AA148" s="22">
        <v>7</v>
      </c>
      <c r="AB148" s="22" t="s">
        <v>42</v>
      </c>
      <c r="AC148" s="22">
        <v>3</v>
      </c>
      <c r="AD148" s="22">
        <v>8</v>
      </c>
      <c r="AE148" s="22" t="s">
        <v>43</v>
      </c>
      <c r="AF148" s="22" t="s">
        <v>43</v>
      </c>
      <c r="AG148" s="22">
        <v>2</v>
      </c>
    </row>
    <row r="149" spans="2:33" ht="10.5" customHeight="1">
      <c r="B149" s="20"/>
      <c r="C149" s="20" t="s">
        <v>91</v>
      </c>
      <c r="E149" s="21">
        <v>1</v>
      </c>
      <c r="F149" s="22">
        <v>6</v>
      </c>
      <c r="G149" s="31">
        <f>SUM(H149,I149)</f>
        <v>59</v>
      </c>
      <c r="H149" s="31">
        <f t="shared" si="38"/>
        <v>31</v>
      </c>
      <c r="I149" s="31">
        <f t="shared" si="39"/>
        <v>28</v>
      </c>
      <c r="J149" s="31">
        <f>SUM(K149,L149)</f>
        <v>11</v>
      </c>
      <c r="K149" s="22">
        <v>4</v>
      </c>
      <c r="L149" s="22">
        <v>7</v>
      </c>
      <c r="M149" s="31">
        <f>SUM(N149,O149)</f>
        <v>13</v>
      </c>
      <c r="N149" s="22">
        <v>5</v>
      </c>
      <c r="O149" s="22">
        <v>8</v>
      </c>
      <c r="P149" s="31">
        <f>SUM(Q149,R149)</f>
        <v>10</v>
      </c>
      <c r="Q149" s="22">
        <v>6</v>
      </c>
      <c r="R149" s="22">
        <v>4</v>
      </c>
      <c r="S149" s="31">
        <v>8</v>
      </c>
      <c r="T149" s="22">
        <v>4</v>
      </c>
      <c r="U149" s="22">
        <v>4</v>
      </c>
      <c r="V149" s="31">
        <v>13</v>
      </c>
      <c r="W149" s="22">
        <v>10</v>
      </c>
      <c r="X149" s="22">
        <v>3</v>
      </c>
      <c r="Y149" s="31">
        <v>4</v>
      </c>
      <c r="Z149" s="22">
        <v>2</v>
      </c>
      <c r="AA149" s="22">
        <v>2</v>
      </c>
      <c r="AB149" s="22" t="s">
        <v>42</v>
      </c>
      <c r="AC149" s="22">
        <v>5</v>
      </c>
      <c r="AD149" s="22">
        <v>6</v>
      </c>
      <c r="AE149" s="22">
        <v>1</v>
      </c>
      <c r="AF149" s="22" t="s">
        <v>43</v>
      </c>
      <c r="AG149" s="22">
        <v>2</v>
      </c>
    </row>
    <row r="150" spans="2:33" ht="10.5" customHeight="1">
      <c r="B150" s="20"/>
      <c r="C150" s="20" t="s">
        <v>92</v>
      </c>
      <c r="E150" s="21">
        <v>4</v>
      </c>
      <c r="F150" s="22">
        <v>26</v>
      </c>
      <c r="G150" s="31">
        <f>SUM(H150,I150)</f>
        <v>533</v>
      </c>
      <c r="H150" s="31">
        <f t="shared" si="38"/>
        <v>267</v>
      </c>
      <c r="I150" s="31">
        <f t="shared" si="39"/>
        <v>266</v>
      </c>
      <c r="J150" s="31">
        <f>SUM(K150,L150)</f>
        <v>83</v>
      </c>
      <c r="K150" s="22">
        <v>32</v>
      </c>
      <c r="L150" s="22">
        <v>51</v>
      </c>
      <c r="M150" s="31">
        <f>SUM(N150,O150)</f>
        <v>98</v>
      </c>
      <c r="N150" s="22">
        <v>55</v>
      </c>
      <c r="O150" s="22">
        <v>43</v>
      </c>
      <c r="P150" s="31">
        <f>SUM(Q150,R150)</f>
        <v>87</v>
      </c>
      <c r="Q150" s="22">
        <v>44</v>
      </c>
      <c r="R150" s="22">
        <v>43</v>
      </c>
      <c r="S150" s="31">
        <v>91</v>
      </c>
      <c r="T150" s="22">
        <v>51</v>
      </c>
      <c r="U150" s="22">
        <v>40</v>
      </c>
      <c r="V150" s="31">
        <v>84</v>
      </c>
      <c r="W150" s="22">
        <v>36</v>
      </c>
      <c r="X150" s="22">
        <v>48</v>
      </c>
      <c r="Y150" s="31">
        <v>90</v>
      </c>
      <c r="Z150" s="22">
        <v>49</v>
      </c>
      <c r="AA150" s="22">
        <v>41</v>
      </c>
      <c r="AB150" s="22">
        <v>7</v>
      </c>
      <c r="AC150" s="22">
        <v>20</v>
      </c>
      <c r="AD150" s="22">
        <v>25</v>
      </c>
      <c r="AE150" s="22">
        <v>6</v>
      </c>
      <c r="AF150" s="22">
        <v>5</v>
      </c>
      <c r="AG150" s="22">
        <v>12</v>
      </c>
    </row>
    <row r="151" spans="2:33" ht="10.5" customHeight="1">
      <c r="B151" s="20"/>
      <c r="C151" s="20" t="s">
        <v>93</v>
      </c>
      <c r="E151" s="21">
        <v>2</v>
      </c>
      <c r="F151" s="22">
        <v>14</v>
      </c>
      <c r="G151" s="31">
        <f>SUM(H151,I151)</f>
        <v>214</v>
      </c>
      <c r="H151" s="31">
        <f t="shared" si="38"/>
        <v>123</v>
      </c>
      <c r="I151" s="31">
        <f t="shared" si="39"/>
        <v>91</v>
      </c>
      <c r="J151" s="31">
        <f>SUM(K151,L151)</f>
        <v>41</v>
      </c>
      <c r="K151" s="22">
        <v>20</v>
      </c>
      <c r="L151" s="22">
        <v>21</v>
      </c>
      <c r="M151" s="31">
        <f>SUM(N151,O151)</f>
        <v>24</v>
      </c>
      <c r="N151" s="22">
        <v>13</v>
      </c>
      <c r="O151" s="22">
        <v>11</v>
      </c>
      <c r="P151" s="31">
        <f>SUM(Q151,R151)</f>
        <v>42</v>
      </c>
      <c r="Q151" s="22">
        <v>31</v>
      </c>
      <c r="R151" s="22">
        <v>11</v>
      </c>
      <c r="S151" s="31">
        <v>24</v>
      </c>
      <c r="T151" s="22">
        <v>11</v>
      </c>
      <c r="U151" s="22">
        <v>13</v>
      </c>
      <c r="V151" s="31">
        <v>45</v>
      </c>
      <c r="W151" s="22">
        <v>23</v>
      </c>
      <c r="X151" s="22">
        <v>22</v>
      </c>
      <c r="Y151" s="31">
        <v>38</v>
      </c>
      <c r="Z151" s="22">
        <v>25</v>
      </c>
      <c r="AA151" s="22">
        <v>13</v>
      </c>
      <c r="AB151" s="22">
        <v>1</v>
      </c>
      <c r="AC151" s="22">
        <v>10</v>
      </c>
      <c r="AD151" s="22">
        <v>13</v>
      </c>
      <c r="AE151" s="22">
        <v>1</v>
      </c>
      <c r="AF151" s="22">
        <v>2</v>
      </c>
      <c r="AG151" s="22">
        <v>4</v>
      </c>
    </row>
    <row r="152" spans="1:33" ht="5.25" customHeight="1" thickBot="1">
      <c r="A152" s="32"/>
      <c r="B152" s="32"/>
      <c r="C152" s="32"/>
      <c r="D152" s="32"/>
      <c r="E152" s="33"/>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row>
    <row r="154" ht="13.5">
      <c r="AA154" s="22"/>
    </row>
    <row r="155" ht="13.5">
      <c r="AA155" s="22"/>
    </row>
    <row r="156" ht="13.5">
      <c r="AA156" s="22"/>
    </row>
    <row r="157" ht="13.5">
      <c r="AA157" s="22"/>
    </row>
    <row r="158" ht="13.5">
      <c r="AA158" s="22"/>
    </row>
    <row r="159" ht="13.5">
      <c r="AA159" s="22"/>
    </row>
    <row r="160" ht="13.5">
      <c r="AA160" s="22"/>
    </row>
  </sheetData>
  <sheetProtection/>
  <mergeCells count="51">
    <mergeCell ref="AF5:AG6"/>
    <mergeCell ref="AE6:AE7"/>
    <mergeCell ref="AC6:AD6"/>
    <mergeCell ref="AC5:AE5"/>
    <mergeCell ref="F5:F7"/>
    <mergeCell ref="G5:AB5"/>
    <mergeCell ref="AB6:AB7"/>
    <mergeCell ref="Y6:AA6"/>
    <mergeCell ref="V6:X6"/>
    <mergeCell ref="S6:U6"/>
    <mergeCell ref="P6:R6"/>
    <mergeCell ref="M6:O6"/>
    <mergeCell ref="J6:L6"/>
    <mergeCell ref="G6:I6"/>
    <mergeCell ref="B9:C9"/>
    <mergeCell ref="B11:C11"/>
    <mergeCell ref="B13:C13"/>
    <mergeCell ref="B32:C32"/>
    <mergeCell ref="A5:D7"/>
    <mergeCell ref="E5:E7"/>
    <mergeCell ref="B57:C57"/>
    <mergeCell ref="B67:C67"/>
    <mergeCell ref="A79:D81"/>
    <mergeCell ref="E79:E81"/>
    <mergeCell ref="B38:C38"/>
    <mergeCell ref="B43:C43"/>
    <mergeCell ref="B47:C47"/>
    <mergeCell ref="B51:C51"/>
    <mergeCell ref="AF79:AG80"/>
    <mergeCell ref="G80:I80"/>
    <mergeCell ref="J80:L80"/>
    <mergeCell ref="M80:O80"/>
    <mergeCell ref="P80:R80"/>
    <mergeCell ref="S80:U80"/>
    <mergeCell ref="V80:X80"/>
    <mergeCell ref="Y80:AA80"/>
    <mergeCell ref="AB80:AB81"/>
    <mergeCell ref="AC80:AD80"/>
    <mergeCell ref="AE80:AE81"/>
    <mergeCell ref="F79:F81"/>
    <mergeCell ref="G79:AB79"/>
    <mergeCell ref="AC79:AE79"/>
    <mergeCell ref="B145:C145"/>
    <mergeCell ref="B112:C112"/>
    <mergeCell ref="B115:C115"/>
    <mergeCell ref="B128:C128"/>
    <mergeCell ref="B135:C135"/>
    <mergeCell ref="B83:C83"/>
    <mergeCell ref="B90:C90"/>
    <mergeCell ref="B99:C99"/>
    <mergeCell ref="B108:C108"/>
  </mergeCells>
  <printOptions/>
  <pageMargins left="0.7874015748031497" right="0.7874015748031497" top="0.68" bottom="0.21" header="0.5118110236220472" footer="0.38"/>
  <pageSetup horizontalDpi="600" verticalDpi="600" orientation="portrait" paperSize="9" r:id="rId1"/>
  <rowBreaks count="1" manualBreakCount="1">
    <brk id="74" max="255" man="1"/>
  </rowBreaks>
  <colBreaks count="1" manualBreakCount="1">
    <brk id="18" max="65535" man="1"/>
  </colBreaks>
</worksheet>
</file>

<file path=xl/worksheets/sheet10.xml><?xml version="1.0" encoding="utf-8"?>
<worksheet xmlns="http://schemas.openxmlformats.org/spreadsheetml/2006/main" xmlns:r="http://schemas.openxmlformats.org/officeDocument/2006/relationships">
  <dimension ref="A1:P14"/>
  <sheetViews>
    <sheetView zoomScalePageLayoutView="0" workbookViewId="0" topLeftCell="A1">
      <selection activeCell="K18" sqref="K18"/>
    </sheetView>
  </sheetViews>
  <sheetFormatPr defaultColWidth="9.00390625" defaultRowHeight="13.5"/>
  <cols>
    <col min="1" max="1" width="0.875" style="1" customWidth="1"/>
    <col min="2" max="2" width="7.625" style="1" customWidth="1"/>
    <col min="3" max="3" width="4.875" style="1" customWidth="1"/>
    <col min="4" max="4" width="0.6171875" style="1" customWidth="1"/>
    <col min="5" max="5" width="6.375" style="1" customWidth="1"/>
    <col min="6" max="12" width="6.25390625" style="1" customWidth="1"/>
    <col min="13" max="16" width="5.50390625" style="1" customWidth="1"/>
    <col min="17" max="16384" width="9.00390625" style="1" customWidth="1"/>
  </cols>
  <sheetData>
    <row r="1" ht="17.25">
      <c r="F1" s="3" t="s">
        <v>269</v>
      </c>
    </row>
    <row r="2" spans="1:16" ht="14.25" thickBot="1">
      <c r="A2" s="4" t="s">
        <v>270</v>
      </c>
      <c r="O2" s="81" t="s">
        <v>190</v>
      </c>
      <c r="P2" s="82"/>
    </row>
    <row r="3" spans="1:16" ht="12.75" customHeight="1" thickTop="1">
      <c r="A3" s="47" t="s">
        <v>99</v>
      </c>
      <c r="B3" s="47"/>
      <c r="C3" s="47"/>
      <c r="D3" s="54"/>
      <c r="E3" s="42" t="s">
        <v>271</v>
      </c>
      <c r="F3" s="157" t="s">
        <v>272</v>
      </c>
      <c r="G3" s="137"/>
      <c r="H3" s="137"/>
      <c r="I3" s="137"/>
      <c r="J3" s="137"/>
      <c r="K3" s="137"/>
      <c r="L3" s="137"/>
      <c r="M3" s="157" t="s">
        <v>103</v>
      </c>
      <c r="N3" s="137"/>
      <c r="O3" s="137"/>
      <c r="P3" s="137"/>
    </row>
    <row r="4" spans="1:16" ht="12.75" customHeight="1">
      <c r="A4" s="49"/>
      <c r="B4" s="49"/>
      <c r="C4" s="49"/>
      <c r="D4" s="123"/>
      <c r="E4" s="38"/>
      <c r="F4" s="95" t="s">
        <v>105</v>
      </c>
      <c r="G4" s="96"/>
      <c r="H4" s="97"/>
      <c r="I4" s="38" t="s">
        <v>273</v>
      </c>
      <c r="J4" s="38" t="s">
        <v>274</v>
      </c>
      <c r="K4" s="38" t="s">
        <v>275</v>
      </c>
      <c r="L4" s="38" t="s">
        <v>276</v>
      </c>
      <c r="M4" s="95" t="s">
        <v>113</v>
      </c>
      <c r="N4" s="97"/>
      <c r="O4" s="95" t="s">
        <v>208</v>
      </c>
      <c r="P4" s="96"/>
    </row>
    <row r="5" spans="1:16" ht="12.75" customHeight="1">
      <c r="A5" s="48"/>
      <c r="B5" s="48"/>
      <c r="C5" s="48"/>
      <c r="D5" s="128"/>
      <c r="E5" s="39"/>
      <c r="F5" s="13" t="s">
        <v>115</v>
      </c>
      <c r="G5" s="13" t="s">
        <v>116</v>
      </c>
      <c r="H5" s="13" t="s">
        <v>117</v>
      </c>
      <c r="I5" s="39"/>
      <c r="J5" s="39"/>
      <c r="K5" s="39"/>
      <c r="L5" s="39"/>
      <c r="M5" s="13" t="s">
        <v>116</v>
      </c>
      <c r="N5" s="13" t="s">
        <v>117</v>
      </c>
      <c r="O5" s="13" t="s">
        <v>116</v>
      </c>
      <c r="P5" s="13" t="s">
        <v>117</v>
      </c>
    </row>
    <row r="6" ht="6" customHeight="1">
      <c r="E6" s="71"/>
    </row>
    <row r="7" spans="2:16" ht="12.75" customHeight="1">
      <c r="B7" s="4" t="s">
        <v>235</v>
      </c>
      <c r="C7" s="5" t="s">
        <v>255</v>
      </c>
      <c r="E7" s="65">
        <v>13</v>
      </c>
      <c r="F7" s="66">
        <v>1447</v>
      </c>
      <c r="G7" s="66">
        <v>917</v>
      </c>
      <c r="H7" s="66">
        <v>530</v>
      </c>
      <c r="I7" s="66">
        <v>9</v>
      </c>
      <c r="J7" s="66">
        <v>461</v>
      </c>
      <c r="K7" s="66">
        <v>308</v>
      </c>
      <c r="L7" s="66">
        <v>669</v>
      </c>
      <c r="M7" s="66">
        <v>335</v>
      </c>
      <c r="N7" s="66">
        <v>506</v>
      </c>
      <c r="O7" s="66">
        <v>6</v>
      </c>
      <c r="P7" s="66">
        <v>8</v>
      </c>
    </row>
    <row r="8" spans="2:16" s="16" customFormat="1" ht="12.75" customHeight="1">
      <c r="B8" s="114">
        <v>15</v>
      </c>
      <c r="C8" s="115">
        <v>2003</v>
      </c>
      <c r="E8" s="62">
        <f aca="true" t="shared" si="0" ref="E8:P8">SUM(E10:E12)</f>
        <v>13</v>
      </c>
      <c r="F8" s="63">
        <f t="shared" si="0"/>
        <v>1528</v>
      </c>
      <c r="G8" s="63">
        <f t="shared" si="0"/>
        <v>979</v>
      </c>
      <c r="H8" s="63">
        <f t="shared" si="0"/>
        <v>549</v>
      </c>
      <c r="I8" s="63">
        <f t="shared" si="0"/>
        <v>7</v>
      </c>
      <c r="J8" s="63">
        <f t="shared" si="0"/>
        <v>500</v>
      </c>
      <c r="K8" s="63">
        <f t="shared" si="0"/>
        <v>352</v>
      </c>
      <c r="L8" s="63">
        <f t="shared" si="0"/>
        <v>669</v>
      </c>
      <c r="M8" s="63">
        <f t="shared" si="0"/>
        <v>339</v>
      </c>
      <c r="N8" s="63">
        <f t="shared" si="0"/>
        <v>530</v>
      </c>
      <c r="O8" s="63">
        <f t="shared" si="0"/>
        <v>13</v>
      </c>
      <c r="P8" s="63">
        <f t="shared" si="0"/>
        <v>13</v>
      </c>
    </row>
    <row r="9" spans="2:16" ht="9" customHeight="1">
      <c r="B9" s="4"/>
      <c r="C9" s="4"/>
      <c r="E9" s="65"/>
      <c r="F9" s="67"/>
      <c r="G9" s="67"/>
      <c r="H9" s="67"/>
      <c r="I9" s="67"/>
      <c r="J9" s="67"/>
      <c r="K9" s="67"/>
      <c r="L9" s="67"/>
      <c r="M9" s="67"/>
      <c r="N9" s="67"/>
      <c r="O9" s="67"/>
      <c r="P9" s="67"/>
    </row>
    <row r="10" spans="2:16" ht="12.75" customHeight="1">
      <c r="B10" s="101" t="s">
        <v>277</v>
      </c>
      <c r="C10" s="101"/>
      <c r="E10" s="65">
        <v>1</v>
      </c>
      <c r="F10" s="67">
        <v>53</v>
      </c>
      <c r="G10" s="67">
        <v>39</v>
      </c>
      <c r="H10" s="67">
        <v>14</v>
      </c>
      <c r="I10" s="67" t="s">
        <v>278</v>
      </c>
      <c r="J10" s="67">
        <v>6</v>
      </c>
      <c r="K10" s="67">
        <v>10</v>
      </c>
      <c r="L10" s="67">
        <v>37</v>
      </c>
      <c r="M10" s="67">
        <v>25</v>
      </c>
      <c r="N10" s="67">
        <v>23</v>
      </c>
      <c r="O10" s="67">
        <v>2</v>
      </c>
      <c r="P10" s="67">
        <v>2</v>
      </c>
    </row>
    <row r="11" spans="2:16" ht="12.75" customHeight="1">
      <c r="B11" s="101" t="s">
        <v>279</v>
      </c>
      <c r="C11" s="101"/>
      <c r="E11" s="65">
        <v>1</v>
      </c>
      <c r="F11" s="67">
        <v>91</v>
      </c>
      <c r="G11" s="67">
        <v>50</v>
      </c>
      <c r="H11" s="67">
        <v>41</v>
      </c>
      <c r="I11" s="67">
        <v>7</v>
      </c>
      <c r="J11" s="67">
        <v>27</v>
      </c>
      <c r="K11" s="67">
        <v>28</v>
      </c>
      <c r="L11" s="67">
        <v>29</v>
      </c>
      <c r="M11" s="67">
        <v>22</v>
      </c>
      <c r="N11" s="67">
        <v>47</v>
      </c>
      <c r="O11" s="67">
        <v>3</v>
      </c>
      <c r="P11" s="67">
        <v>2</v>
      </c>
    </row>
    <row r="12" spans="2:16" ht="12.75" customHeight="1">
      <c r="B12" s="101" t="s">
        <v>280</v>
      </c>
      <c r="C12" s="101"/>
      <c r="E12" s="65">
        <v>11</v>
      </c>
      <c r="F12" s="67">
        <v>1384</v>
      </c>
      <c r="G12" s="67">
        <v>890</v>
      </c>
      <c r="H12" s="67">
        <v>494</v>
      </c>
      <c r="I12" s="67" t="s">
        <v>278</v>
      </c>
      <c r="J12" s="67">
        <v>467</v>
      </c>
      <c r="K12" s="67">
        <v>314</v>
      </c>
      <c r="L12" s="67">
        <v>603</v>
      </c>
      <c r="M12" s="67">
        <v>292</v>
      </c>
      <c r="N12" s="67">
        <v>460</v>
      </c>
      <c r="O12" s="67">
        <v>8</v>
      </c>
      <c r="P12" s="67">
        <v>9</v>
      </c>
    </row>
    <row r="13" ht="3.75" customHeight="1" thickBot="1">
      <c r="E13" s="33"/>
    </row>
    <row r="14" spans="1:16" ht="14.25" customHeight="1">
      <c r="A14" s="26" t="s">
        <v>186</v>
      </c>
      <c r="B14" s="28"/>
      <c r="C14" s="28"/>
      <c r="D14" s="28"/>
      <c r="E14" s="28"/>
      <c r="F14" s="28"/>
      <c r="G14" s="28"/>
      <c r="H14" s="28"/>
      <c r="I14" s="28"/>
      <c r="J14" s="28"/>
      <c r="K14" s="28"/>
      <c r="L14" s="28"/>
      <c r="M14" s="28"/>
      <c r="N14" s="28"/>
      <c r="O14" s="28"/>
      <c r="P14" s="28"/>
    </row>
  </sheetData>
  <sheetProtection/>
  <mergeCells count="15">
    <mergeCell ref="M4:N4"/>
    <mergeCell ref="O4:P4"/>
    <mergeCell ref="B10:C10"/>
    <mergeCell ref="B11:C11"/>
    <mergeCell ref="B12:C12"/>
    <mergeCell ref="O2:P2"/>
    <mergeCell ref="A3:D5"/>
    <mergeCell ref="E3:E5"/>
    <mergeCell ref="F3:L3"/>
    <mergeCell ref="M3:P3"/>
    <mergeCell ref="F4:H4"/>
    <mergeCell ref="I4:I5"/>
    <mergeCell ref="J4:J5"/>
    <mergeCell ref="K4:K5"/>
    <mergeCell ref="L4:L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16"/>
  <sheetViews>
    <sheetView zoomScalePageLayoutView="0" workbookViewId="0" topLeftCell="A1">
      <selection activeCell="L18" sqref="L18"/>
    </sheetView>
  </sheetViews>
  <sheetFormatPr defaultColWidth="9.00390625" defaultRowHeight="13.5"/>
  <cols>
    <col min="1" max="1" width="0.74609375" style="1" customWidth="1"/>
    <col min="2" max="2" width="2.00390625" style="1" customWidth="1"/>
    <col min="3" max="3" width="2.125" style="1" customWidth="1"/>
    <col min="4" max="4" width="7.50390625" style="1" customWidth="1"/>
    <col min="5" max="5" width="5.00390625" style="1" customWidth="1"/>
    <col min="6" max="6" width="0.6171875" style="1" customWidth="1"/>
    <col min="7" max="7" width="7.125" style="1" customWidth="1"/>
    <col min="8" max="8" width="7.625" style="1" customWidth="1"/>
    <col min="9" max="9" width="7.375" style="1" customWidth="1"/>
    <col min="10" max="15" width="7.625" style="1" customWidth="1"/>
    <col min="16" max="16" width="7.50390625" style="1" customWidth="1"/>
    <col min="17" max="16384" width="9.00390625" style="1" customWidth="1"/>
  </cols>
  <sheetData>
    <row r="1" ht="17.25">
      <c r="H1" s="3" t="s">
        <v>281</v>
      </c>
    </row>
    <row r="2" spans="1:15" ht="17.25" customHeight="1" thickBot="1">
      <c r="A2" s="4" t="s">
        <v>189</v>
      </c>
      <c r="I2" s="80" t="s">
        <v>282</v>
      </c>
      <c r="N2" s="81" t="s">
        <v>190</v>
      </c>
      <c r="O2" s="82"/>
    </row>
    <row r="3" spans="1:15" ht="13.5" customHeight="1" thickTop="1">
      <c r="A3" s="158" t="s">
        <v>99</v>
      </c>
      <c r="B3" s="158"/>
      <c r="C3" s="158"/>
      <c r="D3" s="158"/>
      <c r="E3" s="158"/>
      <c r="F3" s="158"/>
      <c r="G3" s="159" t="s">
        <v>105</v>
      </c>
      <c r="H3" s="159" t="s">
        <v>200</v>
      </c>
      <c r="I3" s="160" t="s">
        <v>205</v>
      </c>
      <c r="J3" s="161"/>
      <c r="K3" s="161"/>
      <c r="L3" s="161"/>
      <c r="M3" s="161"/>
      <c r="N3" s="161"/>
      <c r="O3" s="161"/>
    </row>
    <row r="4" spans="1:15" ht="13.5" customHeight="1">
      <c r="A4" s="162"/>
      <c r="B4" s="162"/>
      <c r="C4" s="162"/>
      <c r="D4" s="162"/>
      <c r="E4" s="162"/>
      <c r="F4" s="162"/>
      <c r="G4" s="163"/>
      <c r="H4" s="163"/>
      <c r="I4" s="164" t="s">
        <v>115</v>
      </c>
      <c r="J4" s="164" t="s">
        <v>251</v>
      </c>
      <c r="K4" s="12" t="s">
        <v>283</v>
      </c>
      <c r="L4" s="164" t="s">
        <v>284</v>
      </c>
      <c r="M4" s="164" t="s">
        <v>285</v>
      </c>
      <c r="N4" s="165" t="s">
        <v>286</v>
      </c>
      <c r="O4" s="164" t="s">
        <v>253</v>
      </c>
    </row>
    <row r="5" ht="6" customHeight="1">
      <c r="G5" s="71"/>
    </row>
    <row r="6" spans="2:15" ht="12.75" customHeight="1">
      <c r="B6" s="166" t="s">
        <v>287</v>
      </c>
      <c r="C6" s="166"/>
      <c r="D6" s="4" t="s">
        <v>197</v>
      </c>
      <c r="E6" s="5" t="s">
        <v>288</v>
      </c>
      <c r="G6" s="65">
        <v>49</v>
      </c>
      <c r="H6" s="67">
        <v>9</v>
      </c>
      <c r="I6" s="67">
        <v>40</v>
      </c>
      <c r="J6" s="67">
        <v>10</v>
      </c>
      <c r="K6" s="67">
        <v>22</v>
      </c>
      <c r="L6" s="67" t="s">
        <v>154</v>
      </c>
      <c r="M6" s="67" t="s">
        <v>154</v>
      </c>
      <c r="N6" s="67">
        <v>3</v>
      </c>
      <c r="O6" s="67">
        <v>5</v>
      </c>
    </row>
    <row r="7" spans="2:15" ht="12.75" customHeight="1">
      <c r="B7" s="166"/>
      <c r="C7" s="166"/>
      <c r="D7" s="114">
        <v>15</v>
      </c>
      <c r="E7" s="115">
        <v>2003</v>
      </c>
      <c r="F7" s="16"/>
      <c r="G7" s="62">
        <v>49</v>
      </c>
      <c r="H7" s="64">
        <v>9</v>
      </c>
      <c r="I7" s="64">
        <v>40</v>
      </c>
      <c r="J7" s="64">
        <v>7</v>
      </c>
      <c r="K7" s="64">
        <v>25</v>
      </c>
      <c r="L7" s="64" t="s">
        <v>218</v>
      </c>
      <c r="M7" s="64" t="s">
        <v>218</v>
      </c>
      <c r="N7" s="64">
        <v>5</v>
      </c>
      <c r="O7" s="64">
        <v>5</v>
      </c>
    </row>
    <row r="8" spans="2:15" ht="9" customHeight="1">
      <c r="B8" s="167"/>
      <c r="C8" s="167"/>
      <c r="D8" s="4"/>
      <c r="E8" s="5"/>
      <c r="G8" s="65">
        <v>0</v>
      </c>
      <c r="H8" s="67"/>
      <c r="I8" s="67">
        <v>0</v>
      </c>
      <c r="J8" s="67"/>
      <c r="K8" s="67"/>
      <c r="L8" s="67"/>
      <c r="M8" s="67"/>
      <c r="N8" s="67"/>
      <c r="O8" s="67"/>
    </row>
    <row r="9" spans="2:15" ht="12.75" customHeight="1">
      <c r="B9" s="166" t="s">
        <v>289</v>
      </c>
      <c r="C9" s="166"/>
      <c r="D9" s="4" t="s">
        <v>197</v>
      </c>
      <c r="E9" s="5" t="s">
        <v>288</v>
      </c>
      <c r="G9" s="65">
        <v>58</v>
      </c>
      <c r="H9" s="67">
        <v>2</v>
      </c>
      <c r="I9" s="67">
        <v>56</v>
      </c>
      <c r="J9" s="67" t="s">
        <v>154</v>
      </c>
      <c r="K9" s="67">
        <v>8</v>
      </c>
      <c r="L9" s="67">
        <v>3</v>
      </c>
      <c r="M9" s="67">
        <v>7</v>
      </c>
      <c r="N9" s="67">
        <v>6</v>
      </c>
      <c r="O9" s="67">
        <v>32</v>
      </c>
    </row>
    <row r="10" spans="2:15" ht="12.75" customHeight="1">
      <c r="B10" s="166"/>
      <c r="C10" s="166"/>
      <c r="D10" s="114">
        <v>15</v>
      </c>
      <c r="E10" s="115">
        <v>2003</v>
      </c>
      <c r="F10" s="16"/>
      <c r="G10" s="62">
        <v>58</v>
      </c>
      <c r="H10" s="64">
        <v>2</v>
      </c>
      <c r="I10" s="64">
        <v>56</v>
      </c>
      <c r="J10" s="64" t="s">
        <v>218</v>
      </c>
      <c r="K10" s="64">
        <v>8</v>
      </c>
      <c r="L10" s="64">
        <v>3</v>
      </c>
      <c r="M10" s="64">
        <v>7</v>
      </c>
      <c r="N10" s="64">
        <v>6</v>
      </c>
      <c r="O10" s="64">
        <v>32</v>
      </c>
    </row>
    <row r="11" ht="6" customHeight="1" thickBot="1">
      <c r="G11" s="33"/>
    </row>
    <row r="12" spans="1:15" ht="13.5">
      <c r="A12" s="26" t="s">
        <v>186</v>
      </c>
      <c r="B12" s="28"/>
      <c r="C12" s="28"/>
      <c r="D12" s="28"/>
      <c r="E12" s="28"/>
      <c r="F12" s="28"/>
      <c r="G12" s="28"/>
      <c r="H12" s="28"/>
      <c r="I12" s="28"/>
      <c r="J12" s="28"/>
      <c r="K12" s="28"/>
      <c r="L12" s="28"/>
      <c r="M12" s="28"/>
      <c r="N12" s="28"/>
      <c r="O12" s="28"/>
    </row>
    <row r="13" spans="1:5" ht="13.5">
      <c r="A13" s="121"/>
      <c r="B13" s="121"/>
      <c r="C13" s="121"/>
      <c r="D13" s="121"/>
      <c r="E13" s="121"/>
    </row>
    <row r="15" spans="1:2" ht="13.5">
      <c r="A15" s="121"/>
      <c r="B15" s="121"/>
    </row>
    <row r="16" spans="1:2" ht="13.5">
      <c r="A16" s="148"/>
      <c r="B16" s="121"/>
    </row>
  </sheetData>
  <sheetProtection/>
  <mergeCells count="7">
    <mergeCell ref="B9:C10"/>
    <mergeCell ref="N2:O2"/>
    <mergeCell ref="A3:F4"/>
    <mergeCell ref="G3:G4"/>
    <mergeCell ref="H3:H4"/>
    <mergeCell ref="I3:O3"/>
    <mergeCell ref="B6:C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N17"/>
  <sheetViews>
    <sheetView zoomScalePageLayoutView="0" workbookViewId="0" topLeftCell="A1">
      <selection activeCell="L24" sqref="L24"/>
    </sheetView>
  </sheetViews>
  <sheetFormatPr defaultColWidth="9.00390625" defaultRowHeight="13.5"/>
  <cols>
    <col min="1" max="1" width="0.74609375" style="1" customWidth="1"/>
    <col min="2" max="2" width="2.00390625" style="1" customWidth="1"/>
    <col min="3" max="3" width="1.75390625" style="1" customWidth="1"/>
    <col min="4" max="4" width="7.875" style="1" customWidth="1"/>
    <col min="5" max="5" width="5.25390625" style="1" customWidth="1"/>
    <col min="6" max="6" width="0.6171875" style="1" customWidth="1"/>
    <col min="7" max="14" width="8.875" style="1" customWidth="1"/>
    <col min="15" max="16384" width="9.00390625" style="1" customWidth="1"/>
  </cols>
  <sheetData>
    <row r="1" ht="17.25" customHeight="1">
      <c r="I1" s="168" t="s">
        <v>290</v>
      </c>
    </row>
    <row r="2" spans="1:14" s="4" customFormat="1" ht="13.5" customHeight="1" thickBot="1">
      <c r="A2" s="4" t="s">
        <v>162</v>
      </c>
      <c r="M2" s="81" t="s">
        <v>190</v>
      </c>
      <c r="N2" s="82"/>
    </row>
    <row r="3" spans="1:14" ht="12.75" customHeight="1" thickTop="1">
      <c r="A3" s="47" t="s">
        <v>99</v>
      </c>
      <c r="B3" s="47"/>
      <c r="C3" s="47"/>
      <c r="D3" s="47"/>
      <c r="E3" s="47"/>
      <c r="F3" s="54"/>
      <c r="G3" s="94" t="s">
        <v>291</v>
      </c>
      <c r="H3" s="94"/>
      <c r="I3" s="94"/>
      <c r="J3" s="94"/>
      <c r="K3" s="42" t="s">
        <v>292</v>
      </c>
      <c r="L3" s="94"/>
      <c r="M3" s="94"/>
      <c r="N3" s="94"/>
    </row>
    <row r="4" spans="1:14" ht="12.75" customHeight="1">
      <c r="A4" s="49"/>
      <c r="B4" s="49"/>
      <c r="C4" s="49"/>
      <c r="D4" s="49"/>
      <c r="E4" s="49"/>
      <c r="F4" s="123"/>
      <c r="G4" s="96" t="s">
        <v>200</v>
      </c>
      <c r="H4" s="97"/>
      <c r="I4" s="95" t="s">
        <v>205</v>
      </c>
      <c r="J4" s="97"/>
      <c r="K4" s="95" t="s">
        <v>200</v>
      </c>
      <c r="L4" s="97"/>
      <c r="M4" s="95" t="s">
        <v>205</v>
      </c>
      <c r="N4" s="96"/>
    </row>
    <row r="5" spans="1:14" ht="12.75" customHeight="1">
      <c r="A5" s="48"/>
      <c r="B5" s="48"/>
      <c r="C5" s="48"/>
      <c r="D5" s="48"/>
      <c r="E5" s="48"/>
      <c r="F5" s="128"/>
      <c r="G5" s="169" t="s">
        <v>293</v>
      </c>
      <c r="H5" s="13" t="s">
        <v>294</v>
      </c>
      <c r="I5" s="13" t="s">
        <v>293</v>
      </c>
      <c r="J5" s="13" t="s">
        <v>294</v>
      </c>
      <c r="K5" s="13" t="s">
        <v>293</v>
      </c>
      <c r="L5" s="13" t="s">
        <v>294</v>
      </c>
      <c r="M5" s="13" t="s">
        <v>293</v>
      </c>
      <c r="N5" s="13" t="s">
        <v>294</v>
      </c>
    </row>
    <row r="6" spans="1:6" ht="5.25" customHeight="1">
      <c r="A6" s="121"/>
      <c r="B6" s="121"/>
      <c r="C6" s="121"/>
      <c r="D6" s="121"/>
      <c r="E6" s="121"/>
      <c r="F6" s="144"/>
    </row>
    <row r="7" spans="1:14" ht="12.75" customHeight="1">
      <c r="A7" s="121"/>
      <c r="B7" s="170" t="s">
        <v>113</v>
      </c>
      <c r="C7" s="121"/>
      <c r="D7" s="148" t="s">
        <v>235</v>
      </c>
      <c r="E7" s="149" t="s">
        <v>206</v>
      </c>
      <c r="F7" s="144"/>
      <c r="G7" s="66">
        <v>103</v>
      </c>
      <c r="H7" s="66">
        <v>41</v>
      </c>
      <c r="I7" s="66">
        <v>289</v>
      </c>
      <c r="J7" s="66">
        <v>71</v>
      </c>
      <c r="K7" s="66">
        <v>3</v>
      </c>
      <c r="L7" s="66">
        <v>2</v>
      </c>
      <c r="M7" s="66">
        <v>361</v>
      </c>
      <c r="N7" s="66">
        <v>93</v>
      </c>
    </row>
    <row r="8" spans="1:14" ht="12.75" customHeight="1">
      <c r="A8" s="121"/>
      <c r="B8" s="170"/>
      <c r="C8" s="121"/>
      <c r="D8" s="151">
        <v>15</v>
      </c>
      <c r="E8" s="152">
        <v>2003</v>
      </c>
      <c r="F8" s="153"/>
      <c r="G8" s="63">
        <f aca="true" t="shared" si="0" ref="G8:N8">SUM(G9:G10)</f>
        <v>100</v>
      </c>
      <c r="H8" s="63">
        <f t="shared" si="0"/>
        <v>25</v>
      </c>
      <c r="I8" s="63">
        <f t="shared" si="0"/>
        <v>305</v>
      </c>
      <c r="J8" s="63">
        <f t="shared" si="0"/>
        <v>77</v>
      </c>
      <c r="K8" s="63">
        <f t="shared" si="0"/>
        <v>3</v>
      </c>
      <c r="L8" s="63">
        <f t="shared" si="0"/>
        <v>2</v>
      </c>
      <c r="M8" s="63">
        <f t="shared" si="0"/>
        <v>352</v>
      </c>
      <c r="N8" s="63">
        <f t="shared" si="0"/>
        <v>86</v>
      </c>
    </row>
    <row r="9" spans="1:14" ht="12.75" customHeight="1">
      <c r="A9" s="121"/>
      <c r="B9" s="170"/>
      <c r="C9" s="121"/>
      <c r="D9" s="171" t="s">
        <v>116</v>
      </c>
      <c r="E9" s="171"/>
      <c r="F9" s="144"/>
      <c r="G9" s="67">
        <v>28</v>
      </c>
      <c r="H9" s="67">
        <v>20</v>
      </c>
      <c r="I9" s="67">
        <v>134</v>
      </c>
      <c r="J9" s="67">
        <v>31</v>
      </c>
      <c r="K9" s="67" t="s">
        <v>154</v>
      </c>
      <c r="L9" s="67">
        <v>1</v>
      </c>
      <c r="M9" s="67">
        <v>252</v>
      </c>
      <c r="N9" s="67">
        <v>39</v>
      </c>
    </row>
    <row r="10" spans="1:14" ht="12.75" customHeight="1">
      <c r="A10" s="121"/>
      <c r="B10" s="170"/>
      <c r="C10" s="121"/>
      <c r="D10" s="171" t="s">
        <v>117</v>
      </c>
      <c r="E10" s="171"/>
      <c r="F10" s="144"/>
      <c r="G10" s="67">
        <v>72</v>
      </c>
      <c r="H10" s="67">
        <v>5</v>
      </c>
      <c r="I10" s="67">
        <v>171</v>
      </c>
      <c r="J10" s="67">
        <v>46</v>
      </c>
      <c r="K10" s="67">
        <v>3</v>
      </c>
      <c r="L10" s="67">
        <v>1</v>
      </c>
      <c r="M10" s="67">
        <v>100</v>
      </c>
      <c r="N10" s="67">
        <v>47</v>
      </c>
    </row>
    <row r="11" spans="1:14" ht="9" customHeight="1">
      <c r="A11" s="121"/>
      <c r="B11" s="121"/>
      <c r="C11" s="121"/>
      <c r="D11" s="121"/>
      <c r="E11" s="121"/>
      <c r="F11" s="144"/>
      <c r="G11" s="67"/>
      <c r="H11" s="67"/>
      <c r="I11" s="67"/>
      <c r="J11" s="67"/>
      <c r="K11" s="67"/>
      <c r="L11" s="67"/>
      <c r="M11" s="67"/>
      <c r="N11" s="67"/>
    </row>
    <row r="12" spans="1:14" ht="12.75" customHeight="1">
      <c r="A12" s="121"/>
      <c r="B12" s="170" t="s">
        <v>208</v>
      </c>
      <c r="C12" s="121"/>
      <c r="D12" s="148" t="s">
        <v>235</v>
      </c>
      <c r="E12" s="149" t="s">
        <v>255</v>
      </c>
      <c r="F12" s="144"/>
      <c r="G12" s="66">
        <v>508</v>
      </c>
      <c r="H12" s="67" t="s">
        <v>295</v>
      </c>
      <c r="I12" s="66">
        <v>826</v>
      </c>
      <c r="J12" s="67" t="s">
        <v>295</v>
      </c>
      <c r="K12" s="66">
        <v>38</v>
      </c>
      <c r="L12" s="67" t="s">
        <v>295</v>
      </c>
      <c r="M12" s="66">
        <v>418</v>
      </c>
      <c r="N12" s="67" t="s">
        <v>295</v>
      </c>
    </row>
    <row r="13" spans="1:14" s="16" customFormat="1" ht="12.75" customHeight="1">
      <c r="A13" s="150"/>
      <c r="B13" s="170"/>
      <c r="C13" s="150"/>
      <c r="D13" s="151">
        <v>15</v>
      </c>
      <c r="E13" s="152">
        <v>2003</v>
      </c>
      <c r="F13" s="153"/>
      <c r="G13" s="63">
        <f>SUM(G14:G15)</f>
        <v>432</v>
      </c>
      <c r="H13" s="64" t="s">
        <v>295</v>
      </c>
      <c r="I13" s="63">
        <f>SUM(I14:I15)</f>
        <v>789</v>
      </c>
      <c r="J13" s="64" t="s">
        <v>295</v>
      </c>
      <c r="K13" s="63">
        <f>SUM(K14:K15)</f>
        <v>19</v>
      </c>
      <c r="L13" s="64" t="s">
        <v>295</v>
      </c>
      <c r="M13" s="63">
        <f>SUM(M14:M15)</f>
        <v>425</v>
      </c>
      <c r="N13" s="64" t="s">
        <v>295</v>
      </c>
    </row>
    <row r="14" spans="1:14" ht="12.75" customHeight="1">
      <c r="A14" s="121"/>
      <c r="B14" s="170"/>
      <c r="C14" s="121"/>
      <c r="D14" s="171" t="s">
        <v>116</v>
      </c>
      <c r="E14" s="171"/>
      <c r="F14" s="144"/>
      <c r="G14" s="67">
        <v>293</v>
      </c>
      <c r="H14" s="67" t="s">
        <v>295</v>
      </c>
      <c r="I14" s="67">
        <v>541</v>
      </c>
      <c r="J14" s="67" t="s">
        <v>295</v>
      </c>
      <c r="K14" s="67">
        <v>12</v>
      </c>
      <c r="L14" s="67" t="s">
        <v>295</v>
      </c>
      <c r="M14" s="67">
        <v>246</v>
      </c>
      <c r="N14" s="67" t="s">
        <v>295</v>
      </c>
    </row>
    <row r="15" spans="1:14" ht="12.75" customHeight="1">
      <c r="A15" s="121"/>
      <c r="B15" s="170"/>
      <c r="C15" s="121"/>
      <c r="D15" s="171" t="s">
        <v>117</v>
      </c>
      <c r="E15" s="171"/>
      <c r="F15" s="144"/>
      <c r="G15" s="67">
        <v>139</v>
      </c>
      <c r="H15" s="67" t="s">
        <v>295</v>
      </c>
      <c r="I15" s="67">
        <v>248</v>
      </c>
      <c r="J15" s="67" t="s">
        <v>295</v>
      </c>
      <c r="K15" s="67">
        <v>7</v>
      </c>
      <c r="L15" s="67" t="s">
        <v>295</v>
      </c>
      <c r="M15" s="67">
        <v>179</v>
      </c>
      <c r="N15" s="67" t="s">
        <v>295</v>
      </c>
    </row>
    <row r="16" spans="1:6" ht="6" customHeight="1" thickBot="1">
      <c r="A16" s="32"/>
      <c r="B16" s="32"/>
      <c r="C16" s="32"/>
      <c r="D16" s="32"/>
      <c r="E16" s="32"/>
      <c r="F16" s="156"/>
    </row>
    <row r="17" spans="1:14" ht="13.5">
      <c r="A17" s="26" t="s">
        <v>186</v>
      </c>
      <c r="B17" s="28"/>
      <c r="C17" s="28"/>
      <c r="D17" s="28"/>
      <c r="E17" s="28"/>
      <c r="F17" s="28"/>
      <c r="G17" s="28"/>
      <c r="H17" s="28"/>
      <c r="I17" s="28"/>
      <c r="J17" s="28"/>
      <c r="K17" s="28"/>
      <c r="L17" s="28"/>
      <c r="M17" s="28"/>
      <c r="N17" s="28"/>
    </row>
  </sheetData>
  <sheetProtection/>
  <mergeCells count="14">
    <mergeCell ref="B7:B10"/>
    <mergeCell ref="D9:E9"/>
    <mergeCell ref="D10:E10"/>
    <mergeCell ref="B12:B15"/>
    <mergeCell ref="D14:E14"/>
    <mergeCell ref="D15:E15"/>
    <mergeCell ref="M2:N2"/>
    <mergeCell ref="A3:F5"/>
    <mergeCell ref="G3:J3"/>
    <mergeCell ref="K3:N3"/>
    <mergeCell ref="G4:H4"/>
    <mergeCell ref="I4:J4"/>
    <mergeCell ref="K4:L4"/>
    <mergeCell ref="M4:N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O75"/>
  <sheetViews>
    <sheetView zoomScalePageLayoutView="0" workbookViewId="0" topLeftCell="A1">
      <selection activeCell="I23" sqref="I23"/>
    </sheetView>
  </sheetViews>
  <sheetFormatPr defaultColWidth="9.00390625" defaultRowHeight="13.5"/>
  <cols>
    <col min="1" max="1" width="0.74609375" style="1" customWidth="1"/>
    <col min="2" max="2" width="1.00390625" style="1" customWidth="1"/>
    <col min="3" max="3" width="7.875" style="1" customWidth="1"/>
    <col min="4" max="4" width="0.74609375" style="1" customWidth="1"/>
    <col min="5" max="13" width="8.50390625" style="1" customWidth="1"/>
    <col min="14" max="16" width="6.375" style="1" customWidth="1"/>
    <col min="17" max="16384" width="9.00390625" style="1" customWidth="1"/>
  </cols>
  <sheetData>
    <row r="1" ht="17.25">
      <c r="G1" s="3" t="s">
        <v>296</v>
      </c>
    </row>
    <row r="2" ht="14.25">
      <c r="H2" s="80" t="s">
        <v>297</v>
      </c>
    </row>
    <row r="3" spans="1:13" ht="11.25" customHeight="1" thickBot="1">
      <c r="A3" s="4" t="s">
        <v>162</v>
      </c>
      <c r="K3" s="172" t="s">
        <v>298</v>
      </c>
      <c r="L3" s="172"/>
      <c r="M3" s="172"/>
    </row>
    <row r="4" spans="1:13" ht="9.75" customHeight="1" thickTop="1">
      <c r="A4" s="94" t="s">
        <v>99</v>
      </c>
      <c r="B4" s="94"/>
      <c r="C4" s="94"/>
      <c r="D4" s="94"/>
      <c r="E4" s="157" t="s">
        <v>105</v>
      </c>
      <c r="F4" s="137"/>
      <c r="G4" s="137"/>
      <c r="H4" s="157" t="s">
        <v>200</v>
      </c>
      <c r="I4" s="137"/>
      <c r="J4" s="137"/>
      <c r="K4" s="157" t="s">
        <v>205</v>
      </c>
      <c r="L4" s="137"/>
      <c r="M4" s="137"/>
    </row>
    <row r="5" spans="1:13" ht="10.5" customHeight="1">
      <c r="A5" s="103"/>
      <c r="B5" s="103"/>
      <c r="C5" s="103"/>
      <c r="D5" s="103"/>
      <c r="E5" s="13" t="s">
        <v>115</v>
      </c>
      <c r="F5" s="13" t="s">
        <v>116</v>
      </c>
      <c r="G5" s="13" t="s">
        <v>117</v>
      </c>
      <c r="H5" s="13" t="s">
        <v>115</v>
      </c>
      <c r="I5" s="13" t="s">
        <v>116</v>
      </c>
      <c r="J5" s="13" t="s">
        <v>117</v>
      </c>
      <c r="K5" s="13" t="s">
        <v>115</v>
      </c>
      <c r="L5" s="13" t="s">
        <v>116</v>
      </c>
      <c r="M5" s="13" t="s">
        <v>117</v>
      </c>
    </row>
    <row r="6" ht="5.25" customHeight="1">
      <c r="E6" s="71"/>
    </row>
    <row r="7" spans="2:13" s="16" customFormat="1" ht="9.75" customHeight="1">
      <c r="B7" s="61" t="s">
        <v>115</v>
      </c>
      <c r="C7" s="61"/>
      <c r="D7" s="173"/>
      <c r="E7" s="17">
        <f>SUM(F7,G7)</f>
        <v>5648</v>
      </c>
      <c r="F7" s="23">
        <f aca="true" t="shared" si="0" ref="F7:M7">SUM(F10:F46)</f>
        <v>2581</v>
      </c>
      <c r="G7" s="23">
        <f t="shared" si="0"/>
        <v>3067</v>
      </c>
      <c r="H7" s="23">
        <f t="shared" si="0"/>
        <v>1143</v>
      </c>
      <c r="I7" s="23">
        <f t="shared" si="0"/>
        <v>230</v>
      </c>
      <c r="J7" s="23">
        <f t="shared" si="0"/>
        <v>913</v>
      </c>
      <c r="K7" s="23">
        <f t="shared" si="0"/>
        <v>4505</v>
      </c>
      <c r="L7" s="23">
        <f t="shared" si="0"/>
        <v>2351</v>
      </c>
      <c r="M7" s="23">
        <f t="shared" si="0"/>
        <v>2154</v>
      </c>
    </row>
    <row r="8" spans="2:13" ht="6" customHeight="1">
      <c r="B8" s="112"/>
      <c r="C8" s="112"/>
      <c r="D8" s="174"/>
      <c r="E8" s="17"/>
      <c r="F8" s="23"/>
      <c r="G8" s="23"/>
      <c r="H8" s="22"/>
      <c r="I8" s="22"/>
      <c r="J8" s="22"/>
      <c r="K8" s="23">
        <f>SUM(L8,M8)</f>
        <v>0</v>
      </c>
      <c r="L8" s="22"/>
      <c r="M8" s="22"/>
    </row>
    <row r="9" spans="2:13" ht="9" customHeight="1">
      <c r="B9" s="175" t="s">
        <v>299</v>
      </c>
      <c r="C9" s="175"/>
      <c r="D9" s="174"/>
      <c r="E9" s="17">
        <f aca="true" t="shared" si="1" ref="E9:E15">SUM(F9,G9)</f>
        <v>0</v>
      </c>
      <c r="F9" s="23">
        <f aca="true" t="shared" si="2" ref="F9:G15">SUM(I9,L9)</f>
        <v>0</v>
      </c>
      <c r="G9" s="23">
        <f t="shared" si="2"/>
        <v>0</v>
      </c>
      <c r="H9" s="22"/>
      <c r="I9" s="22"/>
      <c r="J9" s="22"/>
      <c r="K9" s="23">
        <f>SUM(L9,M9)</f>
        <v>0</v>
      </c>
      <c r="L9" s="22"/>
      <c r="M9" s="22"/>
    </row>
    <row r="10" spans="2:13" ht="9" customHeight="1">
      <c r="B10" s="112"/>
      <c r="C10" s="112" t="s">
        <v>300</v>
      </c>
      <c r="D10" s="174"/>
      <c r="E10" s="21">
        <f t="shared" si="1"/>
        <v>68</v>
      </c>
      <c r="F10" s="24">
        <f t="shared" si="2"/>
        <v>55</v>
      </c>
      <c r="G10" s="24">
        <f t="shared" si="2"/>
        <v>13</v>
      </c>
      <c r="H10" s="22" t="s">
        <v>154</v>
      </c>
      <c r="I10" s="22" t="s">
        <v>154</v>
      </c>
      <c r="J10" s="22" t="s">
        <v>154</v>
      </c>
      <c r="K10" s="22">
        <f aca="true" t="shared" si="3" ref="K10:K15">SUM(L10:M10)</f>
        <v>68</v>
      </c>
      <c r="L10" s="22">
        <v>55</v>
      </c>
      <c r="M10" s="22">
        <v>13</v>
      </c>
    </row>
    <row r="11" spans="2:13" ht="9" customHeight="1">
      <c r="B11" s="112"/>
      <c r="C11" s="112" t="s">
        <v>301</v>
      </c>
      <c r="D11" s="174"/>
      <c r="E11" s="21">
        <f t="shared" si="1"/>
        <v>103</v>
      </c>
      <c r="F11" s="24">
        <f t="shared" si="2"/>
        <v>99</v>
      </c>
      <c r="G11" s="24">
        <f t="shared" si="2"/>
        <v>4</v>
      </c>
      <c r="H11" s="22" t="s">
        <v>154</v>
      </c>
      <c r="I11" s="22" t="s">
        <v>154</v>
      </c>
      <c r="J11" s="22" t="s">
        <v>154</v>
      </c>
      <c r="K11" s="22">
        <f t="shared" si="3"/>
        <v>103</v>
      </c>
      <c r="L11" s="22">
        <v>99</v>
      </c>
      <c r="M11" s="22">
        <v>4</v>
      </c>
    </row>
    <row r="12" spans="2:13" ht="9" customHeight="1">
      <c r="B12" s="112"/>
      <c r="C12" s="112" t="s">
        <v>302</v>
      </c>
      <c r="D12" s="174"/>
      <c r="E12" s="21">
        <f t="shared" si="1"/>
        <v>160</v>
      </c>
      <c r="F12" s="24">
        <f t="shared" si="2"/>
        <v>158</v>
      </c>
      <c r="G12" s="24">
        <f t="shared" si="2"/>
        <v>2</v>
      </c>
      <c r="H12" s="22" t="s">
        <v>154</v>
      </c>
      <c r="I12" s="22" t="s">
        <v>154</v>
      </c>
      <c r="J12" s="22" t="s">
        <v>154</v>
      </c>
      <c r="K12" s="22">
        <f t="shared" si="3"/>
        <v>160</v>
      </c>
      <c r="L12" s="22">
        <v>158</v>
      </c>
      <c r="M12" s="22">
        <v>2</v>
      </c>
    </row>
    <row r="13" spans="2:13" ht="9" customHeight="1">
      <c r="B13" s="112"/>
      <c r="C13" s="112" t="s">
        <v>303</v>
      </c>
      <c r="D13" s="174"/>
      <c r="E13" s="21">
        <f t="shared" si="1"/>
        <v>173</v>
      </c>
      <c r="F13" s="24">
        <f t="shared" si="2"/>
        <v>122</v>
      </c>
      <c r="G13" s="24">
        <f t="shared" si="2"/>
        <v>51</v>
      </c>
      <c r="H13" s="22">
        <f>SUM(I13:J13)</f>
        <v>56</v>
      </c>
      <c r="I13" s="22">
        <v>33</v>
      </c>
      <c r="J13" s="22">
        <v>23</v>
      </c>
      <c r="K13" s="22">
        <f t="shared" si="3"/>
        <v>117</v>
      </c>
      <c r="L13" s="22">
        <v>89</v>
      </c>
      <c r="M13" s="22">
        <v>28</v>
      </c>
    </row>
    <row r="14" spans="2:13" ht="9" customHeight="1">
      <c r="B14" s="112"/>
      <c r="C14" s="112" t="s">
        <v>180</v>
      </c>
      <c r="D14" s="174"/>
      <c r="E14" s="21">
        <f t="shared" si="1"/>
        <v>707</v>
      </c>
      <c r="F14" s="24">
        <f t="shared" si="2"/>
        <v>662</v>
      </c>
      <c r="G14" s="24">
        <f t="shared" si="2"/>
        <v>45</v>
      </c>
      <c r="H14" s="22" t="s">
        <v>154</v>
      </c>
      <c r="I14" s="22" t="s">
        <v>154</v>
      </c>
      <c r="J14" s="22" t="s">
        <v>154</v>
      </c>
      <c r="K14" s="22">
        <f t="shared" si="3"/>
        <v>707</v>
      </c>
      <c r="L14" s="22">
        <v>662</v>
      </c>
      <c r="M14" s="22">
        <v>45</v>
      </c>
    </row>
    <row r="15" spans="2:13" ht="9" customHeight="1">
      <c r="B15" s="175" t="s">
        <v>304</v>
      </c>
      <c r="C15" s="175"/>
      <c r="D15" s="174"/>
      <c r="E15" s="21">
        <f t="shared" si="1"/>
        <v>0</v>
      </c>
      <c r="F15" s="24">
        <f t="shared" si="2"/>
        <v>0</v>
      </c>
      <c r="G15" s="24">
        <f t="shared" si="2"/>
        <v>0</v>
      </c>
      <c r="H15" s="22">
        <f>SUM(I15:J15)</f>
        <v>0</v>
      </c>
      <c r="I15" s="22"/>
      <c r="J15" s="22"/>
      <c r="K15" s="22">
        <f t="shared" si="3"/>
        <v>0</v>
      </c>
      <c r="L15" s="22"/>
      <c r="M15" s="22"/>
    </row>
    <row r="16" spans="2:13" ht="9" customHeight="1">
      <c r="B16" s="112"/>
      <c r="C16" s="112" t="s">
        <v>238</v>
      </c>
      <c r="D16" s="176"/>
      <c r="E16" s="22" t="s">
        <v>154</v>
      </c>
      <c r="F16" s="22" t="s">
        <v>154</v>
      </c>
      <c r="G16" s="22" t="s">
        <v>154</v>
      </c>
      <c r="H16" s="22" t="s">
        <v>154</v>
      </c>
      <c r="I16" s="22" t="s">
        <v>154</v>
      </c>
      <c r="J16" s="22" t="s">
        <v>154</v>
      </c>
      <c r="K16" s="22" t="s">
        <v>154</v>
      </c>
      <c r="L16" s="22" t="s">
        <v>154</v>
      </c>
      <c r="M16" s="22" t="s">
        <v>154</v>
      </c>
    </row>
    <row r="17" spans="2:13" ht="9" customHeight="1">
      <c r="B17" s="112"/>
      <c r="C17" s="112" t="s">
        <v>305</v>
      </c>
      <c r="D17" s="174"/>
      <c r="E17" s="21">
        <f>SUM(F17,G17)</f>
        <v>77</v>
      </c>
      <c r="F17" s="24">
        <f aca="true" t="shared" si="4" ref="F17:G19">SUM(I17,L17)</f>
        <v>61</v>
      </c>
      <c r="G17" s="24">
        <f t="shared" si="4"/>
        <v>16</v>
      </c>
      <c r="H17" s="22">
        <f>SUM(I17:J17)</f>
        <v>77</v>
      </c>
      <c r="I17" s="22">
        <v>61</v>
      </c>
      <c r="J17" s="22">
        <v>16</v>
      </c>
      <c r="K17" s="22" t="s">
        <v>154</v>
      </c>
      <c r="L17" s="22" t="s">
        <v>154</v>
      </c>
      <c r="M17" s="22" t="s">
        <v>154</v>
      </c>
    </row>
    <row r="18" spans="2:13" ht="9" customHeight="1">
      <c r="B18" s="175" t="s">
        <v>306</v>
      </c>
      <c r="C18" s="175"/>
      <c r="D18" s="174"/>
      <c r="E18" s="21">
        <f>SUM(F18,G18)</f>
        <v>0</v>
      </c>
      <c r="F18" s="24">
        <f t="shared" si="4"/>
        <v>0</v>
      </c>
      <c r="G18" s="24">
        <f t="shared" si="4"/>
        <v>0</v>
      </c>
      <c r="H18" s="22">
        <f>SUM(I18:J18)</f>
        <v>0</v>
      </c>
      <c r="I18" s="22"/>
      <c r="J18" s="22"/>
      <c r="K18" s="22">
        <f>SUM(L18:M18)</f>
        <v>0</v>
      </c>
      <c r="L18" s="22"/>
      <c r="M18" s="22"/>
    </row>
    <row r="19" spans="2:15" ht="9" customHeight="1">
      <c r="B19" s="112"/>
      <c r="C19" s="112" t="s">
        <v>242</v>
      </c>
      <c r="D19" s="176"/>
      <c r="E19" s="24">
        <f>SUM(F19,G19)</f>
        <v>1563</v>
      </c>
      <c r="F19" s="24">
        <f t="shared" si="4"/>
        <v>183</v>
      </c>
      <c r="G19" s="24">
        <f t="shared" si="4"/>
        <v>1380</v>
      </c>
      <c r="H19" s="22">
        <f>SUM(I19:J19)</f>
        <v>898</v>
      </c>
      <c r="I19" s="22">
        <v>112</v>
      </c>
      <c r="J19" s="22">
        <v>786</v>
      </c>
      <c r="K19" s="22">
        <f>SUM(L19:M19)</f>
        <v>665</v>
      </c>
      <c r="L19" s="22">
        <v>71</v>
      </c>
      <c r="M19" s="22">
        <v>594</v>
      </c>
      <c r="O19" s="22"/>
    </row>
    <row r="20" spans="2:13" ht="9" customHeight="1">
      <c r="B20" s="112"/>
      <c r="C20" s="112" t="s">
        <v>307</v>
      </c>
      <c r="D20" s="176"/>
      <c r="E20" s="22" t="s">
        <v>154</v>
      </c>
      <c r="F20" s="22" t="s">
        <v>154</v>
      </c>
      <c r="G20" s="22" t="s">
        <v>243</v>
      </c>
      <c r="H20" s="22" t="s">
        <v>154</v>
      </c>
      <c r="I20" s="22" t="s">
        <v>154</v>
      </c>
      <c r="J20" s="22" t="s">
        <v>243</v>
      </c>
      <c r="K20" s="22" t="s">
        <v>154</v>
      </c>
      <c r="L20" s="22" t="s">
        <v>243</v>
      </c>
      <c r="M20" s="22" t="s">
        <v>243</v>
      </c>
    </row>
    <row r="21" spans="2:13" ht="9" customHeight="1">
      <c r="B21" s="112"/>
      <c r="C21" s="112" t="s">
        <v>308</v>
      </c>
      <c r="D21" s="176"/>
      <c r="E21" s="24">
        <f aca="true" t="shared" si="5" ref="E21:E29">SUM(F21,G21)</f>
        <v>231</v>
      </c>
      <c r="F21" s="22" t="s">
        <v>154</v>
      </c>
      <c r="G21" s="24">
        <f aca="true" t="shared" si="6" ref="G21:G29">SUM(J21,M21)</f>
        <v>231</v>
      </c>
      <c r="H21" s="22">
        <f>SUM(I21:J21)</f>
        <v>57</v>
      </c>
      <c r="I21" s="22" t="s">
        <v>154</v>
      </c>
      <c r="J21" s="22">
        <v>57</v>
      </c>
      <c r="K21" s="22">
        <f>SUM(L21:M21)</f>
        <v>174</v>
      </c>
      <c r="L21" s="22" t="s">
        <v>243</v>
      </c>
      <c r="M21" s="22">
        <v>174</v>
      </c>
    </row>
    <row r="22" spans="2:13" ht="9" customHeight="1">
      <c r="B22" s="112"/>
      <c r="C22" s="112" t="s">
        <v>309</v>
      </c>
      <c r="D22" s="174"/>
      <c r="E22" s="21">
        <f t="shared" si="5"/>
        <v>42</v>
      </c>
      <c r="F22" s="24">
        <f aca="true" t="shared" si="7" ref="F22:F29">SUM(I22,L22)</f>
        <v>24</v>
      </c>
      <c r="G22" s="24">
        <f t="shared" si="6"/>
        <v>18</v>
      </c>
      <c r="H22" s="22">
        <f>SUM(I22:J22)</f>
        <v>42</v>
      </c>
      <c r="I22" s="22">
        <v>24</v>
      </c>
      <c r="J22" s="22">
        <v>18</v>
      </c>
      <c r="K22" s="22" t="s">
        <v>154</v>
      </c>
      <c r="L22" s="22" t="s">
        <v>243</v>
      </c>
      <c r="M22" s="22" t="s">
        <v>243</v>
      </c>
    </row>
    <row r="23" spans="2:13" ht="9" customHeight="1">
      <c r="B23" s="112"/>
      <c r="C23" s="112" t="s">
        <v>310</v>
      </c>
      <c r="D23" s="174"/>
      <c r="E23" s="21">
        <f t="shared" si="5"/>
        <v>39</v>
      </c>
      <c r="F23" s="24">
        <f t="shared" si="7"/>
        <v>30</v>
      </c>
      <c r="G23" s="24">
        <f t="shared" si="6"/>
        <v>9</v>
      </c>
      <c r="H23" s="22" t="s">
        <v>154</v>
      </c>
      <c r="I23" s="22" t="s">
        <v>243</v>
      </c>
      <c r="J23" s="22" t="s">
        <v>243</v>
      </c>
      <c r="K23" s="22">
        <f aca="true" t="shared" si="8" ref="K23:K29">SUM(L23:M23)</f>
        <v>39</v>
      </c>
      <c r="L23" s="22">
        <v>30</v>
      </c>
      <c r="M23" s="22">
        <v>9</v>
      </c>
    </row>
    <row r="24" spans="2:15" ht="9" customHeight="1">
      <c r="B24" s="112"/>
      <c r="C24" s="112" t="s">
        <v>180</v>
      </c>
      <c r="D24" s="174"/>
      <c r="E24" s="21">
        <f t="shared" si="5"/>
        <v>852</v>
      </c>
      <c r="F24" s="24">
        <f t="shared" si="7"/>
        <v>484</v>
      </c>
      <c r="G24" s="24">
        <f t="shared" si="6"/>
        <v>368</v>
      </c>
      <c r="H24" s="22">
        <f>SUM(I24:J24)</f>
        <v>13</v>
      </c>
      <c r="I24" s="22" t="s">
        <v>181</v>
      </c>
      <c r="J24" s="22">
        <v>13</v>
      </c>
      <c r="K24" s="22">
        <f t="shared" si="8"/>
        <v>839</v>
      </c>
      <c r="L24" s="22">
        <v>484</v>
      </c>
      <c r="M24" s="22">
        <v>355</v>
      </c>
      <c r="O24" s="22"/>
    </row>
    <row r="25" spans="2:13" ht="9" customHeight="1">
      <c r="B25" s="175" t="s">
        <v>311</v>
      </c>
      <c r="C25" s="175"/>
      <c r="D25" s="174"/>
      <c r="E25" s="21">
        <f t="shared" si="5"/>
        <v>0</v>
      </c>
      <c r="F25" s="24">
        <f t="shared" si="7"/>
        <v>0</v>
      </c>
      <c r="G25" s="24">
        <f t="shared" si="6"/>
        <v>0</v>
      </c>
      <c r="H25" s="22">
        <f>SUM(I25:J25)</f>
        <v>0</v>
      </c>
      <c r="I25" s="22"/>
      <c r="J25" s="22"/>
      <c r="K25" s="22">
        <f t="shared" si="8"/>
        <v>0</v>
      </c>
      <c r="L25" s="22"/>
      <c r="M25" s="22"/>
    </row>
    <row r="26" spans="2:13" ht="9" customHeight="1">
      <c r="B26" s="112"/>
      <c r="C26" s="112" t="s">
        <v>312</v>
      </c>
      <c r="D26" s="174"/>
      <c r="E26" s="21">
        <f t="shared" si="5"/>
        <v>14</v>
      </c>
      <c r="F26" s="24">
        <f t="shared" si="7"/>
        <v>5</v>
      </c>
      <c r="G26" s="24">
        <f t="shared" si="6"/>
        <v>9</v>
      </c>
      <c r="H26" s="22" t="s">
        <v>154</v>
      </c>
      <c r="I26" s="22" t="s">
        <v>154</v>
      </c>
      <c r="J26" s="22" t="s">
        <v>154</v>
      </c>
      <c r="K26" s="22">
        <f t="shared" si="8"/>
        <v>14</v>
      </c>
      <c r="L26" s="22">
        <v>5</v>
      </c>
      <c r="M26" s="22">
        <v>9</v>
      </c>
    </row>
    <row r="27" spans="2:13" ht="9" customHeight="1">
      <c r="B27" s="112"/>
      <c r="C27" s="112" t="s">
        <v>313</v>
      </c>
      <c r="D27" s="174"/>
      <c r="E27" s="21">
        <f t="shared" si="5"/>
        <v>26</v>
      </c>
      <c r="F27" s="24">
        <f t="shared" si="7"/>
        <v>12</v>
      </c>
      <c r="G27" s="24">
        <f t="shared" si="6"/>
        <v>14</v>
      </c>
      <c r="H27" s="22" t="s">
        <v>154</v>
      </c>
      <c r="I27" s="22" t="s">
        <v>154</v>
      </c>
      <c r="J27" s="22" t="s">
        <v>154</v>
      </c>
      <c r="K27" s="22">
        <f t="shared" si="8"/>
        <v>26</v>
      </c>
      <c r="L27" s="22">
        <v>12</v>
      </c>
      <c r="M27" s="22">
        <v>14</v>
      </c>
    </row>
    <row r="28" spans="2:13" ht="9" customHeight="1">
      <c r="B28" s="112"/>
      <c r="C28" s="112" t="s">
        <v>314</v>
      </c>
      <c r="D28" s="174"/>
      <c r="E28" s="21">
        <f t="shared" si="5"/>
        <v>270</v>
      </c>
      <c r="F28" s="24">
        <f t="shared" si="7"/>
        <v>93</v>
      </c>
      <c r="G28" s="24">
        <f t="shared" si="6"/>
        <v>177</v>
      </c>
      <c r="H28" s="22" t="s">
        <v>154</v>
      </c>
      <c r="I28" s="22" t="s">
        <v>154</v>
      </c>
      <c r="J28" s="22" t="s">
        <v>154</v>
      </c>
      <c r="K28" s="22">
        <f t="shared" si="8"/>
        <v>270</v>
      </c>
      <c r="L28" s="22">
        <v>93</v>
      </c>
      <c r="M28" s="22">
        <v>177</v>
      </c>
    </row>
    <row r="29" spans="2:13" ht="9" customHeight="1">
      <c r="B29" s="177" t="s">
        <v>315</v>
      </c>
      <c r="C29" s="177"/>
      <c r="D29" s="174"/>
      <c r="E29" s="21">
        <f t="shared" si="5"/>
        <v>0</v>
      </c>
      <c r="F29" s="24">
        <f t="shared" si="7"/>
        <v>0</v>
      </c>
      <c r="G29" s="24">
        <f t="shared" si="6"/>
        <v>0</v>
      </c>
      <c r="H29" s="22">
        <f>SUM(I29:J29)</f>
        <v>0</v>
      </c>
      <c r="I29" s="22"/>
      <c r="J29" s="22"/>
      <c r="K29" s="22">
        <f t="shared" si="8"/>
        <v>0</v>
      </c>
      <c r="L29" s="22"/>
      <c r="M29" s="22"/>
    </row>
    <row r="30" spans="2:13" ht="9" customHeight="1">
      <c r="B30" s="112"/>
      <c r="C30" s="112" t="s">
        <v>316</v>
      </c>
      <c r="D30" s="176"/>
      <c r="E30" s="22" t="s">
        <v>154</v>
      </c>
      <c r="F30" s="22" t="s">
        <v>154</v>
      </c>
      <c r="G30" s="22" t="s">
        <v>154</v>
      </c>
      <c r="H30" s="22" t="s">
        <v>154</v>
      </c>
      <c r="I30" s="22" t="s">
        <v>154</v>
      </c>
      <c r="J30" s="22" t="s">
        <v>154</v>
      </c>
      <c r="K30" s="22" t="s">
        <v>154</v>
      </c>
      <c r="L30" s="22" t="s">
        <v>317</v>
      </c>
      <c r="M30" s="22" t="s">
        <v>317</v>
      </c>
    </row>
    <row r="31" spans="2:13" ht="9" customHeight="1">
      <c r="B31" s="112"/>
      <c r="C31" s="112" t="s">
        <v>318</v>
      </c>
      <c r="D31" s="176"/>
      <c r="E31" s="22" t="s">
        <v>154</v>
      </c>
      <c r="F31" s="22" t="s">
        <v>154</v>
      </c>
      <c r="G31" s="22" t="s">
        <v>154</v>
      </c>
      <c r="H31" s="22" t="s">
        <v>154</v>
      </c>
      <c r="I31" s="22" t="s">
        <v>154</v>
      </c>
      <c r="J31" s="22" t="s">
        <v>154</v>
      </c>
      <c r="K31" s="22" t="s">
        <v>154</v>
      </c>
      <c r="L31" s="22" t="s">
        <v>317</v>
      </c>
      <c r="M31" s="22" t="s">
        <v>317</v>
      </c>
    </row>
    <row r="32" spans="2:13" ht="9" customHeight="1">
      <c r="B32" s="112"/>
      <c r="C32" s="112" t="s">
        <v>180</v>
      </c>
      <c r="D32" s="174"/>
      <c r="E32" s="21">
        <f>SUM(F32,G32)</f>
        <v>171</v>
      </c>
      <c r="F32" s="24">
        <f>SUM(I32,L32)</f>
        <v>77</v>
      </c>
      <c r="G32" s="24">
        <f>SUM(J32,M32)</f>
        <v>94</v>
      </c>
      <c r="H32" s="22" t="s">
        <v>154</v>
      </c>
      <c r="I32" s="22" t="s">
        <v>154</v>
      </c>
      <c r="J32" s="22" t="s">
        <v>154</v>
      </c>
      <c r="K32" s="22">
        <f>SUM(L32:M32)</f>
        <v>171</v>
      </c>
      <c r="L32" s="22">
        <v>77</v>
      </c>
      <c r="M32" s="22">
        <v>94</v>
      </c>
    </row>
    <row r="33" spans="2:13" ht="9" customHeight="1">
      <c r="B33" s="175" t="s">
        <v>319</v>
      </c>
      <c r="C33" s="175"/>
      <c r="D33" s="174"/>
      <c r="E33" s="21">
        <f>SUM(F33,G33)</f>
        <v>0</v>
      </c>
      <c r="F33" s="24">
        <f>SUM(I33,L33)</f>
        <v>0</v>
      </c>
      <c r="G33" s="24">
        <f>SUM(J33,M33)</f>
        <v>0</v>
      </c>
      <c r="H33" s="22">
        <f>SUM(I33:J33)</f>
        <v>0</v>
      </c>
      <c r="I33" s="22"/>
      <c r="J33" s="22"/>
      <c r="K33" s="22">
        <f>SUM(L33:M33)</f>
        <v>0</v>
      </c>
      <c r="L33" s="22"/>
      <c r="M33" s="22"/>
    </row>
    <row r="34" spans="2:13" ht="9" customHeight="1">
      <c r="B34" s="112"/>
      <c r="C34" s="112" t="s">
        <v>320</v>
      </c>
      <c r="D34" s="176"/>
      <c r="E34" s="22" t="s">
        <v>154</v>
      </c>
      <c r="F34" s="22" t="s">
        <v>154</v>
      </c>
      <c r="G34" s="22" t="s">
        <v>154</v>
      </c>
      <c r="H34" s="22" t="s">
        <v>154</v>
      </c>
      <c r="I34" s="22" t="s">
        <v>154</v>
      </c>
      <c r="J34" s="22" t="s">
        <v>154</v>
      </c>
      <c r="K34" s="22" t="s">
        <v>154</v>
      </c>
      <c r="L34" s="22" t="s">
        <v>154</v>
      </c>
      <c r="M34" s="22" t="s">
        <v>154</v>
      </c>
    </row>
    <row r="35" spans="2:13" ht="9" customHeight="1">
      <c r="B35" s="112"/>
      <c r="C35" s="112" t="s">
        <v>321</v>
      </c>
      <c r="D35" s="176"/>
      <c r="E35" s="22" t="s">
        <v>154</v>
      </c>
      <c r="F35" s="22" t="s">
        <v>154</v>
      </c>
      <c r="G35" s="22" t="s">
        <v>154</v>
      </c>
      <c r="H35" s="22" t="s">
        <v>154</v>
      </c>
      <c r="I35" s="22" t="s">
        <v>154</v>
      </c>
      <c r="J35" s="22" t="s">
        <v>154</v>
      </c>
      <c r="K35" s="22" t="s">
        <v>154</v>
      </c>
      <c r="L35" s="22" t="s">
        <v>154</v>
      </c>
      <c r="M35" s="22" t="s">
        <v>154</v>
      </c>
    </row>
    <row r="36" spans="2:13" ht="9" customHeight="1">
      <c r="B36" s="112"/>
      <c r="C36" s="112" t="s">
        <v>322</v>
      </c>
      <c r="D36" s="176"/>
      <c r="E36" s="22" t="s">
        <v>154</v>
      </c>
      <c r="F36" s="22" t="s">
        <v>154</v>
      </c>
      <c r="G36" s="22" t="s">
        <v>154</v>
      </c>
      <c r="H36" s="22" t="s">
        <v>154</v>
      </c>
      <c r="I36" s="22" t="s">
        <v>154</v>
      </c>
      <c r="J36" s="22" t="s">
        <v>154</v>
      </c>
      <c r="K36" s="22" t="s">
        <v>154</v>
      </c>
      <c r="L36" s="22" t="s">
        <v>160</v>
      </c>
      <c r="M36" s="22" t="s">
        <v>160</v>
      </c>
    </row>
    <row r="37" spans="2:13" ht="9" customHeight="1">
      <c r="B37" s="112"/>
      <c r="C37" s="112" t="s">
        <v>180</v>
      </c>
      <c r="D37" s="176"/>
      <c r="E37" s="24">
        <f aca="true" t="shared" si="9" ref="E37:E42">SUM(F37,G37)</f>
        <v>351</v>
      </c>
      <c r="F37" s="24">
        <f aca="true" t="shared" si="10" ref="F37:G40">SUM(I37,L37)</f>
        <v>249</v>
      </c>
      <c r="G37" s="24">
        <f t="shared" si="10"/>
        <v>102</v>
      </c>
      <c r="H37" s="22" t="s">
        <v>154</v>
      </c>
      <c r="I37" s="22" t="s">
        <v>154</v>
      </c>
      <c r="J37" s="22" t="s">
        <v>154</v>
      </c>
      <c r="K37" s="22">
        <f aca="true" t="shared" si="11" ref="K37:K42">SUM(L37:M37)</f>
        <v>351</v>
      </c>
      <c r="L37" s="22">
        <v>249</v>
      </c>
      <c r="M37" s="22">
        <v>102</v>
      </c>
    </row>
    <row r="38" spans="2:13" ht="9" customHeight="1">
      <c r="B38" s="175" t="s">
        <v>323</v>
      </c>
      <c r="C38" s="175"/>
      <c r="D38" s="174"/>
      <c r="E38" s="21">
        <f t="shared" si="9"/>
        <v>0</v>
      </c>
      <c r="F38" s="24">
        <f t="shared" si="10"/>
        <v>0</v>
      </c>
      <c r="G38" s="24">
        <f t="shared" si="10"/>
        <v>0</v>
      </c>
      <c r="H38" s="22">
        <f>SUM(I38:J38)</f>
        <v>0</v>
      </c>
      <c r="I38" s="22"/>
      <c r="J38" s="22"/>
      <c r="K38" s="22">
        <f t="shared" si="11"/>
        <v>0</v>
      </c>
      <c r="L38" s="22"/>
      <c r="M38" s="22"/>
    </row>
    <row r="39" spans="2:13" ht="9" customHeight="1">
      <c r="B39" s="112"/>
      <c r="C39" s="112" t="s">
        <v>324</v>
      </c>
      <c r="D39" s="174"/>
      <c r="E39" s="21">
        <f t="shared" si="9"/>
        <v>451</v>
      </c>
      <c r="F39" s="24">
        <f t="shared" si="10"/>
        <v>32</v>
      </c>
      <c r="G39" s="24">
        <f t="shared" si="10"/>
        <v>419</v>
      </c>
      <c r="H39" s="22" t="s">
        <v>154</v>
      </c>
      <c r="I39" s="22" t="s">
        <v>154</v>
      </c>
      <c r="J39" s="22" t="s">
        <v>154</v>
      </c>
      <c r="K39" s="22">
        <f t="shared" si="11"/>
        <v>451</v>
      </c>
      <c r="L39" s="22">
        <v>32</v>
      </c>
      <c r="M39" s="22">
        <v>419</v>
      </c>
    </row>
    <row r="40" spans="2:13" ht="9" customHeight="1">
      <c r="B40" s="112"/>
      <c r="C40" s="112" t="s">
        <v>325</v>
      </c>
      <c r="D40" s="174"/>
      <c r="E40" s="21">
        <f t="shared" si="9"/>
        <v>320</v>
      </c>
      <c r="F40" s="24">
        <f t="shared" si="10"/>
        <v>235</v>
      </c>
      <c r="G40" s="24">
        <f t="shared" si="10"/>
        <v>85</v>
      </c>
      <c r="H40" s="22" t="s">
        <v>154</v>
      </c>
      <c r="I40" s="22" t="s">
        <v>154</v>
      </c>
      <c r="J40" s="22" t="s">
        <v>154</v>
      </c>
      <c r="K40" s="22">
        <f t="shared" si="11"/>
        <v>320</v>
      </c>
      <c r="L40" s="22">
        <v>235</v>
      </c>
      <c r="M40" s="22">
        <v>85</v>
      </c>
    </row>
    <row r="41" spans="2:13" ht="9" customHeight="1">
      <c r="B41" s="112"/>
      <c r="C41" s="112" t="s">
        <v>326</v>
      </c>
      <c r="D41" s="174"/>
      <c r="E41" s="21">
        <f t="shared" si="9"/>
        <v>8</v>
      </c>
      <c r="F41" s="22" t="s">
        <v>154</v>
      </c>
      <c r="G41" s="24">
        <f>SUM(J41,M41)</f>
        <v>8</v>
      </c>
      <c r="H41" s="22" t="s">
        <v>154</v>
      </c>
      <c r="I41" s="22" t="s">
        <v>154</v>
      </c>
      <c r="J41" s="22" t="s">
        <v>154</v>
      </c>
      <c r="K41" s="22">
        <f t="shared" si="11"/>
        <v>8</v>
      </c>
      <c r="L41" s="22" t="s">
        <v>154</v>
      </c>
      <c r="M41" s="22">
        <v>8</v>
      </c>
    </row>
    <row r="42" spans="2:13" ht="9" customHeight="1">
      <c r="B42" s="178" t="s">
        <v>327</v>
      </c>
      <c r="C42" s="178"/>
      <c r="D42" s="174"/>
      <c r="E42" s="21">
        <f t="shared" si="9"/>
        <v>0</v>
      </c>
      <c r="F42" s="24">
        <f>SUM(I42,L42)</f>
        <v>0</v>
      </c>
      <c r="G42" s="24">
        <f>SUM(J42,M42)</f>
        <v>0</v>
      </c>
      <c r="H42" s="22">
        <f>SUM(I42:J42)</f>
        <v>0</v>
      </c>
      <c r="I42" s="22"/>
      <c r="J42" s="22"/>
      <c r="K42" s="22">
        <f t="shared" si="11"/>
        <v>0</v>
      </c>
      <c r="L42" s="22"/>
      <c r="M42" s="22"/>
    </row>
    <row r="43" spans="2:13" ht="9" customHeight="1">
      <c r="B43" s="179"/>
      <c r="C43" s="179" t="s">
        <v>328</v>
      </c>
      <c r="D43" s="176"/>
      <c r="E43" s="22" t="s">
        <v>154</v>
      </c>
      <c r="F43" s="22" t="s">
        <v>154</v>
      </c>
      <c r="G43" s="22" t="s">
        <v>154</v>
      </c>
      <c r="H43" s="22" t="s">
        <v>154</v>
      </c>
      <c r="I43" s="22" t="s">
        <v>154</v>
      </c>
      <c r="J43" s="22" t="s">
        <v>154</v>
      </c>
      <c r="K43" s="22" t="s">
        <v>181</v>
      </c>
      <c r="L43" s="22" t="s">
        <v>181</v>
      </c>
      <c r="M43" s="22" t="s">
        <v>181</v>
      </c>
    </row>
    <row r="44" spans="2:13" ht="9" customHeight="1">
      <c r="B44" s="179"/>
      <c r="C44" s="179" t="s">
        <v>329</v>
      </c>
      <c r="D44" s="176"/>
      <c r="E44" s="22" t="s">
        <v>154</v>
      </c>
      <c r="F44" s="22" t="s">
        <v>154</v>
      </c>
      <c r="G44" s="22" t="s">
        <v>154</v>
      </c>
      <c r="H44" s="22" t="s">
        <v>154</v>
      </c>
      <c r="I44" s="22" t="s">
        <v>154</v>
      </c>
      <c r="J44" s="22" t="s">
        <v>154</v>
      </c>
      <c r="K44" s="22" t="s">
        <v>181</v>
      </c>
      <c r="L44" s="22" t="s">
        <v>154</v>
      </c>
      <c r="M44" s="22" t="s">
        <v>154</v>
      </c>
    </row>
    <row r="45" spans="2:13" ht="9" customHeight="1">
      <c r="B45" s="179"/>
      <c r="C45" s="179" t="s">
        <v>330</v>
      </c>
      <c r="D45" s="176"/>
      <c r="E45" s="22" t="s">
        <v>154</v>
      </c>
      <c r="F45" s="22" t="s">
        <v>154</v>
      </c>
      <c r="G45" s="22" t="s">
        <v>154</v>
      </c>
      <c r="H45" s="22" t="s">
        <v>154</v>
      </c>
      <c r="I45" s="22" t="s">
        <v>154</v>
      </c>
      <c r="J45" s="22" t="s">
        <v>154</v>
      </c>
      <c r="K45" s="22" t="s">
        <v>181</v>
      </c>
      <c r="L45" s="22" t="s">
        <v>154</v>
      </c>
      <c r="M45" s="22" t="s">
        <v>154</v>
      </c>
    </row>
    <row r="46" spans="2:13" ht="9" customHeight="1">
      <c r="B46" s="112"/>
      <c r="C46" s="112" t="s">
        <v>180</v>
      </c>
      <c r="D46" s="180"/>
      <c r="E46" s="21">
        <f>SUM(F46,G46)</f>
        <v>22</v>
      </c>
      <c r="F46" s="22" t="s">
        <v>154</v>
      </c>
      <c r="G46" s="24">
        <f>SUM(J46,M46)</f>
        <v>22</v>
      </c>
      <c r="H46" s="22" t="s">
        <v>154</v>
      </c>
      <c r="I46" s="22" t="s">
        <v>154</v>
      </c>
      <c r="J46" s="22" t="s">
        <v>154</v>
      </c>
      <c r="K46" s="22">
        <f>SUM(L46:M46)</f>
        <v>22</v>
      </c>
      <c r="L46" s="22" t="s">
        <v>154</v>
      </c>
      <c r="M46" s="22">
        <v>22</v>
      </c>
    </row>
    <row r="47" ht="6" customHeight="1" thickBot="1">
      <c r="E47" s="33"/>
    </row>
    <row r="48" spans="1:13" ht="13.5">
      <c r="A48" s="26" t="s">
        <v>186</v>
      </c>
      <c r="B48" s="28"/>
      <c r="C48" s="28"/>
      <c r="D48" s="28"/>
      <c r="E48" s="28"/>
      <c r="F48" s="28"/>
      <c r="G48" s="28"/>
      <c r="H48" s="28"/>
      <c r="I48" s="28"/>
      <c r="J48" s="28"/>
      <c r="K48" s="28"/>
      <c r="L48" s="28"/>
      <c r="M48" s="28"/>
    </row>
    <row r="63" spans="4:6" ht="13.5">
      <c r="D63" s="22" t="s">
        <v>154</v>
      </c>
      <c r="E63" s="22" t="s">
        <v>154</v>
      </c>
      <c r="F63" s="22" t="s">
        <v>154</v>
      </c>
    </row>
    <row r="75" ht="13.5">
      <c r="O75" s="181"/>
    </row>
    <row r="78" ht="14.25" customHeight="1"/>
  </sheetData>
  <sheetProtection/>
  <mergeCells count="14">
    <mergeCell ref="B38:C38"/>
    <mergeCell ref="B42:C42"/>
    <mergeCell ref="B9:C9"/>
    <mergeCell ref="B15:C15"/>
    <mergeCell ref="B18:C18"/>
    <mergeCell ref="B25:C25"/>
    <mergeCell ref="B29:C29"/>
    <mergeCell ref="B33:C33"/>
    <mergeCell ref="K3:M3"/>
    <mergeCell ref="A4:D5"/>
    <mergeCell ref="E4:G4"/>
    <mergeCell ref="H4:J4"/>
    <mergeCell ref="K4:M4"/>
    <mergeCell ref="B7:C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Y36"/>
  <sheetViews>
    <sheetView zoomScalePageLayoutView="0" workbookViewId="0" topLeftCell="A1">
      <selection activeCell="AA24" sqref="AA24"/>
    </sheetView>
  </sheetViews>
  <sheetFormatPr defaultColWidth="9.00390625" defaultRowHeight="13.5"/>
  <cols>
    <col min="1" max="1" width="0.6171875" style="1" customWidth="1"/>
    <col min="2" max="2" width="1.4921875" style="1" customWidth="1"/>
    <col min="3" max="3" width="8.125" style="1" customWidth="1"/>
    <col min="4" max="4" width="0.5" style="1" customWidth="1"/>
    <col min="5" max="16" width="3.625" style="1" customWidth="1"/>
    <col min="17" max="19" width="3.375" style="1" customWidth="1"/>
    <col min="20" max="22" width="3.625" style="1" customWidth="1"/>
    <col min="23" max="23" width="4.125" style="1" customWidth="1"/>
    <col min="24" max="25" width="3.625" style="1" customWidth="1"/>
    <col min="26" max="16384" width="9.00390625" style="1" customWidth="1"/>
  </cols>
  <sheetData>
    <row r="1" ht="14.25">
      <c r="G1" s="80" t="s">
        <v>331</v>
      </c>
    </row>
    <row r="2" spans="1:25" ht="11.25" customHeight="1" thickBot="1">
      <c r="A2" s="4" t="s">
        <v>162</v>
      </c>
      <c r="Y2" s="5" t="s">
        <v>332</v>
      </c>
    </row>
    <row r="3" spans="1:25" ht="9" customHeight="1" thickTop="1">
      <c r="A3" s="182" t="s">
        <v>99</v>
      </c>
      <c r="B3" s="182"/>
      <c r="C3" s="182"/>
      <c r="D3" s="182"/>
      <c r="E3" s="183" t="s">
        <v>150</v>
      </c>
      <c r="F3" s="184"/>
      <c r="G3" s="184"/>
      <c r="H3" s="184"/>
      <c r="I3" s="184"/>
      <c r="J3" s="184"/>
      <c r="K3" s="184"/>
      <c r="L3" s="184"/>
      <c r="M3" s="184"/>
      <c r="N3" s="184"/>
      <c r="O3" s="184"/>
      <c r="P3" s="184"/>
      <c r="Q3" s="184"/>
      <c r="R3" s="184"/>
      <c r="S3" s="185"/>
      <c r="T3" s="186" t="s">
        <v>333</v>
      </c>
      <c r="U3" s="187"/>
      <c r="V3" s="188"/>
      <c r="W3" s="189" t="s">
        <v>334</v>
      </c>
      <c r="X3" s="190"/>
      <c r="Y3" s="190"/>
    </row>
    <row r="4" spans="1:25" ht="40.5" customHeight="1">
      <c r="A4" s="191"/>
      <c r="B4" s="191"/>
      <c r="C4" s="191"/>
      <c r="D4" s="191"/>
      <c r="E4" s="192" t="s">
        <v>115</v>
      </c>
      <c r="F4" s="191"/>
      <c r="G4" s="193"/>
      <c r="H4" s="194" t="s">
        <v>335</v>
      </c>
      <c r="I4" s="195"/>
      <c r="J4" s="196"/>
      <c r="K4" s="194" t="s">
        <v>336</v>
      </c>
      <c r="L4" s="195"/>
      <c r="M4" s="196"/>
      <c r="N4" s="194" t="s">
        <v>337</v>
      </c>
      <c r="O4" s="195"/>
      <c r="P4" s="196"/>
      <c r="Q4" s="197" t="s">
        <v>338</v>
      </c>
      <c r="R4" s="198"/>
      <c r="S4" s="199"/>
      <c r="T4" s="197"/>
      <c r="U4" s="198"/>
      <c r="V4" s="199"/>
      <c r="W4" s="194"/>
      <c r="X4" s="195"/>
      <c r="Y4" s="195"/>
    </row>
    <row r="5" spans="1:25" ht="9" customHeight="1">
      <c r="A5" s="200"/>
      <c r="B5" s="200"/>
      <c r="C5" s="200"/>
      <c r="D5" s="200"/>
      <c r="E5" s="201" t="s">
        <v>115</v>
      </c>
      <c r="F5" s="201" t="s">
        <v>116</v>
      </c>
      <c r="G5" s="201" t="s">
        <v>117</v>
      </c>
      <c r="H5" s="201" t="s">
        <v>115</v>
      </c>
      <c r="I5" s="201" t="s">
        <v>116</v>
      </c>
      <c r="J5" s="201" t="s">
        <v>117</v>
      </c>
      <c r="K5" s="201" t="s">
        <v>115</v>
      </c>
      <c r="L5" s="201" t="s">
        <v>116</v>
      </c>
      <c r="M5" s="201" t="s">
        <v>117</v>
      </c>
      <c r="N5" s="201" t="s">
        <v>115</v>
      </c>
      <c r="O5" s="201" t="s">
        <v>116</v>
      </c>
      <c r="P5" s="201" t="s">
        <v>117</v>
      </c>
      <c r="Q5" s="201" t="s">
        <v>115</v>
      </c>
      <c r="R5" s="201" t="s">
        <v>116</v>
      </c>
      <c r="S5" s="201" t="s">
        <v>117</v>
      </c>
      <c r="T5" s="201" t="s">
        <v>115</v>
      </c>
      <c r="U5" s="201" t="s">
        <v>116</v>
      </c>
      <c r="V5" s="201" t="s">
        <v>117</v>
      </c>
      <c r="W5" s="201" t="s">
        <v>115</v>
      </c>
      <c r="X5" s="201" t="s">
        <v>116</v>
      </c>
      <c r="Y5" s="202" t="s">
        <v>117</v>
      </c>
    </row>
    <row r="6" ht="3.75" customHeight="1">
      <c r="E6" s="25"/>
    </row>
    <row r="7" spans="2:25" s="16" customFormat="1" ht="9.75" customHeight="1">
      <c r="B7" s="61" t="s">
        <v>200</v>
      </c>
      <c r="C7" s="61"/>
      <c r="E7" s="203">
        <v>19</v>
      </c>
      <c r="F7" s="204">
        <v>7</v>
      </c>
      <c r="G7" s="204">
        <v>12</v>
      </c>
      <c r="H7" s="204" t="s">
        <v>154</v>
      </c>
      <c r="I7" s="204" t="s">
        <v>154</v>
      </c>
      <c r="J7" s="204" t="s">
        <v>154</v>
      </c>
      <c r="K7" s="204">
        <v>19</v>
      </c>
      <c r="L7" s="204">
        <v>7</v>
      </c>
      <c r="M7" s="204">
        <v>12</v>
      </c>
      <c r="N7" s="204">
        <v>19</v>
      </c>
      <c r="O7" s="204">
        <v>7</v>
      </c>
      <c r="P7" s="204">
        <v>12</v>
      </c>
      <c r="Q7" s="204" t="s">
        <v>154</v>
      </c>
      <c r="R7" s="204" t="s">
        <v>154</v>
      </c>
      <c r="S7" s="204" t="s">
        <v>154</v>
      </c>
      <c r="T7" s="204" t="s">
        <v>154</v>
      </c>
      <c r="U7" s="204" t="s">
        <v>154</v>
      </c>
      <c r="V7" s="204" t="s">
        <v>154</v>
      </c>
      <c r="W7" s="204">
        <v>16</v>
      </c>
      <c r="X7" s="204">
        <v>9</v>
      </c>
      <c r="Y7" s="204">
        <v>7</v>
      </c>
    </row>
    <row r="8" spans="3:25" ht="9.75" customHeight="1">
      <c r="C8" s="112" t="s">
        <v>339</v>
      </c>
      <c r="E8" s="205">
        <v>19</v>
      </c>
      <c r="F8" s="206">
        <v>7</v>
      </c>
      <c r="G8" s="206">
        <v>12</v>
      </c>
      <c r="H8" s="206" t="s">
        <v>154</v>
      </c>
      <c r="I8" s="206" t="s">
        <v>154</v>
      </c>
      <c r="J8" s="206" t="s">
        <v>154</v>
      </c>
      <c r="K8" s="206">
        <v>19</v>
      </c>
      <c r="L8" s="206">
        <v>7</v>
      </c>
      <c r="M8" s="206">
        <v>12</v>
      </c>
      <c r="N8" s="206">
        <v>19</v>
      </c>
      <c r="O8" s="206">
        <v>7</v>
      </c>
      <c r="P8" s="206">
        <v>12</v>
      </c>
      <c r="Q8" s="206" t="s">
        <v>154</v>
      </c>
      <c r="R8" s="206" t="s">
        <v>154</v>
      </c>
      <c r="S8" s="206" t="s">
        <v>154</v>
      </c>
      <c r="T8" s="206" t="s">
        <v>154</v>
      </c>
      <c r="U8" s="206" t="s">
        <v>154</v>
      </c>
      <c r="V8" s="206" t="s">
        <v>154</v>
      </c>
      <c r="W8" s="206">
        <v>16</v>
      </c>
      <c r="X8" s="206">
        <v>9</v>
      </c>
      <c r="Y8" s="206">
        <v>7</v>
      </c>
    </row>
    <row r="9" spans="3:25" ht="9.75" customHeight="1">
      <c r="C9" s="112" t="s">
        <v>313</v>
      </c>
      <c r="E9" s="205" t="s">
        <v>154</v>
      </c>
      <c r="F9" s="206" t="s">
        <v>154</v>
      </c>
      <c r="G9" s="206" t="s">
        <v>154</v>
      </c>
      <c r="H9" s="206" t="s">
        <v>154</v>
      </c>
      <c r="I9" s="206" t="s">
        <v>154</v>
      </c>
      <c r="J9" s="206" t="s">
        <v>154</v>
      </c>
      <c r="K9" s="206" t="s">
        <v>154</v>
      </c>
      <c r="L9" s="206" t="s">
        <v>154</v>
      </c>
      <c r="M9" s="206" t="s">
        <v>154</v>
      </c>
      <c r="N9" s="206" t="s">
        <v>154</v>
      </c>
      <c r="O9" s="206" t="s">
        <v>154</v>
      </c>
      <c r="P9" s="206" t="s">
        <v>154</v>
      </c>
      <c r="Q9" s="206" t="s">
        <v>154</v>
      </c>
      <c r="R9" s="206" t="s">
        <v>154</v>
      </c>
      <c r="S9" s="206" t="s">
        <v>154</v>
      </c>
      <c r="T9" s="206" t="s">
        <v>154</v>
      </c>
      <c r="U9" s="206" t="s">
        <v>154</v>
      </c>
      <c r="V9" s="206" t="s">
        <v>154</v>
      </c>
      <c r="W9" s="206" t="s">
        <v>154</v>
      </c>
      <c r="X9" s="206" t="s">
        <v>154</v>
      </c>
      <c r="Y9" s="206" t="s">
        <v>154</v>
      </c>
    </row>
    <row r="10" spans="3:25" ht="9.75" customHeight="1">
      <c r="C10" s="112" t="s">
        <v>314</v>
      </c>
      <c r="E10" s="205" t="s">
        <v>154</v>
      </c>
      <c r="F10" s="206" t="s">
        <v>154</v>
      </c>
      <c r="G10" s="206" t="s">
        <v>154</v>
      </c>
      <c r="H10" s="206" t="s">
        <v>154</v>
      </c>
      <c r="I10" s="206" t="s">
        <v>154</v>
      </c>
      <c r="J10" s="206" t="s">
        <v>154</v>
      </c>
      <c r="K10" s="206" t="s">
        <v>154</v>
      </c>
      <c r="L10" s="206" t="s">
        <v>154</v>
      </c>
      <c r="M10" s="206" t="s">
        <v>154</v>
      </c>
      <c r="N10" s="206" t="s">
        <v>154</v>
      </c>
      <c r="O10" s="206" t="s">
        <v>154</v>
      </c>
      <c r="P10" s="206" t="s">
        <v>154</v>
      </c>
      <c r="Q10" s="206" t="s">
        <v>154</v>
      </c>
      <c r="R10" s="206" t="s">
        <v>154</v>
      </c>
      <c r="S10" s="206" t="s">
        <v>154</v>
      </c>
      <c r="T10" s="206" t="s">
        <v>154</v>
      </c>
      <c r="U10" s="206" t="s">
        <v>154</v>
      </c>
      <c r="V10" s="206" t="s">
        <v>154</v>
      </c>
      <c r="W10" s="206" t="s">
        <v>154</v>
      </c>
      <c r="X10" s="206" t="s">
        <v>154</v>
      </c>
      <c r="Y10" s="206" t="s">
        <v>154</v>
      </c>
    </row>
    <row r="11" spans="2:25" s="16" customFormat="1" ht="9.75" customHeight="1">
      <c r="B11" s="61" t="s">
        <v>205</v>
      </c>
      <c r="C11" s="61"/>
      <c r="E11" s="203">
        <f aca="true" t="shared" si="0" ref="E11:Y11">SUM(E12,E15,E17,E19,E23,E26,E29)</f>
        <v>5420</v>
      </c>
      <c r="F11" s="204">
        <f t="shared" si="0"/>
        <v>2668</v>
      </c>
      <c r="G11" s="204">
        <f t="shared" si="0"/>
        <v>2752</v>
      </c>
      <c r="H11" s="204">
        <f t="shared" si="0"/>
        <v>3012</v>
      </c>
      <c r="I11" s="204">
        <f t="shared" si="0"/>
        <v>1659</v>
      </c>
      <c r="J11" s="204">
        <f t="shared" si="0"/>
        <v>1353</v>
      </c>
      <c r="K11" s="204">
        <f t="shared" si="0"/>
        <v>2408</v>
      </c>
      <c r="L11" s="204">
        <f t="shared" si="0"/>
        <v>1009</v>
      </c>
      <c r="M11" s="204">
        <f t="shared" si="0"/>
        <v>1399</v>
      </c>
      <c r="N11" s="204">
        <f t="shared" si="0"/>
        <v>3163</v>
      </c>
      <c r="O11" s="204">
        <f t="shared" si="0"/>
        <v>1504</v>
      </c>
      <c r="P11" s="204">
        <f t="shared" si="0"/>
        <v>1659</v>
      </c>
      <c r="Q11" s="204">
        <f t="shared" si="0"/>
        <v>525</v>
      </c>
      <c r="R11" s="204">
        <f t="shared" si="0"/>
        <v>241</v>
      </c>
      <c r="S11" s="204">
        <f t="shared" si="0"/>
        <v>284</v>
      </c>
      <c r="T11" s="204">
        <f t="shared" si="0"/>
        <v>2626</v>
      </c>
      <c r="U11" s="204">
        <f t="shared" si="0"/>
        <v>1434</v>
      </c>
      <c r="V11" s="204">
        <f t="shared" si="0"/>
        <v>1192</v>
      </c>
      <c r="W11" s="204">
        <f t="shared" si="0"/>
        <v>14658</v>
      </c>
      <c r="X11" s="204">
        <f t="shared" si="0"/>
        <v>8556</v>
      </c>
      <c r="Y11" s="204">
        <f t="shared" si="0"/>
        <v>6102</v>
      </c>
    </row>
    <row r="12" spans="2:25" ht="9.75" customHeight="1">
      <c r="B12" s="175" t="s">
        <v>340</v>
      </c>
      <c r="C12" s="175"/>
      <c r="E12" s="205">
        <f>SUM(H12,K12,N12,Q12)</f>
        <v>13</v>
      </c>
      <c r="F12" s="206">
        <f>SUM(I12,L12,O12,R12)</f>
        <v>7</v>
      </c>
      <c r="G12" s="206">
        <f>SUM(J12,M12,P12,S12)</f>
        <v>6</v>
      </c>
      <c r="H12" s="206">
        <f aca="true" t="shared" si="1" ref="H12:M12">SUM(H13:H14)</f>
        <v>8</v>
      </c>
      <c r="I12" s="206">
        <f t="shared" si="1"/>
        <v>5</v>
      </c>
      <c r="J12" s="206">
        <f t="shared" si="1"/>
        <v>3</v>
      </c>
      <c r="K12" s="206">
        <f t="shared" si="1"/>
        <v>5</v>
      </c>
      <c r="L12" s="206">
        <f t="shared" si="1"/>
        <v>2</v>
      </c>
      <c r="M12" s="206">
        <f t="shared" si="1"/>
        <v>3</v>
      </c>
      <c r="N12" s="206" t="s">
        <v>154</v>
      </c>
      <c r="O12" s="206" t="s">
        <v>154</v>
      </c>
      <c r="P12" s="206" t="s">
        <v>154</v>
      </c>
      <c r="Q12" s="206" t="s">
        <v>154</v>
      </c>
      <c r="R12" s="206" t="s">
        <v>154</v>
      </c>
      <c r="S12" s="206" t="s">
        <v>154</v>
      </c>
      <c r="T12" s="206">
        <v>8</v>
      </c>
      <c r="U12" s="206">
        <v>5</v>
      </c>
      <c r="V12" s="206">
        <v>3</v>
      </c>
      <c r="W12" s="206">
        <v>3</v>
      </c>
      <c r="X12" s="206">
        <v>2</v>
      </c>
      <c r="Y12" s="206">
        <v>1</v>
      </c>
    </row>
    <row r="13" spans="2:25" ht="9.75" customHeight="1">
      <c r="B13" s="112"/>
      <c r="C13" s="112" t="s">
        <v>302</v>
      </c>
      <c r="E13" s="205" t="s">
        <v>133</v>
      </c>
      <c r="F13" s="206" t="s">
        <v>133</v>
      </c>
      <c r="G13" s="206" t="s">
        <v>133</v>
      </c>
      <c r="H13" s="207" t="s">
        <v>133</v>
      </c>
      <c r="I13" s="206" t="s">
        <v>133</v>
      </c>
      <c r="J13" s="206" t="s">
        <v>154</v>
      </c>
      <c r="K13" s="206" t="s">
        <v>154</v>
      </c>
      <c r="L13" s="206" t="s">
        <v>154</v>
      </c>
      <c r="M13" s="206" t="s">
        <v>154</v>
      </c>
      <c r="N13" s="206" t="s">
        <v>154</v>
      </c>
      <c r="O13" s="206" t="s">
        <v>154</v>
      </c>
      <c r="P13" s="206" t="s">
        <v>154</v>
      </c>
      <c r="Q13" s="206" t="s">
        <v>154</v>
      </c>
      <c r="R13" s="206" t="s">
        <v>154</v>
      </c>
      <c r="S13" s="206" t="s">
        <v>154</v>
      </c>
      <c r="T13" s="206" t="s">
        <v>154</v>
      </c>
      <c r="U13" s="206" t="s">
        <v>154</v>
      </c>
      <c r="V13" s="206" t="s">
        <v>154</v>
      </c>
      <c r="W13" s="206" t="s">
        <v>154</v>
      </c>
      <c r="X13" s="206" t="s">
        <v>154</v>
      </c>
      <c r="Y13" s="206" t="s">
        <v>154</v>
      </c>
    </row>
    <row r="14" spans="2:25" ht="9.75" customHeight="1">
      <c r="B14" s="112"/>
      <c r="C14" s="112" t="s">
        <v>303</v>
      </c>
      <c r="E14" s="205">
        <f>SUM(H14,K14,N14,Q14)</f>
        <v>13</v>
      </c>
      <c r="F14" s="206">
        <f>SUM(I14,L14,O14,R14)</f>
        <v>7</v>
      </c>
      <c r="G14" s="206">
        <f>SUM(J14,M14,P14,S14)</f>
        <v>6</v>
      </c>
      <c r="H14" s="206">
        <v>8</v>
      </c>
      <c r="I14" s="206">
        <v>5</v>
      </c>
      <c r="J14" s="206">
        <v>3</v>
      </c>
      <c r="K14" s="206">
        <v>5</v>
      </c>
      <c r="L14" s="206">
        <v>2</v>
      </c>
      <c r="M14" s="206">
        <v>3</v>
      </c>
      <c r="N14" s="206" t="s">
        <v>154</v>
      </c>
      <c r="O14" s="206" t="s">
        <v>154</v>
      </c>
      <c r="P14" s="206" t="s">
        <v>154</v>
      </c>
      <c r="Q14" s="206" t="s">
        <v>154</v>
      </c>
      <c r="R14" s="206" t="s">
        <v>154</v>
      </c>
      <c r="S14" s="206" t="s">
        <v>154</v>
      </c>
      <c r="T14" s="206">
        <v>8</v>
      </c>
      <c r="U14" s="206">
        <v>5</v>
      </c>
      <c r="V14" s="206">
        <v>3</v>
      </c>
      <c r="W14" s="206">
        <v>3</v>
      </c>
      <c r="X14" s="206">
        <v>2</v>
      </c>
      <c r="Y14" s="206">
        <v>1</v>
      </c>
    </row>
    <row r="15" spans="2:25" s="208" customFormat="1" ht="9.75" customHeight="1">
      <c r="B15" s="113" t="s">
        <v>341</v>
      </c>
      <c r="C15" s="113"/>
      <c r="E15" s="205" t="s">
        <v>154</v>
      </c>
      <c r="F15" s="207" t="s">
        <v>154</v>
      </c>
      <c r="G15" s="207" t="s">
        <v>154</v>
      </c>
      <c r="H15" s="207" t="s">
        <v>154</v>
      </c>
      <c r="I15" s="207" t="s">
        <v>154</v>
      </c>
      <c r="J15" s="207" t="s">
        <v>154</v>
      </c>
      <c r="K15" s="207" t="s">
        <v>154</v>
      </c>
      <c r="L15" s="207" t="s">
        <v>154</v>
      </c>
      <c r="M15" s="207" t="s">
        <v>154</v>
      </c>
      <c r="N15" s="207" t="s">
        <v>154</v>
      </c>
      <c r="O15" s="207" t="s">
        <v>154</v>
      </c>
      <c r="P15" s="207" t="s">
        <v>154</v>
      </c>
      <c r="Q15" s="207" t="s">
        <v>154</v>
      </c>
      <c r="R15" s="207" t="s">
        <v>154</v>
      </c>
      <c r="S15" s="207" t="s">
        <v>154</v>
      </c>
      <c r="T15" s="207" t="s">
        <v>154</v>
      </c>
      <c r="U15" s="207" t="s">
        <v>154</v>
      </c>
      <c r="V15" s="207" t="s">
        <v>154</v>
      </c>
      <c r="W15" s="207" t="s">
        <v>154</v>
      </c>
      <c r="X15" s="207" t="s">
        <v>154</v>
      </c>
      <c r="Y15" s="207" t="s">
        <v>154</v>
      </c>
    </row>
    <row r="16" spans="2:25" ht="9.75" customHeight="1">
      <c r="B16" s="112"/>
      <c r="C16" s="112" t="s">
        <v>238</v>
      </c>
      <c r="E16" s="205" t="s">
        <v>154</v>
      </c>
      <c r="F16" s="206" t="s">
        <v>154</v>
      </c>
      <c r="G16" s="206" t="s">
        <v>154</v>
      </c>
      <c r="H16" s="207" t="s">
        <v>154</v>
      </c>
      <c r="I16" s="206" t="s">
        <v>154</v>
      </c>
      <c r="J16" s="206" t="s">
        <v>154</v>
      </c>
      <c r="K16" s="207" t="s">
        <v>154</v>
      </c>
      <c r="L16" s="206" t="s">
        <v>154</v>
      </c>
      <c r="M16" s="206" t="s">
        <v>154</v>
      </c>
      <c r="N16" s="207" t="s">
        <v>154</v>
      </c>
      <c r="O16" s="206" t="s">
        <v>154</v>
      </c>
      <c r="P16" s="206" t="s">
        <v>154</v>
      </c>
      <c r="Q16" s="207" t="s">
        <v>154</v>
      </c>
      <c r="R16" s="206" t="s">
        <v>154</v>
      </c>
      <c r="S16" s="206" t="s">
        <v>154</v>
      </c>
      <c r="T16" s="206" t="s">
        <v>154</v>
      </c>
      <c r="U16" s="206" t="s">
        <v>154</v>
      </c>
      <c r="V16" s="206" t="s">
        <v>154</v>
      </c>
      <c r="W16" s="206" t="s">
        <v>154</v>
      </c>
      <c r="X16" s="206" t="s">
        <v>154</v>
      </c>
      <c r="Y16" s="206" t="s">
        <v>154</v>
      </c>
    </row>
    <row r="17" spans="2:25" ht="9.75" customHeight="1">
      <c r="B17" s="175" t="s">
        <v>342</v>
      </c>
      <c r="C17" s="175"/>
      <c r="E17" s="205">
        <f aca="true" t="shared" si="2" ref="E17:E25">SUM(F17:G17)</f>
        <v>624</v>
      </c>
      <c r="F17" s="206">
        <f aca="true" t="shared" si="3" ref="F17:G20">SUM(I17,L17)</f>
        <v>121</v>
      </c>
      <c r="G17" s="206">
        <f t="shared" si="3"/>
        <v>503</v>
      </c>
      <c r="H17" s="207" t="s">
        <v>133</v>
      </c>
      <c r="I17" s="206" t="s">
        <v>133</v>
      </c>
      <c r="J17" s="206" t="s">
        <v>133</v>
      </c>
      <c r="K17" s="206">
        <v>624</v>
      </c>
      <c r="L17" s="206">
        <v>121</v>
      </c>
      <c r="M17" s="206">
        <v>503</v>
      </c>
      <c r="N17" s="207">
        <v>624</v>
      </c>
      <c r="O17" s="206">
        <v>121</v>
      </c>
      <c r="P17" s="206">
        <v>503</v>
      </c>
      <c r="Q17" s="206">
        <v>157</v>
      </c>
      <c r="R17" s="206">
        <v>12</v>
      </c>
      <c r="S17" s="206">
        <v>145</v>
      </c>
      <c r="T17" s="206">
        <v>316</v>
      </c>
      <c r="U17" s="206">
        <v>63</v>
      </c>
      <c r="V17" s="206">
        <v>253</v>
      </c>
      <c r="W17" s="206">
        <v>315</v>
      </c>
      <c r="X17" s="206">
        <v>44</v>
      </c>
      <c r="Y17" s="206">
        <v>271</v>
      </c>
    </row>
    <row r="18" spans="2:25" ht="9.75" customHeight="1">
      <c r="B18" s="112"/>
      <c r="C18" s="112" t="s">
        <v>343</v>
      </c>
      <c r="E18" s="205">
        <f t="shared" si="2"/>
        <v>624</v>
      </c>
      <c r="F18" s="206">
        <f t="shared" si="3"/>
        <v>121</v>
      </c>
      <c r="G18" s="206">
        <f t="shared" si="3"/>
        <v>503</v>
      </c>
      <c r="H18" s="207" t="s">
        <v>133</v>
      </c>
      <c r="I18" s="206" t="s">
        <v>133</v>
      </c>
      <c r="J18" s="206" t="s">
        <v>133</v>
      </c>
      <c r="K18" s="207">
        <f>SUM(L18,M18)</f>
        <v>624</v>
      </c>
      <c r="L18" s="206">
        <v>121</v>
      </c>
      <c r="M18" s="206">
        <v>503</v>
      </c>
      <c r="N18" s="207">
        <f>SUM(O18,P18)</f>
        <v>624</v>
      </c>
      <c r="O18" s="206">
        <v>121</v>
      </c>
      <c r="P18" s="206">
        <v>503</v>
      </c>
      <c r="Q18" s="207">
        <f>SUM(R18,S18)</f>
        <v>157</v>
      </c>
      <c r="R18" s="206">
        <v>12</v>
      </c>
      <c r="S18" s="206">
        <v>145</v>
      </c>
      <c r="T18" s="206">
        <f>SUM(U18:V18)</f>
        <v>316</v>
      </c>
      <c r="U18" s="206">
        <v>63</v>
      </c>
      <c r="V18" s="206">
        <v>253</v>
      </c>
      <c r="W18" s="206">
        <f>SUM(X18:Y18)</f>
        <v>315</v>
      </c>
      <c r="X18" s="206">
        <v>44</v>
      </c>
      <c r="Y18" s="206">
        <v>271</v>
      </c>
    </row>
    <row r="19" spans="2:25" ht="9.75" customHeight="1">
      <c r="B19" s="175" t="s">
        <v>344</v>
      </c>
      <c r="C19" s="175"/>
      <c r="E19" s="205">
        <f t="shared" si="2"/>
        <v>1058</v>
      </c>
      <c r="F19" s="206">
        <f t="shared" si="3"/>
        <v>439</v>
      </c>
      <c r="G19" s="206">
        <f t="shared" si="3"/>
        <v>619</v>
      </c>
      <c r="H19" s="207">
        <f>SUM(I19,J19)</f>
        <v>291</v>
      </c>
      <c r="I19" s="206">
        <f>SUM(I20:I22)</f>
        <v>121</v>
      </c>
      <c r="J19" s="206">
        <f>SUM(J20:J22)</f>
        <v>170</v>
      </c>
      <c r="K19" s="207">
        <f>SUM(L19,M19)</f>
        <v>767</v>
      </c>
      <c r="L19" s="206">
        <f>SUM(L20:L22)</f>
        <v>318</v>
      </c>
      <c r="M19" s="206">
        <f>SUM(M20:M22)</f>
        <v>449</v>
      </c>
      <c r="N19" s="207">
        <f>SUM(O19,P19)</f>
        <v>136</v>
      </c>
      <c r="O19" s="206">
        <f>SUM(O20:O22)</f>
        <v>47</v>
      </c>
      <c r="P19" s="206">
        <f>SUM(P20:P22)</f>
        <v>89</v>
      </c>
      <c r="Q19" s="206">
        <f>SUM(R19,S19)</f>
        <v>23</v>
      </c>
      <c r="R19" s="206">
        <f>SUM(R20:R22)</f>
        <v>5</v>
      </c>
      <c r="S19" s="206">
        <f>SUM(S20:S22)</f>
        <v>18</v>
      </c>
      <c r="T19" s="206">
        <f>SUM(U19,V19)</f>
        <v>405</v>
      </c>
      <c r="U19" s="206">
        <f>SUM(U20:U22)</f>
        <v>170</v>
      </c>
      <c r="V19" s="206">
        <f>SUM(V20:V22)</f>
        <v>235</v>
      </c>
      <c r="W19" s="206">
        <f>SUM(X19,Y19)</f>
        <v>510</v>
      </c>
      <c r="X19" s="206">
        <f>SUM(X20:X22)</f>
        <v>223</v>
      </c>
      <c r="Y19" s="206">
        <f>SUM(Y20:Y22)</f>
        <v>287</v>
      </c>
    </row>
    <row r="20" spans="2:25" ht="9.75" customHeight="1">
      <c r="B20" s="112"/>
      <c r="C20" s="112" t="s">
        <v>320</v>
      </c>
      <c r="E20" s="205">
        <f t="shared" si="2"/>
        <v>99</v>
      </c>
      <c r="F20" s="206">
        <f t="shared" si="3"/>
        <v>39</v>
      </c>
      <c r="G20" s="206">
        <f t="shared" si="3"/>
        <v>60</v>
      </c>
      <c r="H20" s="206">
        <v>99</v>
      </c>
      <c r="I20" s="206">
        <v>39</v>
      </c>
      <c r="J20" s="206">
        <v>60</v>
      </c>
      <c r="K20" s="207" t="s">
        <v>133</v>
      </c>
      <c r="L20" s="206" t="s">
        <v>133</v>
      </c>
      <c r="M20" s="206" t="s">
        <v>133</v>
      </c>
      <c r="N20" s="207">
        <f>SUM(O20,P20)</f>
        <v>79</v>
      </c>
      <c r="O20" s="206">
        <v>29</v>
      </c>
      <c r="P20" s="206">
        <v>50</v>
      </c>
      <c r="Q20" s="207">
        <f>SUM(R20,S20)</f>
        <v>23</v>
      </c>
      <c r="R20" s="206">
        <v>5</v>
      </c>
      <c r="S20" s="206">
        <v>18</v>
      </c>
      <c r="T20" s="206">
        <f>SUM(U20:V20)</f>
        <v>99</v>
      </c>
      <c r="U20" s="206">
        <v>39</v>
      </c>
      <c r="V20" s="206">
        <v>60</v>
      </c>
      <c r="W20" s="206">
        <f>SUM(X20:Y20)</f>
        <v>98</v>
      </c>
      <c r="X20" s="206">
        <v>39</v>
      </c>
      <c r="Y20" s="206">
        <v>59</v>
      </c>
    </row>
    <row r="21" spans="2:25" ht="9.75" customHeight="1">
      <c r="B21" s="112"/>
      <c r="C21" s="112" t="s">
        <v>345</v>
      </c>
      <c r="E21" s="205">
        <f t="shared" si="2"/>
        <v>5</v>
      </c>
      <c r="F21" s="206" t="s">
        <v>133</v>
      </c>
      <c r="G21" s="206">
        <f>SUM(J21,M21)</f>
        <v>5</v>
      </c>
      <c r="H21" s="206">
        <v>5</v>
      </c>
      <c r="I21" s="206" t="s">
        <v>154</v>
      </c>
      <c r="J21" s="206">
        <v>5</v>
      </c>
      <c r="K21" s="207" t="s">
        <v>133</v>
      </c>
      <c r="L21" s="206" t="s">
        <v>133</v>
      </c>
      <c r="M21" s="206" t="s">
        <v>133</v>
      </c>
      <c r="N21" s="207" t="s">
        <v>133</v>
      </c>
      <c r="O21" s="206" t="s">
        <v>133</v>
      </c>
      <c r="P21" s="206" t="s">
        <v>133</v>
      </c>
      <c r="Q21" s="207" t="s">
        <v>133</v>
      </c>
      <c r="R21" s="206" t="s">
        <v>133</v>
      </c>
      <c r="S21" s="206" t="s">
        <v>133</v>
      </c>
      <c r="T21" s="206">
        <f>SUM(U21:V21)</f>
        <v>5</v>
      </c>
      <c r="U21" s="206" t="s">
        <v>133</v>
      </c>
      <c r="V21" s="206">
        <v>5</v>
      </c>
      <c r="W21" s="206">
        <f>SUM(X21:Y21)</f>
        <v>6</v>
      </c>
      <c r="X21" s="206" t="s">
        <v>133</v>
      </c>
      <c r="Y21" s="206">
        <v>6</v>
      </c>
    </row>
    <row r="22" spans="2:25" ht="9.75" customHeight="1">
      <c r="B22" s="112"/>
      <c r="C22" s="112" t="s">
        <v>180</v>
      </c>
      <c r="E22" s="205">
        <f t="shared" si="2"/>
        <v>954</v>
      </c>
      <c r="F22" s="206">
        <f>SUM(I22,L22)</f>
        <v>400</v>
      </c>
      <c r="G22" s="206">
        <f>SUM(J22,M22)</f>
        <v>554</v>
      </c>
      <c r="H22" s="206">
        <f>SUM(I22,J22)</f>
        <v>187</v>
      </c>
      <c r="I22" s="206">
        <v>82</v>
      </c>
      <c r="J22" s="206">
        <v>105</v>
      </c>
      <c r="K22" s="207">
        <f>SUM(L22,M22)</f>
        <v>767</v>
      </c>
      <c r="L22" s="206">
        <v>318</v>
      </c>
      <c r="M22" s="206">
        <v>449</v>
      </c>
      <c r="N22" s="207">
        <f>SUM(O22,P22)</f>
        <v>57</v>
      </c>
      <c r="O22" s="206">
        <v>18</v>
      </c>
      <c r="P22" s="206">
        <v>39</v>
      </c>
      <c r="Q22" s="207" t="s">
        <v>181</v>
      </c>
      <c r="R22" s="206" t="s">
        <v>181</v>
      </c>
      <c r="S22" s="206" t="s">
        <v>181</v>
      </c>
      <c r="T22" s="206">
        <f>SUM(U22:V22)</f>
        <v>301</v>
      </c>
      <c r="U22" s="206">
        <v>131</v>
      </c>
      <c r="V22" s="206">
        <v>170</v>
      </c>
      <c r="W22" s="206">
        <f>SUM(X22:Y22)</f>
        <v>406</v>
      </c>
      <c r="X22" s="206">
        <v>184</v>
      </c>
      <c r="Y22" s="206">
        <v>222</v>
      </c>
    </row>
    <row r="23" spans="2:25" ht="9.75" customHeight="1">
      <c r="B23" s="175" t="s">
        <v>346</v>
      </c>
      <c r="C23" s="175"/>
      <c r="E23" s="205">
        <f t="shared" si="2"/>
        <v>103</v>
      </c>
      <c r="F23" s="206" t="s">
        <v>181</v>
      </c>
      <c r="G23" s="206">
        <f>SUM(J23,M23)</f>
        <v>103</v>
      </c>
      <c r="H23" s="206">
        <v>16</v>
      </c>
      <c r="I23" s="206" t="s">
        <v>154</v>
      </c>
      <c r="J23" s="206">
        <v>16</v>
      </c>
      <c r="K23" s="207">
        <f>SUM(L23,M23)</f>
        <v>87</v>
      </c>
      <c r="L23" s="206" t="s">
        <v>181</v>
      </c>
      <c r="M23" s="206">
        <f>SUM(M24:M25)</f>
        <v>87</v>
      </c>
      <c r="N23" s="206">
        <f>SUM(N24:N25)</f>
        <v>55</v>
      </c>
      <c r="O23" s="206" t="s">
        <v>181</v>
      </c>
      <c r="P23" s="206">
        <f>SUM(P24:P25)</f>
        <v>55</v>
      </c>
      <c r="Q23" s="206">
        <f>SUM(Q24:Q25)</f>
        <v>34</v>
      </c>
      <c r="R23" s="206" t="s">
        <v>181</v>
      </c>
      <c r="S23" s="206">
        <f>SUM(S24:S25)</f>
        <v>34</v>
      </c>
      <c r="T23" s="206">
        <f>SUM(T24:T25)</f>
        <v>22</v>
      </c>
      <c r="U23" s="206" t="s">
        <v>181</v>
      </c>
      <c r="V23" s="206">
        <f>SUM(V24:V25)</f>
        <v>22</v>
      </c>
      <c r="W23" s="206">
        <f>SUM(W24:W25)</f>
        <v>44</v>
      </c>
      <c r="X23" s="206" t="s">
        <v>181</v>
      </c>
      <c r="Y23" s="206">
        <f>SUM(Y24:Y25)</f>
        <v>44</v>
      </c>
    </row>
    <row r="24" spans="2:25" ht="9.75" customHeight="1">
      <c r="B24" s="112"/>
      <c r="C24" s="112" t="s">
        <v>324</v>
      </c>
      <c r="E24" s="205">
        <f t="shared" si="2"/>
        <v>98</v>
      </c>
      <c r="F24" s="206" t="s">
        <v>181</v>
      </c>
      <c r="G24" s="206">
        <f>SUM(J24,M24)</f>
        <v>98</v>
      </c>
      <c r="H24" s="206">
        <f>SUM(I24,J24)</f>
        <v>16</v>
      </c>
      <c r="I24" s="206" t="s">
        <v>154</v>
      </c>
      <c r="J24" s="206">
        <v>16</v>
      </c>
      <c r="K24" s="207">
        <f>SUM(L24,M24)</f>
        <v>82</v>
      </c>
      <c r="L24" s="206" t="s">
        <v>154</v>
      </c>
      <c r="M24" s="206">
        <v>82</v>
      </c>
      <c r="N24" s="207">
        <f>SUM(O24,P24)</f>
        <v>50</v>
      </c>
      <c r="O24" s="206" t="s">
        <v>154</v>
      </c>
      <c r="P24" s="206">
        <v>50</v>
      </c>
      <c r="Q24" s="207">
        <f>SUM(R24,S24)</f>
        <v>34</v>
      </c>
      <c r="R24" s="206" t="s">
        <v>154</v>
      </c>
      <c r="S24" s="206">
        <v>34</v>
      </c>
      <c r="T24" s="206">
        <f>SUM(U24:V24)</f>
        <v>22</v>
      </c>
      <c r="U24" s="206" t="s">
        <v>154</v>
      </c>
      <c r="V24" s="206">
        <v>22</v>
      </c>
      <c r="W24" s="206">
        <f>SUM(X24:Y24)</f>
        <v>41</v>
      </c>
      <c r="X24" s="206" t="s">
        <v>154</v>
      </c>
      <c r="Y24" s="206">
        <v>41</v>
      </c>
    </row>
    <row r="25" spans="2:25" ht="9.75" customHeight="1">
      <c r="B25" s="112"/>
      <c r="C25" s="112" t="s">
        <v>326</v>
      </c>
      <c r="E25" s="205">
        <f t="shared" si="2"/>
        <v>5</v>
      </c>
      <c r="F25" s="206" t="s">
        <v>181</v>
      </c>
      <c r="G25" s="206">
        <f>SUM(J25,M25)</f>
        <v>5</v>
      </c>
      <c r="H25" s="207" t="s">
        <v>181</v>
      </c>
      <c r="I25" s="206" t="s">
        <v>181</v>
      </c>
      <c r="J25" s="206" t="s">
        <v>181</v>
      </c>
      <c r="K25" s="207">
        <f>SUM(L25,M25)</f>
        <v>5</v>
      </c>
      <c r="L25" s="206" t="s">
        <v>181</v>
      </c>
      <c r="M25" s="206">
        <v>5</v>
      </c>
      <c r="N25" s="207">
        <f>SUM(O25,P25)</f>
        <v>5</v>
      </c>
      <c r="O25" s="206" t="s">
        <v>181</v>
      </c>
      <c r="P25" s="206">
        <v>5</v>
      </c>
      <c r="Q25" s="207" t="s">
        <v>181</v>
      </c>
      <c r="R25" s="206" t="s">
        <v>181</v>
      </c>
      <c r="S25" s="206" t="s">
        <v>181</v>
      </c>
      <c r="T25" s="206" t="s">
        <v>181</v>
      </c>
      <c r="U25" s="206" t="s">
        <v>181</v>
      </c>
      <c r="V25" s="206" t="s">
        <v>181</v>
      </c>
      <c r="W25" s="206">
        <f>SUM(X25:Y25)</f>
        <v>3</v>
      </c>
      <c r="X25" s="206" t="s">
        <v>181</v>
      </c>
      <c r="Y25" s="206">
        <v>3</v>
      </c>
    </row>
    <row r="26" spans="2:25" ht="9.75" customHeight="1">
      <c r="B26" s="175" t="s">
        <v>347</v>
      </c>
      <c r="C26" s="175"/>
      <c r="E26" s="205">
        <v>90</v>
      </c>
      <c r="F26" s="206">
        <v>31</v>
      </c>
      <c r="G26" s="206">
        <v>59</v>
      </c>
      <c r="H26" s="206">
        <v>47</v>
      </c>
      <c r="I26" s="206">
        <v>15</v>
      </c>
      <c r="J26" s="206">
        <v>32</v>
      </c>
      <c r="K26" s="207">
        <v>43</v>
      </c>
      <c r="L26" s="206">
        <v>16</v>
      </c>
      <c r="M26" s="206">
        <v>27</v>
      </c>
      <c r="N26" s="207" t="s">
        <v>154</v>
      </c>
      <c r="O26" s="206" t="s">
        <v>154</v>
      </c>
      <c r="P26" s="206" t="s">
        <v>154</v>
      </c>
      <c r="Q26" s="207" t="s">
        <v>154</v>
      </c>
      <c r="R26" s="206" t="s">
        <v>154</v>
      </c>
      <c r="S26" s="206" t="s">
        <v>154</v>
      </c>
      <c r="T26" s="206">
        <v>57</v>
      </c>
      <c r="U26" s="206">
        <v>21</v>
      </c>
      <c r="V26" s="206">
        <v>36</v>
      </c>
      <c r="W26" s="206">
        <v>54</v>
      </c>
      <c r="X26" s="206">
        <v>19</v>
      </c>
      <c r="Y26" s="206">
        <v>35</v>
      </c>
    </row>
    <row r="27" spans="2:25" ht="9.75" customHeight="1">
      <c r="B27" s="112"/>
      <c r="C27" s="112" t="s">
        <v>348</v>
      </c>
      <c r="E27" s="205" t="s">
        <v>154</v>
      </c>
      <c r="F27" s="207" t="s">
        <v>154</v>
      </c>
      <c r="G27" s="207" t="s">
        <v>154</v>
      </c>
      <c r="H27" s="207" t="s">
        <v>154</v>
      </c>
      <c r="I27" s="207" t="s">
        <v>154</v>
      </c>
      <c r="J27" s="207" t="s">
        <v>154</v>
      </c>
      <c r="K27" s="207" t="s">
        <v>154</v>
      </c>
      <c r="L27" s="207" t="s">
        <v>154</v>
      </c>
      <c r="M27" s="207" t="s">
        <v>154</v>
      </c>
      <c r="N27" s="207" t="s">
        <v>154</v>
      </c>
      <c r="O27" s="207" t="s">
        <v>154</v>
      </c>
      <c r="P27" s="207" t="s">
        <v>154</v>
      </c>
      <c r="Q27" s="207" t="s">
        <v>154</v>
      </c>
      <c r="R27" s="207" t="s">
        <v>154</v>
      </c>
      <c r="S27" s="207" t="s">
        <v>154</v>
      </c>
      <c r="T27" s="207" t="s">
        <v>154</v>
      </c>
      <c r="U27" s="207" t="s">
        <v>154</v>
      </c>
      <c r="V27" s="207" t="s">
        <v>154</v>
      </c>
      <c r="W27" s="207" t="s">
        <v>154</v>
      </c>
      <c r="X27" s="207" t="s">
        <v>154</v>
      </c>
      <c r="Y27" s="207" t="s">
        <v>154</v>
      </c>
    </row>
    <row r="28" spans="2:25" ht="9.75" customHeight="1">
      <c r="B28" s="112"/>
      <c r="C28" s="112" t="s">
        <v>180</v>
      </c>
      <c r="E28" s="205">
        <v>90</v>
      </c>
      <c r="F28" s="206">
        <v>31</v>
      </c>
      <c r="G28" s="206">
        <v>59</v>
      </c>
      <c r="H28" s="207">
        <v>47</v>
      </c>
      <c r="I28" s="206">
        <v>15</v>
      </c>
      <c r="J28" s="206">
        <v>32</v>
      </c>
      <c r="K28" s="207">
        <v>43</v>
      </c>
      <c r="L28" s="206">
        <v>16</v>
      </c>
      <c r="M28" s="206">
        <v>27</v>
      </c>
      <c r="N28" s="206" t="s">
        <v>181</v>
      </c>
      <c r="O28" s="206" t="s">
        <v>181</v>
      </c>
      <c r="P28" s="206" t="s">
        <v>181</v>
      </c>
      <c r="Q28" s="206" t="s">
        <v>181</v>
      </c>
      <c r="R28" s="206" t="s">
        <v>181</v>
      </c>
      <c r="S28" s="206" t="s">
        <v>181</v>
      </c>
      <c r="T28" s="206">
        <f>SUM(U28:V28)</f>
        <v>57</v>
      </c>
      <c r="U28" s="206">
        <v>21</v>
      </c>
      <c r="V28" s="206">
        <v>36</v>
      </c>
      <c r="W28" s="206">
        <f>SUM(X28:Y28)</f>
        <v>54</v>
      </c>
      <c r="X28" s="206">
        <v>19</v>
      </c>
      <c r="Y28" s="206">
        <v>35</v>
      </c>
    </row>
    <row r="29" spans="2:25" ht="9.75" customHeight="1">
      <c r="B29" s="175" t="s">
        <v>180</v>
      </c>
      <c r="C29" s="175"/>
      <c r="E29" s="205">
        <f>SUM(F29:G29)</f>
        <v>3532</v>
      </c>
      <c r="F29" s="206">
        <f aca="true" t="shared" si="4" ref="F29:Y29">SUM(F30:F34)</f>
        <v>2070</v>
      </c>
      <c r="G29" s="206">
        <f t="shared" si="4"/>
        <v>1462</v>
      </c>
      <c r="H29" s="206">
        <f t="shared" si="4"/>
        <v>2650</v>
      </c>
      <c r="I29" s="206">
        <f t="shared" si="4"/>
        <v>1518</v>
      </c>
      <c r="J29" s="206">
        <f t="shared" si="4"/>
        <v>1132</v>
      </c>
      <c r="K29" s="207">
        <f t="shared" si="4"/>
        <v>882</v>
      </c>
      <c r="L29" s="206">
        <f t="shared" si="4"/>
        <v>552</v>
      </c>
      <c r="M29" s="206">
        <f t="shared" si="4"/>
        <v>330</v>
      </c>
      <c r="N29" s="207">
        <f t="shared" si="4"/>
        <v>2348</v>
      </c>
      <c r="O29" s="206">
        <f t="shared" si="4"/>
        <v>1336</v>
      </c>
      <c r="P29" s="206">
        <f t="shared" si="4"/>
        <v>1012</v>
      </c>
      <c r="Q29" s="206">
        <f t="shared" si="4"/>
        <v>311</v>
      </c>
      <c r="R29" s="206">
        <f t="shared" si="4"/>
        <v>224</v>
      </c>
      <c r="S29" s="206">
        <f t="shared" si="4"/>
        <v>87</v>
      </c>
      <c r="T29" s="206">
        <f t="shared" si="4"/>
        <v>1818</v>
      </c>
      <c r="U29" s="206">
        <f t="shared" si="4"/>
        <v>1175</v>
      </c>
      <c r="V29" s="206">
        <f t="shared" si="4"/>
        <v>643</v>
      </c>
      <c r="W29" s="206">
        <f t="shared" si="4"/>
        <v>13732</v>
      </c>
      <c r="X29" s="206">
        <f t="shared" si="4"/>
        <v>8268</v>
      </c>
      <c r="Y29" s="206">
        <f t="shared" si="4"/>
        <v>5464</v>
      </c>
    </row>
    <row r="30" spans="2:25" ht="9.75" customHeight="1">
      <c r="B30" s="112"/>
      <c r="C30" s="112" t="s">
        <v>349</v>
      </c>
      <c r="E30" s="205">
        <f>SUM(F30:G30)</f>
        <v>311</v>
      </c>
      <c r="F30" s="206">
        <f>SUM(I30,L30)</f>
        <v>224</v>
      </c>
      <c r="G30" s="206">
        <f>SUM(J30,M30)</f>
        <v>87</v>
      </c>
      <c r="H30" s="206" t="s">
        <v>181</v>
      </c>
      <c r="I30" s="206" t="s">
        <v>181</v>
      </c>
      <c r="J30" s="206" t="s">
        <v>181</v>
      </c>
      <c r="K30" s="206">
        <f>SUM(L30:M30)</f>
        <v>311</v>
      </c>
      <c r="L30" s="206">
        <v>224</v>
      </c>
      <c r="M30" s="206">
        <v>87</v>
      </c>
      <c r="N30" s="206">
        <f>SUM(O30:P30)</f>
        <v>311</v>
      </c>
      <c r="O30" s="206">
        <v>224</v>
      </c>
      <c r="P30" s="206">
        <v>87</v>
      </c>
      <c r="Q30" s="206">
        <f>SUM(R30:S30)</f>
        <v>311</v>
      </c>
      <c r="R30" s="206">
        <v>224</v>
      </c>
      <c r="S30" s="206">
        <v>87</v>
      </c>
      <c r="T30" s="206">
        <f>SUM(U30:V30)</f>
        <v>311</v>
      </c>
      <c r="U30" s="206">
        <v>224</v>
      </c>
      <c r="V30" s="206">
        <v>87</v>
      </c>
      <c r="W30" s="206">
        <f>SUM(X30:Y30)</f>
        <v>374</v>
      </c>
      <c r="X30" s="206">
        <v>261</v>
      </c>
      <c r="Y30" s="206">
        <v>113</v>
      </c>
    </row>
    <row r="31" spans="2:25" ht="9.75" customHeight="1">
      <c r="B31" s="112"/>
      <c r="C31" s="112" t="s">
        <v>350</v>
      </c>
      <c r="E31" s="205">
        <f>SUM(F31:G31)</f>
        <v>491</v>
      </c>
      <c r="F31" s="206">
        <v>293</v>
      </c>
      <c r="G31" s="206">
        <v>198</v>
      </c>
      <c r="H31" s="206" t="s">
        <v>181</v>
      </c>
      <c r="I31" s="206" t="s">
        <v>154</v>
      </c>
      <c r="J31" s="206" t="s">
        <v>154</v>
      </c>
      <c r="K31" s="207">
        <f>SUM(L31:M31)</f>
        <v>491</v>
      </c>
      <c r="L31" s="206">
        <v>293</v>
      </c>
      <c r="M31" s="206">
        <v>198</v>
      </c>
      <c r="N31" s="206" t="s">
        <v>181</v>
      </c>
      <c r="O31" s="206" t="s">
        <v>154</v>
      </c>
      <c r="P31" s="206" t="s">
        <v>154</v>
      </c>
      <c r="Q31" s="206" t="s">
        <v>181</v>
      </c>
      <c r="R31" s="206" t="s">
        <v>181</v>
      </c>
      <c r="S31" s="206" t="s">
        <v>181</v>
      </c>
      <c r="T31" s="206">
        <f>SUM(U31:V31)</f>
        <v>491</v>
      </c>
      <c r="U31" s="206">
        <v>293</v>
      </c>
      <c r="V31" s="206">
        <v>198</v>
      </c>
      <c r="W31" s="206">
        <f>SUM(X31:Y31)</f>
        <v>630</v>
      </c>
      <c r="X31" s="206">
        <v>366</v>
      </c>
      <c r="Y31" s="206">
        <v>264</v>
      </c>
    </row>
    <row r="32" spans="2:25" ht="9.75" customHeight="1">
      <c r="B32" s="112"/>
      <c r="C32" s="112" t="s">
        <v>351</v>
      </c>
      <c r="E32" s="205">
        <f>SUM(F32:G32)</f>
        <v>2650</v>
      </c>
      <c r="F32" s="206">
        <v>1518</v>
      </c>
      <c r="G32" s="206">
        <v>1132</v>
      </c>
      <c r="H32" s="206">
        <f>SUM(I32:J32)</f>
        <v>2650</v>
      </c>
      <c r="I32" s="206">
        <v>1518</v>
      </c>
      <c r="J32" s="206">
        <v>1132</v>
      </c>
      <c r="K32" s="207" t="s">
        <v>181</v>
      </c>
      <c r="L32" s="206" t="s">
        <v>181</v>
      </c>
      <c r="M32" s="206" t="s">
        <v>181</v>
      </c>
      <c r="N32" s="206">
        <f>SUM(O32:P32)</f>
        <v>1957</v>
      </c>
      <c r="O32" s="206">
        <v>1077</v>
      </c>
      <c r="P32" s="206">
        <v>880</v>
      </c>
      <c r="Q32" s="206" t="s">
        <v>181</v>
      </c>
      <c r="R32" s="206" t="s">
        <v>181</v>
      </c>
      <c r="S32" s="206" t="s">
        <v>181</v>
      </c>
      <c r="T32" s="206">
        <f>SUM(U32:V32)</f>
        <v>998</v>
      </c>
      <c r="U32" s="206">
        <v>652</v>
      </c>
      <c r="V32" s="206">
        <v>346</v>
      </c>
      <c r="W32" s="206">
        <f>SUM(X32:Y32)</f>
        <v>12706</v>
      </c>
      <c r="X32" s="206">
        <v>7634</v>
      </c>
      <c r="Y32" s="206">
        <v>5072</v>
      </c>
    </row>
    <row r="33" spans="2:25" ht="9.75" customHeight="1">
      <c r="B33" s="112"/>
      <c r="C33" s="112" t="s">
        <v>352</v>
      </c>
      <c r="E33" s="205">
        <f>SUM(F33:G33)</f>
        <v>80</v>
      </c>
      <c r="F33" s="206">
        <v>35</v>
      </c>
      <c r="G33" s="206">
        <v>45</v>
      </c>
      <c r="H33" s="206" t="s">
        <v>181</v>
      </c>
      <c r="I33" s="206" t="s">
        <v>154</v>
      </c>
      <c r="J33" s="206" t="s">
        <v>154</v>
      </c>
      <c r="K33" s="207">
        <f>SUM(L33:M33)</f>
        <v>80</v>
      </c>
      <c r="L33" s="206">
        <v>35</v>
      </c>
      <c r="M33" s="206">
        <v>45</v>
      </c>
      <c r="N33" s="207">
        <f>SUM(O33:P33)</f>
        <v>80</v>
      </c>
      <c r="O33" s="206">
        <v>35</v>
      </c>
      <c r="P33" s="206">
        <v>45</v>
      </c>
      <c r="Q33" s="206" t="s">
        <v>181</v>
      </c>
      <c r="R33" s="206" t="s">
        <v>181</v>
      </c>
      <c r="S33" s="206" t="s">
        <v>181</v>
      </c>
      <c r="T33" s="206">
        <f>SUM(U33:V33)</f>
        <v>18</v>
      </c>
      <c r="U33" s="206">
        <v>6</v>
      </c>
      <c r="V33" s="206">
        <v>12</v>
      </c>
      <c r="W33" s="206">
        <f>SUM(X33:Y33)</f>
        <v>22</v>
      </c>
      <c r="X33" s="206">
        <v>7</v>
      </c>
      <c r="Y33" s="206">
        <v>15</v>
      </c>
    </row>
    <row r="34" spans="2:25" ht="9.75" customHeight="1">
      <c r="B34" s="112"/>
      <c r="C34" s="112" t="s">
        <v>180</v>
      </c>
      <c r="E34" s="205" t="s">
        <v>181</v>
      </c>
      <c r="F34" s="206" t="s">
        <v>181</v>
      </c>
      <c r="G34" s="206" t="s">
        <v>154</v>
      </c>
      <c r="H34" s="207" t="s">
        <v>154</v>
      </c>
      <c r="I34" s="206" t="s">
        <v>154</v>
      </c>
      <c r="J34" s="206" t="s">
        <v>154</v>
      </c>
      <c r="K34" s="206" t="s">
        <v>154</v>
      </c>
      <c r="L34" s="206" t="s">
        <v>154</v>
      </c>
      <c r="M34" s="206" t="s">
        <v>154</v>
      </c>
      <c r="N34" s="206" t="s">
        <v>154</v>
      </c>
      <c r="O34" s="206" t="s">
        <v>154</v>
      </c>
      <c r="P34" s="206" t="s">
        <v>154</v>
      </c>
      <c r="Q34" s="206" t="s">
        <v>154</v>
      </c>
      <c r="R34" s="206" t="s">
        <v>154</v>
      </c>
      <c r="S34" s="206" t="s">
        <v>154</v>
      </c>
      <c r="T34" s="206" t="s">
        <v>154</v>
      </c>
      <c r="U34" s="206" t="s">
        <v>154</v>
      </c>
      <c r="V34" s="206" t="s">
        <v>154</v>
      </c>
      <c r="W34" s="206" t="s">
        <v>154</v>
      </c>
      <c r="X34" s="206" t="s">
        <v>154</v>
      </c>
      <c r="Y34" s="206" t="s">
        <v>154</v>
      </c>
    </row>
    <row r="35" ht="3.75" customHeight="1" thickBot="1">
      <c r="E35" s="33"/>
    </row>
    <row r="36" spans="1:25" ht="13.5">
      <c r="A36" s="26" t="s">
        <v>186</v>
      </c>
      <c r="B36" s="28"/>
      <c r="C36" s="28"/>
      <c r="D36" s="28"/>
      <c r="E36" s="28"/>
      <c r="F36" s="28"/>
      <c r="G36" s="28"/>
      <c r="H36" s="28"/>
      <c r="I36" s="28"/>
      <c r="J36" s="28"/>
      <c r="K36" s="28"/>
      <c r="L36" s="28"/>
      <c r="M36" s="28"/>
      <c r="N36" s="28"/>
      <c r="O36" s="28"/>
      <c r="P36" s="28"/>
      <c r="Q36" s="28"/>
      <c r="R36" s="28"/>
      <c r="S36" s="28"/>
      <c r="T36" s="28"/>
      <c r="U36" s="28"/>
      <c r="V36" s="28"/>
      <c r="W36" s="28"/>
      <c r="X36" s="28"/>
      <c r="Y36" s="28"/>
    </row>
  </sheetData>
  <sheetProtection/>
  <mergeCells count="18">
    <mergeCell ref="B23:C23"/>
    <mergeCell ref="B26:C26"/>
    <mergeCell ref="B29:C29"/>
    <mergeCell ref="B7:C7"/>
    <mergeCell ref="B11:C11"/>
    <mergeCell ref="B12:C12"/>
    <mergeCell ref="B15:C15"/>
    <mergeCell ref="B17:C17"/>
    <mergeCell ref="B19:C19"/>
    <mergeCell ref="A3:D5"/>
    <mergeCell ref="E3:S3"/>
    <mergeCell ref="T3:V4"/>
    <mergeCell ref="W3:Y4"/>
    <mergeCell ref="E4:G4"/>
    <mergeCell ref="H4:J4"/>
    <mergeCell ref="K4:M4"/>
    <mergeCell ref="N4:P4"/>
    <mergeCell ref="Q4:S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Q66"/>
  <sheetViews>
    <sheetView zoomScalePageLayoutView="0" workbookViewId="0" topLeftCell="A1">
      <selection activeCell="P28" sqref="P28"/>
    </sheetView>
  </sheetViews>
  <sheetFormatPr defaultColWidth="9.00390625" defaultRowHeight="13.5"/>
  <cols>
    <col min="1" max="1" width="0.74609375" style="1" customWidth="1"/>
    <col min="2" max="2" width="1.875" style="1" customWidth="1"/>
    <col min="3" max="3" width="7.625" style="1" customWidth="1"/>
    <col min="4" max="4" width="2.125" style="1" customWidth="1"/>
    <col min="5" max="5" width="0.875" style="1" customWidth="1"/>
    <col min="6" max="10" width="7.50390625" style="1" customWidth="1"/>
    <col min="11" max="11" width="7.375" style="1" customWidth="1"/>
    <col min="12" max="14" width="7.50390625" style="1" customWidth="1"/>
    <col min="15" max="15" width="7.25390625" style="1" customWidth="1"/>
    <col min="16" max="16384" width="9.00390625" style="1" customWidth="1"/>
  </cols>
  <sheetData>
    <row r="1" ht="17.25">
      <c r="H1" s="3" t="s">
        <v>353</v>
      </c>
    </row>
    <row r="2" ht="14.25">
      <c r="H2" s="80" t="s">
        <v>354</v>
      </c>
    </row>
    <row r="3" spans="1:2" ht="13.5">
      <c r="A3" s="4" t="s">
        <v>355</v>
      </c>
      <c r="B3" s="4"/>
    </row>
    <row r="4" spans="1:15" ht="14.25" thickBot="1">
      <c r="A4" s="4" t="s">
        <v>162</v>
      </c>
      <c r="B4" s="4"/>
      <c r="M4" s="4"/>
      <c r="O4" s="5" t="s">
        <v>356</v>
      </c>
    </row>
    <row r="5" spans="1:15" ht="14.25" thickTop="1">
      <c r="A5" s="47" t="s">
        <v>99</v>
      </c>
      <c r="B5" s="47"/>
      <c r="C5" s="47"/>
      <c r="D5" s="47"/>
      <c r="E5" s="6"/>
      <c r="F5" s="46" t="s">
        <v>105</v>
      </c>
      <c r="G5" s="46" t="s">
        <v>357</v>
      </c>
      <c r="H5" s="6"/>
      <c r="I5" s="6"/>
      <c r="J5" s="6"/>
      <c r="K5" s="46" t="s">
        <v>358</v>
      </c>
      <c r="L5" s="6"/>
      <c r="M5" s="6"/>
      <c r="N5" s="6"/>
      <c r="O5" s="46" t="s">
        <v>359</v>
      </c>
    </row>
    <row r="6" spans="1:15" ht="13.5">
      <c r="A6" s="48"/>
      <c r="B6" s="48"/>
      <c r="C6" s="48"/>
      <c r="D6" s="48"/>
      <c r="E6" s="11"/>
      <c r="F6" s="41"/>
      <c r="G6" s="41"/>
      <c r="H6" s="8" t="s">
        <v>360</v>
      </c>
      <c r="I6" s="8" t="s">
        <v>200</v>
      </c>
      <c r="J6" s="70" t="s">
        <v>205</v>
      </c>
      <c r="K6" s="41"/>
      <c r="L6" s="8" t="s">
        <v>360</v>
      </c>
      <c r="M6" s="8" t="s">
        <v>200</v>
      </c>
      <c r="N6" s="70" t="s">
        <v>205</v>
      </c>
      <c r="O6" s="41"/>
    </row>
    <row r="7" ht="5.25" customHeight="1">
      <c r="F7" s="71"/>
    </row>
    <row r="8" spans="2:15" s="16" customFormat="1" ht="10.5" customHeight="1">
      <c r="B8" s="209" t="s">
        <v>361</v>
      </c>
      <c r="C8" s="209"/>
      <c r="D8" s="209"/>
      <c r="F8" s="62">
        <v>1988</v>
      </c>
      <c r="G8" s="64">
        <v>1559</v>
      </c>
      <c r="H8" s="64">
        <v>788</v>
      </c>
      <c r="I8" s="64">
        <v>137</v>
      </c>
      <c r="J8" s="64">
        <v>634</v>
      </c>
      <c r="K8" s="64">
        <v>348</v>
      </c>
      <c r="L8" s="64" t="s">
        <v>362</v>
      </c>
      <c r="M8" s="64">
        <v>38</v>
      </c>
      <c r="N8" s="64">
        <v>310</v>
      </c>
      <c r="O8" s="64">
        <v>81</v>
      </c>
    </row>
    <row r="9" spans="3:15" s="16" customFormat="1" ht="10.5" customHeight="1">
      <c r="C9" s="209"/>
      <c r="D9" s="73" t="s">
        <v>116</v>
      </c>
      <c r="F9" s="62">
        <v>1582</v>
      </c>
      <c r="G9" s="64">
        <v>1296</v>
      </c>
      <c r="H9" s="64">
        <v>703</v>
      </c>
      <c r="I9" s="64">
        <v>75</v>
      </c>
      <c r="J9" s="64">
        <v>518</v>
      </c>
      <c r="K9" s="64">
        <v>209</v>
      </c>
      <c r="L9" s="64" t="s">
        <v>363</v>
      </c>
      <c r="M9" s="64">
        <v>22</v>
      </c>
      <c r="N9" s="64">
        <v>187</v>
      </c>
      <c r="O9" s="64">
        <v>77</v>
      </c>
    </row>
    <row r="10" spans="3:15" s="16" customFormat="1" ht="10.5" customHeight="1">
      <c r="C10" s="209"/>
      <c r="D10" s="73" t="s">
        <v>117</v>
      </c>
      <c r="F10" s="62">
        <v>406</v>
      </c>
      <c r="G10" s="64">
        <v>263</v>
      </c>
      <c r="H10" s="64">
        <v>85</v>
      </c>
      <c r="I10" s="64">
        <v>62</v>
      </c>
      <c r="J10" s="64">
        <v>116</v>
      </c>
      <c r="K10" s="64">
        <v>139</v>
      </c>
      <c r="L10" s="64" t="s">
        <v>363</v>
      </c>
      <c r="M10" s="64">
        <v>16</v>
      </c>
      <c r="N10" s="64">
        <v>123</v>
      </c>
      <c r="O10" s="64">
        <v>4</v>
      </c>
    </row>
    <row r="11" spans="3:15" ht="10.5" customHeight="1">
      <c r="C11" s="210"/>
      <c r="D11" s="74"/>
      <c r="F11" s="62"/>
      <c r="G11" s="67"/>
      <c r="H11" s="67"/>
      <c r="I11" s="67"/>
      <c r="J11" s="67"/>
      <c r="K11" s="64"/>
      <c r="L11" s="67"/>
      <c r="M11" s="67"/>
      <c r="N11" s="67"/>
      <c r="O11" s="67"/>
    </row>
    <row r="12" spans="3:15" s="208" customFormat="1" ht="10.5" customHeight="1">
      <c r="C12" s="211" t="s">
        <v>364</v>
      </c>
      <c r="D12" s="74" t="s">
        <v>116</v>
      </c>
      <c r="F12" s="65">
        <v>18</v>
      </c>
      <c r="G12" s="67">
        <v>10</v>
      </c>
      <c r="H12" s="67">
        <v>1</v>
      </c>
      <c r="I12" s="67">
        <v>2</v>
      </c>
      <c r="J12" s="67">
        <v>7</v>
      </c>
      <c r="K12" s="67">
        <v>7</v>
      </c>
      <c r="L12" s="67" t="s">
        <v>154</v>
      </c>
      <c r="M12" s="67">
        <v>1</v>
      </c>
      <c r="N12" s="67">
        <v>6</v>
      </c>
      <c r="O12" s="67">
        <v>1</v>
      </c>
    </row>
    <row r="13" spans="3:15" s="208" customFormat="1" ht="10.5" customHeight="1">
      <c r="C13" s="211"/>
      <c r="D13" s="74" t="s">
        <v>117</v>
      </c>
      <c r="F13" s="65">
        <v>2</v>
      </c>
      <c r="G13" s="67">
        <v>1</v>
      </c>
      <c r="H13" s="67" t="s">
        <v>154</v>
      </c>
      <c r="I13" s="67">
        <v>1</v>
      </c>
      <c r="J13" s="67" t="s">
        <v>154</v>
      </c>
      <c r="K13" s="67">
        <v>1</v>
      </c>
      <c r="L13" s="67" t="s">
        <v>154</v>
      </c>
      <c r="M13" s="67" t="s">
        <v>154</v>
      </c>
      <c r="N13" s="67">
        <v>1</v>
      </c>
      <c r="O13" s="67" t="s">
        <v>154</v>
      </c>
    </row>
    <row r="14" spans="3:15" s="208" customFormat="1" ht="10.5" customHeight="1">
      <c r="C14" s="210"/>
      <c r="D14" s="74"/>
      <c r="F14" s="65">
        <v>0</v>
      </c>
      <c r="G14" s="67"/>
      <c r="H14" s="67"/>
      <c r="I14" s="67"/>
      <c r="J14" s="67"/>
      <c r="K14" s="67"/>
      <c r="L14" s="67"/>
      <c r="M14" s="67"/>
      <c r="N14" s="67"/>
      <c r="O14" s="67"/>
    </row>
    <row r="15" spans="3:15" s="208" customFormat="1" ht="10.5" customHeight="1">
      <c r="C15" s="211" t="s">
        <v>365</v>
      </c>
      <c r="D15" s="74" t="s">
        <v>116</v>
      </c>
      <c r="F15" s="65">
        <v>647</v>
      </c>
      <c r="G15" s="67">
        <v>539</v>
      </c>
      <c r="H15" s="67">
        <v>262</v>
      </c>
      <c r="I15" s="67">
        <v>24</v>
      </c>
      <c r="J15" s="67">
        <v>253</v>
      </c>
      <c r="K15" s="67">
        <v>76</v>
      </c>
      <c r="L15" s="67" t="s">
        <v>154</v>
      </c>
      <c r="M15" s="67">
        <v>9</v>
      </c>
      <c r="N15" s="67">
        <v>67</v>
      </c>
      <c r="O15" s="67">
        <v>32</v>
      </c>
    </row>
    <row r="16" spans="3:15" s="208" customFormat="1" ht="10.5" customHeight="1">
      <c r="C16" s="211"/>
      <c r="D16" s="74" t="s">
        <v>117</v>
      </c>
      <c r="F16" s="65">
        <v>108</v>
      </c>
      <c r="G16" s="67">
        <v>65</v>
      </c>
      <c r="H16" s="67">
        <v>20</v>
      </c>
      <c r="I16" s="67">
        <v>11</v>
      </c>
      <c r="J16" s="67">
        <v>34</v>
      </c>
      <c r="K16" s="67">
        <v>42</v>
      </c>
      <c r="L16" s="67" t="s">
        <v>154</v>
      </c>
      <c r="M16" s="67">
        <v>2</v>
      </c>
      <c r="N16" s="67">
        <v>40</v>
      </c>
      <c r="O16" s="67">
        <v>1</v>
      </c>
    </row>
    <row r="17" spans="3:15" s="208" customFormat="1" ht="10.5" customHeight="1">
      <c r="C17" s="210"/>
      <c r="D17" s="74"/>
      <c r="F17" s="65">
        <v>0</v>
      </c>
      <c r="G17" s="67"/>
      <c r="H17" s="67"/>
      <c r="I17" s="67"/>
      <c r="J17" s="67"/>
      <c r="K17" s="67"/>
      <c r="L17" s="67"/>
      <c r="M17" s="67"/>
      <c r="N17" s="67"/>
      <c r="O17" s="67"/>
    </row>
    <row r="18" spans="3:15" s="208" customFormat="1" ht="10.5" customHeight="1">
      <c r="C18" s="211" t="s">
        <v>366</v>
      </c>
      <c r="D18" s="74" t="s">
        <v>116</v>
      </c>
      <c r="F18" s="65">
        <v>403</v>
      </c>
      <c r="G18" s="67">
        <v>331</v>
      </c>
      <c r="H18" s="67">
        <v>197</v>
      </c>
      <c r="I18" s="67">
        <v>17</v>
      </c>
      <c r="J18" s="67">
        <v>117</v>
      </c>
      <c r="K18" s="67">
        <v>45</v>
      </c>
      <c r="L18" s="67" t="s">
        <v>154</v>
      </c>
      <c r="M18" s="67">
        <v>4</v>
      </c>
      <c r="N18" s="67">
        <v>41</v>
      </c>
      <c r="O18" s="67">
        <v>27</v>
      </c>
    </row>
    <row r="19" spans="3:15" s="208" customFormat="1" ht="10.5" customHeight="1">
      <c r="C19" s="211"/>
      <c r="D19" s="74" t="s">
        <v>117</v>
      </c>
      <c r="F19" s="65">
        <v>98</v>
      </c>
      <c r="G19" s="67">
        <v>62</v>
      </c>
      <c r="H19" s="67">
        <v>20</v>
      </c>
      <c r="I19" s="67">
        <v>9</v>
      </c>
      <c r="J19" s="67">
        <v>33</v>
      </c>
      <c r="K19" s="67">
        <v>34</v>
      </c>
      <c r="L19" s="67" t="s">
        <v>154</v>
      </c>
      <c r="M19" s="67">
        <v>5</v>
      </c>
      <c r="N19" s="67">
        <v>29</v>
      </c>
      <c r="O19" s="67">
        <v>2</v>
      </c>
    </row>
    <row r="20" spans="3:15" s="208" customFormat="1" ht="10.5" customHeight="1">
      <c r="C20" s="210"/>
      <c r="D20" s="74"/>
      <c r="F20" s="65">
        <v>0</v>
      </c>
      <c r="G20" s="67"/>
      <c r="H20" s="67"/>
      <c r="I20" s="67"/>
      <c r="J20" s="67"/>
      <c r="K20" s="67"/>
      <c r="L20" s="67"/>
      <c r="M20" s="67"/>
      <c r="N20" s="67"/>
      <c r="O20" s="67"/>
    </row>
    <row r="21" spans="3:15" s="208" customFormat="1" ht="10.5" customHeight="1">
      <c r="C21" s="211" t="s">
        <v>217</v>
      </c>
      <c r="D21" s="74" t="s">
        <v>116</v>
      </c>
      <c r="F21" s="65">
        <v>209</v>
      </c>
      <c r="G21" s="67">
        <v>131</v>
      </c>
      <c r="H21" s="67">
        <v>46</v>
      </c>
      <c r="I21" s="67">
        <v>10</v>
      </c>
      <c r="J21" s="67">
        <v>75</v>
      </c>
      <c r="K21" s="67">
        <v>67</v>
      </c>
      <c r="L21" s="67" t="s">
        <v>154</v>
      </c>
      <c r="M21" s="67">
        <v>8</v>
      </c>
      <c r="N21" s="67">
        <v>59</v>
      </c>
      <c r="O21" s="67">
        <v>11</v>
      </c>
    </row>
    <row r="22" spans="3:15" s="208" customFormat="1" ht="10.5" customHeight="1">
      <c r="C22" s="211"/>
      <c r="D22" s="74" t="s">
        <v>117</v>
      </c>
      <c r="F22" s="65">
        <v>88</v>
      </c>
      <c r="G22" s="67">
        <v>53</v>
      </c>
      <c r="H22" s="67">
        <v>7</v>
      </c>
      <c r="I22" s="67">
        <v>19</v>
      </c>
      <c r="J22" s="67">
        <v>27</v>
      </c>
      <c r="K22" s="67">
        <v>35</v>
      </c>
      <c r="L22" s="67" t="s">
        <v>154</v>
      </c>
      <c r="M22" s="67" t="s">
        <v>363</v>
      </c>
      <c r="N22" s="67">
        <v>35</v>
      </c>
      <c r="O22" s="67" t="s">
        <v>363</v>
      </c>
    </row>
    <row r="23" spans="3:15" s="208" customFormat="1" ht="10.5" customHeight="1">
      <c r="C23" s="210"/>
      <c r="D23" s="74"/>
      <c r="F23" s="65">
        <v>0</v>
      </c>
      <c r="G23" s="67"/>
      <c r="H23" s="67"/>
      <c r="I23" s="67"/>
      <c r="J23" s="67"/>
      <c r="K23" s="67"/>
      <c r="L23" s="67"/>
      <c r="M23" s="67"/>
      <c r="N23" s="67"/>
      <c r="O23" s="67"/>
    </row>
    <row r="24" spans="3:15" s="208" customFormat="1" ht="10.5" customHeight="1">
      <c r="C24" s="211" t="s">
        <v>367</v>
      </c>
      <c r="D24" s="74" t="s">
        <v>116</v>
      </c>
      <c r="F24" s="65">
        <v>260</v>
      </c>
      <c r="G24" s="67">
        <v>243</v>
      </c>
      <c r="H24" s="67">
        <v>155</v>
      </c>
      <c r="I24" s="67">
        <v>22</v>
      </c>
      <c r="J24" s="67">
        <v>66</v>
      </c>
      <c r="K24" s="67">
        <v>11</v>
      </c>
      <c r="L24" s="67" t="s">
        <v>154</v>
      </c>
      <c r="M24" s="67" t="s">
        <v>154</v>
      </c>
      <c r="N24" s="67">
        <v>11</v>
      </c>
      <c r="O24" s="67">
        <v>6</v>
      </c>
    </row>
    <row r="25" spans="3:15" s="208" customFormat="1" ht="10.5" customHeight="1">
      <c r="C25" s="211"/>
      <c r="D25" s="74" t="s">
        <v>117</v>
      </c>
      <c r="F25" s="65">
        <v>95</v>
      </c>
      <c r="G25" s="67">
        <v>70</v>
      </c>
      <c r="H25" s="67">
        <v>26</v>
      </c>
      <c r="I25" s="67">
        <v>22</v>
      </c>
      <c r="J25" s="67">
        <v>22</v>
      </c>
      <c r="K25" s="67">
        <v>24</v>
      </c>
      <c r="L25" s="67" t="s">
        <v>154</v>
      </c>
      <c r="M25" s="67">
        <v>6</v>
      </c>
      <c r="N25" s="67">
        <v>18</v>
      </c>
      <c r="O25" s="67">
        <v>1</v>
      </c>
    </row>
    <row r="26" spans="3:15" s="208" customFormat="1" ht="10.5" customHeight="1">
      <c r="C26" s="210"/>
      <c r="D26" s="74"/>
      <c r="F26" s="65">
        <v>0</v>
      </c>
      <c r="G26" s="67"/>
      <c r="H26" s="67"/>
      <c r="I26" s="67"/>
      <c r="J26" s="67"/>
      <c r="K26" s="67"/>
      <c r="L26" s="67"/>
      <c r="M26" s="67"/>
      <c r="N26" s="67"/>
      <c r="O26" s="67"/>
    </row>
    <row r="27" spans="3:15" s="208" customFormat="1" ht="10.5" customHeight="1">
      <c r="C27" s="211" t="s">
        <v>180</v>
      </c>
      <c r="D27" s="74" t="s">
        <v>116</v>
      </c>
      <c r="F27" s="65">
        <v>45</v>
      </c>
      <c r="G27" s="67">
        <v>42</v>
      </c>
      <c r="H27" s="67">
        <v>42</v>
      </c>
      <c r="I27" s="67" t="s">
        <v>154</v>
      </c>
      <c r="J27" s="67" t="s">
        <v>154</v>
      </c>
      <c r="K27" s="67">
        <v>3</v>
      </c>
      <c r="L27" s="67" t="s">
        <v>154</v>
      </c>
      <c r="M27" s="67" t="s">
        <v>154</v>
      </c>
      <c r="N27" s="67">
        <v>3</v>
      </c>
      <c r="O27" s="67" t="s">
        <v>154</v>
      </c>
    </row>
    <row r="28" spans="3:15" s="208" customFormat="1" ht="10.5" customHeight="1">
      <c r="C28" s="211"/>
      <c r="D28" s="74" t="s">
        <v>117</v>
      </c>
      <c r="F28" s="65">
        <v>15</v>
      </c>
      <c r="G28" s="67">
        <v>12</v>
      </c>
      <c r="H28" s="67">
        <v>12</v>
      </c>
      <c r="I28" s="67" t="s">
        <v>154</v>
      </c>
      <c r="J28" s="67" t="s">
        <v>154</v>
      </c>
      <c r="K28" s="67">
        <v>3</v>
      </c>
      <c r="L28" s="67" t="s">
        <v>154</v>
      </c>
      <c r="M28" s="67">
        <v>3</v>
      </c>
      <c r="N28" s="67" t="s">
        <v>154</v>
      </c>
      <c r="O28" s="67" t="s">
        <v>154</v>
      </c>
    </row>
    <row r="29" spans="3:15" ht="18.75" customHeight="1">
      <c r="C29" s="210"/>
      <c r="D29" s="74"/>
      <c r="F29" s="62">
        <v>0</v>
      </c>
      <c r="G29" s="67"/>
      <c r="H29" s="67"/>
      <c r="I29" s="67"/>
      <c r="J29" s="67"/>
      <c r="K29" s="64"/>
      <c r="L29" s="67"/>
      <c r="M29" s="67"/>
      <c r="N29" s="67"/>
      <c r="O29" s="67"/>
    </row>
    <row r="30" spans="2:15" s="16" customFormat="1" ht="10.5" customHeight="1">
      <c r="B30" s="209" t="s">
        <v>368</v>
      </c>
      <c r="C30" s="209"/>
      <c r="D30" s="209"/>
      <c r="F30" s="62">
        <v>1852</v>
      </c>
      <c r="G30" s="64">
        <v>1602</v>
      </c>
      <c r="H30" s="64">
        <v>778</v>
      </c>
      <c r="I30" s="64">
        <v>51</v>
      </c>
      <c r="J30" s="64">
        <v>773</v>
      </c>
      <c r="K30" s="64">
        <v>200</v>
      </c>
      <c r="L30" s="64" t="s">
        <v>363</v>
      </c>
      <c r="M30" s="64">
        <v>13</v>
      </c>
      <c r="N30" s="64">
        <v>187</v>
      </c>
      <c r="O30" s="64">
        <v>50</v>
      </c>
    </row>
    <row r="31" spans="3:15" s="16" customFormat="1" ht="10.5" customHeight="1">
      <c r="C31" s="209"/>
      <c r="D31" s="73" t="s">
        <v>116</v>
      </c>
      <c r="F31" s="62">
        <v>838</v>
      </c>
      <c r="G31" s="64">
        <v>692</v>
      </c>
      <c r="H31" s="64">
        <v>361</v>
      </c>
      <c r="I31" s="64">
        <v>37</v>
      </c>
      <c r="J31" s="64">
        <v>294</v>
      </c>
      <c r="K31" s="64">
        <v>112</v>
      </c>
      <c r="L31" s="64" t="s">
        <v>363</v>
      </c>
      <c r="M31" s="64">
        <v>9</v>
      </c>
      <c r="N31" s="64">
        <v>103</v>
      </c>
      <c r="O31" s="64">
        <v>34</v>
      </c>
    </row>
    <row r="32" spans="3:15" s="16" customFormat="1" ht="10.5" customHeight="1">
      <c r="C32" s="209"/>
      <c r="D32" s="73" t="s">
        <v>117</v>
      </c>
      <c r="F32" s="62">
        <v>1014</v>
      </c>
      <c r="G32" s="64">
        <v>910</v>
      </c>
      <c r="H32" s="64">
        <v>417</v>
      </c>
      <c r="I32" s="64">
        <v>14</v>
      </c>
      <c r="J32" s="64">
        <v>479</v>
      </c>
      <c r="K32" s="64">
        <v>88</v>
      </c>
      <c r="L32" s="64" t="s">
        <v>363</v>
      </c>
      <c r="M32" s="64">
        <v>4</v>
      </c>
      <c r="N32" s="64">
        <v>84</v>
      </c>
      <c r="O32" s="64">
        <v>16</v>
      </c>
    </row>
    <row r="33" spans="3:15" ht="10.5" customHeight="1">
      <c r="C33" s="210"/>
      <c r="D33" s="74"/>
      <c r="F33" s="62">
        <v>0</v>
      </c>
      <c r="G33" s="64"/>
      <c r="H33" s="67"/>
      <c r="I33" s="67"/>
      <c r="J33" s="67"/>
      <c r="K33" s="64">
        <v>0</v>
      </c>
      <c r="L33" s="67"/>
      <c r="M33" s="67"/>
      <c r="N33" s="67"/>
      <c r="O33" s="67"/>
    </row>
    <row r="34" spans="3:15" s="208" customFormat="1" ht="10.5" customHeight="1">
      <c r="C34" s="211" t="s">
        <v>369</v>
      </c>
      <c r="D34" s="74" t="s">
        <v>116</v>
      </c>
      <c r="F34" s="65">
        <v>577</v>
      </c>
      <c r="G34" s="67">
        <v>457</v>
      </c>
      <c r="H34" s="67">
        <v>227</v>
      </c>
      <c r="I34" s="67">
        <v>29</v>
      </c>
      <c r="J34" s="67">
        <v>201</v>
      </c>
      <c r="K34" s="67">
        <v>98</v>
      </c>
      <c r="L34" s="67" t="s">
        <v>363</v>
      </c>
      <c r="M34" s="67">
        <v>6</v>
      </c>
      <c r="N34" s="67">
        <v>92</v>
      </c>
      <c r="O34" s="67">
        <v>22</v>
      </c>
    </row>
    <row r="35" spans="3:15" s="208" customFormat="1" ht="10.5" customHeight="1">
      <c r="C35" s="211"/>
      <c r="D35" s="74" t="s">
        <v>117</v>
      </c>
      <c r="F35" s="65">
        <v>320</v>
      </c>
      <c r="G35" s="67">
        <v>240</v>
      </c>
      <c r="H35" s="67">
        <v>73</v>
      </c>
      <c r="I35" s="67">
        <v>7</v>
      </c>
      <c r="J35" s="67">
        <v>160</v>
      </c>
      <c r="K35" s="67">
        <v>68</v>
      </c>
      <c r="L35" s="67" t="s">
        <v>363</v>
      </c>
      <c r="M35" s="67" t="s">
        <v>363</v>
      </c>
      <c r="N35" s="67">
        <v>68</v>
      </c>
      <c r="O35" s="67">
        <v>12</v>
      </c>
    </row>
    <row r="36" spans="3:15" s="208" customFormat="1" ht="10.5" customHeight="1">
      <c r="C36" s="210"/>
      <c r="D36" s="74"/>
      <c r="F36" s="65">
        <v>0</v>
      </c>
      <c r="G36" s="67">
        <v>0</v>
      </c>
      <c r="H36" s="67"/>
      <c r="I36" s="67"/>
      <c r="J36" s="67"/>
      <c r="K36" s="67">
        <v>0</v>
      </c>
      <c r="L36" s="67"/>
      <c r="M36" s="67"/>
      <c r="N36" s="67"/>
      <c r="O36" s="67"/>
    </row>
    <row r="37" spans="3:15" s="208" customFormat="1" ht="10.5" customHeight="1">
      <c r="C37" s="212" t="s">
        <v>370</v>
      </c>
      <c r="D37" s="74" t="s">
        <v>116</v>
      </c>
      <c r="F37" s="65">
        <v>92</v>
      </c>
      <c r="G37" s="67">
        <v>75</v>
      </c>
      <c r="H37" s="67">
        <v>60</v>
      </c>
      <c r="I37" s="67">
        <v>4</v>
      </c>
      <c r="J37" s="67">
        <v>11</v>
      </c>
      <c r="K37" s="67">
        <v>5</v>
      </c>
      <c r="L37" s="67" t="s">
        <v>154</v>
      </c>
      <c r="M37" s="67">
        <v>1</v>
      </c>
      <c r="N37" s="67">
        <v>4</v>
      </c>
      <c r="O37" s="67">
        <v>12</v>
      </c>
    </row>
    <row r="38" spans="3:15" s="208" customFormat="1" ht="10.5" customHeight="1">
      <c r="C38" s="212"/>
      <c r="D38" s="74" t="s">
        <v>117</v>
      </c>
      <c r="F38" s="65">
        <v>46</v>
      </c>
      <c r="G38" s="67">
        <v>43</v>
      </c>
      <c r="H38" s="67">
        <v>21</v>
      </c>
      <c r="I38" s="67" t="s">
        <v>154</v>
      </c>
      <c r="J38" s="67">
        <v>22</v>
      </c>
      <c r="K38" s="67">
        <v>1</v>
      </c>
      <c r="L38" s="67" t="s">
        <v>154</v>
      </c>
      <c r="M38" s="67" t="s">
        <v>154</v>
      </c>
      <c r="N38" s="67">
        <v>1</v>
      </c>
      <c r="O38" s="67">
        <v>2</v>
      </c>
    </row>
    <row r="39" spans="3:15" s="208" customFormat="1" ht="10.5" customHeight="1">
      <c r="C39" s="210"/>
      <c r="D39" s="74"/>
      <c r="F39" s="65">
        <v>0</v>
      </c>
      <c r="G39" s="67"/>
      <c r="H39" s="67"/>
      <c r="I39" s="67"/>
      <c r="J39" s="67"/>
      <c r="K39" s="67">
        <v>0</v>
      </c>
      <c r="L39" s="67"/>
      <c r="M39" s="67"/>
      <c r="N39" s="67"/>
      <c r="O39" s="67"/>
    </row>
    <row r="40" spans="3:15" s="208" customFormat="1" ht="10.5" customHeight="1">
      <c r="C40" s="211" t="s">
        <v>371</v>
      </c>
      <c r="D40" s="74" t="s">
        <v>116</v>
      </c>
      <c r="F40" s="65">
        <v>127</v>
      </c>
      <c r="G40" s="67">
        <v>127</v>
      </c>
      <c r="H40" s="67">
        <v>65</v>
      </c>
      <c r="I40" s="67">
        <v>2</v>
      </c>
      <c r="J40" s="67">
        <v>60</v>
      </c>
      <c r="K40" s="67" t="s">
        <v>363</v>
      </c>
      <c r="L40" s="67" t="s">
        <v>154</v>
      </c>
      <c r="M40" s="67" t="s">
        <v>154</v>
      </c>
      <c r="N40" s="67" t="s">
        <v>154</v>
      </c>
      <c r="O40" s="67" t="s">
        <v>154</v>
      </c>
    </row>
    <row r="41" spans="3:15" s="208" customFormat="1" ht="10.5" customHeight="1">
      <c r="C41" s="211"/>
      <c r="D41" s="74" t="s">
        <v>117</v>
      </c>
      <c r="F41" s="65">
        <v>582</v>
      </c>
      <c r="G41" s="67">
        <v>575</v>
      </c>
      <c r="H41" s="67">
        <v>320</v>
      </c>
      <c r="I41" s="67">
        <v>1</v>
      </c>
      <c r="J41" s="67">
        <v>254</v>
      </c>
      <c r="K41" s="67">
        <v>5</v>
      </c>
      <c r="L41" s="67" t="s">
        <v>154</v>
      </c>
      <c r="M41" s="67">
        <v>1</v>
      </c>
      <c r="N41" s="67">
        <v>4</v>
      </c>
      <c r="O41" s="67">
        <v>2</v>
      </c>
    </row>
    <row r="42" spans="3:15" s="208" customFormat="1" ht="10.5" customHeight="1">
      <c r="C42" s="210"/>
      <c r="D42" s="74"/>
      <c r="F42" s="65">
        <v>0</v>
      </c>
      <c r="G42" s="67"/>
      <c r="H42" s="67"/>
      <c r="I42" s="67"/>
      <c r="J42" s="67"/>
      <c r="K42" s="67">
        <v>0</v>
      </c>
      <c r="L42" s="67"/>
      <c r="M42" s="67"/>
      <c r="N42" s="67"/>
      <c r="O42" s="67"/>
    </row>
    <row r="43" spans="3:15" s="208" customFormat="1" ht="10.5" customHeight="1">
      <c r="C43" s="211" t="s">
        <v>372</v>
      </c>
      <c r="D43" s="74" t="s">
        <v>116</v>
      </c>
      <c r="F43" s="65">
        <v>15</v>
      </c>
      <c r="G43" s="67">
        <v>7</v>
      </c>
      <c r="H43" s="67" t="s">
        <v>363</v>
      </c>
      <c r="I43" s="67">
        <v>1</v>
      </c>
      <c r="J43" s="67">
        <v>6</v>
      </c>
      <c r="K43" s="67">
        <v>8</v>
      </c>
      <c r="L43" s="67" t="s">
        <v>154</v>
      </c>
      <c r="M43" s="67">
        <v>2</v>
      </c>
      <c r="N43" s="67">
        <v>6</v>
      </c>
      <c r="O43" s="67" t="s">
        <v>154</v>
      </c>
    </row>
    <row r="44" spans="3:15" s="208" customFormat="1" ht="10.5" customHeight="1">
      <c r="C44" s="211"/>
      <c r="D44" s="74" t="s">
        <v>117</v>
      </c>
      <c r="F44" s="65">
        <v>16</v>
      </c>
      <c r="G44" s="67">
        <v>10</v>
      </c>
      <c r="H44" s="67">
        <v>1</v>
      </c>
      <c r="I44" s="67">
        <v>5</v>
      </c>
      <c r="J44" s="67">
        <v>4</v>
      </c>
      <c r="K44" s="67">
        <v>6</v>
      </c>
      <c r="L44" s="67" t="s">
        <v>154</v>
      </c>
      <c r="M44" s="67">
        <v>1</v>
      </c>
      <c r="N44" s="67">
        <v>5</v>
      </c>
      <c r="O44" s="67" t="s">
        <v>154</v>
      </c>
    </row>
    <row r="45" spans="3:15" s="208" customFormat="1" ht="10.5" customHeight="1">
      <c r="C45" s="210"/>
      <c r="D45" s="74"/>
      <c r="F45" s="65">
        <v>0</v>
      </c>
      <c r="G45" s="67"/>
      <c r="H45" s="67"/>
      <c r="I45" s="67"/>
      <c r="J45" s="67"/>
      <c r="K45" s="67">
        <v>0</v>
      </c>
      <c r="L45" s="67"/>
      <c r="M45" s="67"/>
      <c r="N45" s="67"/>
      <c r="O45" s="67"/>
    </row>
    <row r="46" spans="3:15" s="208" customFormat="1" ht="10.5" customHeight="1">
      <c r="C46" s="211" t="s">
        <v>180</v>
      </c>
      <c r="D46" s="74" t="s">
        <v>116</v>
      </c>
      <c r="F46" s="65">
        <v>27</v>
      </c>
      <c r="G46" s="67">
        <v>26</v>
      </c>
      <c r="H46" s="67">
        <v>9</v>
      </c>
      <c r="I46" s="67">
        <v>1</v>
      </c>
      <c r="J46" s="67">
        <v>16</v>
      </c>
      <c r="K46" s="67">
        <v>1</v>
      </c>
      <c r="L46" s="67" t="s">
        <v>154</v>
      </c>
      <c r="M46" s="67" t="s">
        <v>154</v>
      </c>
      <c r="N46" s="67">
        <v>1</v>
      </c>
      <c r="O46" s="67" t="s">
        <v>154</v>
      </c>
    </row>
    <row r="47" spans="3:15" s="208" customFormat="1" ht="10.5" customHeight="1">
      <c r="C47" s="211"/>
      <c r="D47" s="74" t="s">
        <v>117</v>
      </c>
      <c r="F47" s="65">
        <v>50</v>
      </c>
      <c r="G47" s="67">
        <v>42</v>
      </c>
      <c r="H47" s="67">
        <v>2</v>
      </c>
      <c r="I47" s="67">
        <v>1</v>
      </c>
      <c r="J47" s="67">
        <v>39</v>
      </c>
      <c r="K47" s="67">
        <v>8</v>
      </c>
      <c r="L47" s="67" t="s">
        <v>154</v>
      </c>
      <c r="M47" s="67">
        <v>2</v>
      </c>
      <c r="N47" s="67">
        <v>6</v>
      </c>
      <c r="O47" s="67" t="s">
        <v>154</v>
      </c>
    </row>
    <row r="48" ht="5.25" customHeight="1" thickBot="1">
      <c r="F48" s="33"/>
    </row>
    <row r="49" spans="1:15" ht="13.5">
      <c r="A49" s="26" t="s">
        <v>373</v>
      </c>
      <c r="B49" s="26"/>
      <c r="C49" s="28"/>
      <c r="D49" s="28"/>
      <c r="E49" s="28"/>
      <c r="F49" s="28"/>
      <c r="G49" s="28"/>
      <c r="H49" s="28"/>
      <c r="I49" s="28"/>
      <c r="J49" s="28"/>
      <c r="K49" s="28"/>
      <c r="L49" s="28"/>
      <c r="M49" s="28"/>
      <c r="N49" s="28"/>
      <c r="O49" s="28"/>
    </row>
    <row r="50" spans="1:15" ht="13.5">
      <c r="A50" s="148"/>
      <c r="B50" s="148"/>
      <c r="C50" s="121"/>
      <c r="D50" s="121"/>
      <c r="E50" s="121"/>
      <c r="F50" s="121"/>
      <c r="G50" s="121"/>
      <c r="H50" s="121"/>
      <c r="I50" s="121"/>
      <c r="J50" s="121"/>
      <c r="K50" s="121"/>
      <c r="L50" s="121"/>
      <c r="M50" s="121"/>
      <c r="N50" s="121"/>
      <c r="O50" s="121"/>
    </row>
    <row r="52" spans="1:17" ht="13.5">
      <c r="A52" s="121"/>
      <c r="B52" s="121"/>
      <c r="C52" s="49"/>
      <c r="D52" s="49"/>
      <c r="E52" s="49"/>
      <c r="F52" s="7"/>
      <c r="G52" s="7"/>
      <c r="H52" s="7"/>
      <c r="I52" s="7"/>
      <c r="J52" s="7"/>
      <c r="K52" s="7"/>
      <c r="L52" s="7"/>
      <c r="M52" s="7"/>
      <c r="N52" s="49"/>
      <c r="O52" s="49"/>
      <c r="P52" s="49"/>
      <c r="Q52" s="49"/>
    </row>
    <row r="53" spans="1:17" ht="13.5">
      <c r="A53" s="121"/>
      <c r="B53" s="121"/>
      <c r="C53" s="49"/>
      <c r="D53" s="49"/>
      <c r="E53" s="49"/>
      <c r="F53" s="7"/>
      <c r="G53" s="7"/>
      <c r="H53" s="7"/>
      <c r="I53" s="7"/>
      <c r="J53" s="7"/>
      <c r="K53" s="7"/>
      <c r="L53" s="7"/>
      <c r="M53" s="7"/>
      <c r="N53" s="7"/>
      <c r="O53" s="7"/>
      <c r="P53" s="7"/>
      <c r="Q53" s="7"/>
    </row>
    <row r="54" spans="1:17" ht="13.5">
      <c r="A54" s="121"/>
      <c r="B54" s="121"/>
      <c r="C54" s="121"/>
      <c r="D54" s="121"/>
      <c r="E54" s="121"/>
      <c r="F54" s="121"/>
      <c r="G54" s="121"/>
      <c r="H54" s="121"/>
      <c r="I54" s="121"/>
      <c r="J54" s="121"/>
      <c r="K54" s="121"/>
      <c r="L54" s="121"/>
      <c r="M54" s="121"/>
      <c r="N54" s="121"/>
      <c r="O54" s="121"/>
      <c r="P54" s="121"/>
      <c r="Q54" s="121"/>
    </row>
    <row r="55" spans="1:17" ht="13.5">
      <c r="A55" s="121"/>
      <c r="B55" s="121"/>
      <c r="C55" s="150"/>
      <c r="D55" s="213"/>
      <c r="E55" s="150"/>
      <c r="F55" s="63"/>
      <c r="G55" s="63"/>
      <c r="H55" s="63"/>
      <c r="I55" s="63"/>
      <c r="J55" s="63"/>
      <c r="K55" s="150"/>
      <c r="L55" s="213"/>
      <c r="M55" s="150"/>
      <c r="N55" s="63"/>
      <c r="O55" s="63"/>
      <c r="P55" s="63"/>
      <c r="Q55" s="63"/>
    </row>
    <row r="56" spans="1:17" ht="13.5">
      <c r="A56" s="121"/>
      <c r="B56" s="121"/>
      <c r="C56" s="121"/>
      <c r="D56" s="214"/>
      <c r="E56" s="121"/>
      <c r="F56" s="66"/>
      <c r="G56" s="66"/>
      <c r="H56" s="66"/>
      <c r="I56" s="66"/>
      <c r="J56" s="66"/>
      <c r="K56" s="121"/>
      <c r="L56" s="214"/>
      <c r="M56" s="121"/>
      <c r="N56" s="66"/>
      <c r="O56" s="66"/>
      <c r="P56" s="66"/>
      <c r="Q56" s="66"/>
    </row>
    <row r="57" spans="1:17" ht="13.5">
      <c r="A57" s="121"/>
      <c r="B57" s="121"/>
      <c r="C57" s="121"/>
      <c r="D57" s="214"/>
      <c r="E57" s="121"/>
      <c r="F57" s="66"/>
      <c r="G57" s="66"/>
      <c r="H57" s="66"/>
      <c r="I57" s="66"/>
      <c r="J57" s="66"/>
      <c r="K57" s="121"/>
      <c r="L57" s="214"/>
      <c r="M57" s="121"/>
      <c r="N57" s="66"/>
      <c r="O57" s="66"/>
      <c r="P57" s="66"/>
      <c r="Q57" s="66"/>
    </row>
    <row r="58" spans="1:17" ht="13.5">
      <c r="A58" s="121"/>
      <c r="B58" s="121"/>
      <c r="C58" s="121"/>
      <c r="D58" s="214"/>
      <c r="E58" s="121"/>
      <c r="F58" s="66"/>
      <c r="G58" s="66"/>
      <c r="H58" s="66"/>
      <c r="I58" s="66"/>
      <c r="J58" s="66"/>
      <c r="K58" s="121"/>
      <c r="L58" s="214"/>
      <c r="M58" s="121"/>
      <c r="N58" s="66"/>
      <c r="O58" s="66"/>
      <c r="P58" s="66"/>
      <c r="Q58" s="66"/>
    </row>
    <row r="59" spans="1:17" ht="13.5">
      <c r="A59" s="121"/>
      <c r="B59" s="121"/>
      <c r="C59" s="121"/>
      <c r="D59" s="214"/>
      <c r="E59" s="121"/>
      <c r="F59" s="66"/>
      <c r="G59" s="66"/>
      <c r="H59" s="66"/>
      <c r="I59" s="66"/>
      <c r="J59" s="66"/>
      <c r="K59" s="121"/>
      <c r="L59" s="214"/>
      <c r="M59" s="121"/>
      <c r="N59" s="66"/>
      <c r="O59" s="66"/>
      <c r="P59" s="66"/>
      <c r="Q59" s="66"/>
    </row>
    <row r="60" spans="1:17" ht="13.5">
      <c r="A60" s="121"/>
      <c r="B60" s="121"/>
      <c r="C60" s="121"/>
      <c r="D60" s="214"/>
      <c r="E60" s="121"/>
      <c r="F60" s="66"/>
      <c r="G60" s="66"/>
      <c r="H60" s="66"/>
      <c r="I60" s="66"/>
      <c r="J60" s="66"/>
      <c r="K60" s="121"/>
      <c r="L60" s="214"/>
      <c r="M60" s="121"/>
      <c r="N60" s="66"/>
      <c r="O60" s="66"/>
      <c r="P60" s="66"/>
      <c r="Q60" s="66"/>
    </row>
    <row r="61" spans="1:17" ht="13.5">
      <c r="A61" s="121"/>
      <c r="B61" s="121"/>
      <c r="C61" s="121"/>
      <c r="D61" s="214"/>
      <c r="E61" s="121"/>
      <c r="F61" s="66"/>
      <c r="G61" s="66"/>
      <c r="H61" s="66"/>
      <c r="I61" s="66"/>
      <c r="J61" s="66"/>
      <c r="K61" s="121"/>
      <c r="L61" s="214"/>
      <c r="M61" s="121"/>
      <c r="N61" s="66"/>
      <c r="O61" s="66"/>
      <c r="P61" s="66"/>
      <c r="Q61" s="66"/>
    </row>
    <row r="62" spans="1:17" ht="13.5">
      <c r="A62" s="121"/>
      <c r="B62" s="121"/>
      <c r="C62" s="121"/>
      <c r="D62" s="214"/>
      <c r="E62" s="121"/>
      <c r="F62" s="66"/>
      <c r="G62" s="66"/>
      <c r="H62" s="66"/>
      <c r="I62" s="66"/>
      <c r="J62" s="66"/>
      <c r="K62" s="121"/>
      <c r="L62" s="214"/>
      <c r="M62" s="121"/>
      <c r="N62" s="66"/>
      <c r="O62" s="66"/>
      <c r="P62" s="66"/>
      <c r="Q62" s="66"/>
    </row>
    <row r="63" spans="1:17" ht="13.5">
      <c r="A63" s="121"/>
      <c r="B63" s="121"/>
      <c r="C63" s="121"/>
      <c r="D63" s="214"/>
      <c r="E63" s="121"/>
      <c r="F63" s="66"/>
      <c r="G63" s="66"/>
      <c r="H63" s="66"/>
      <c r="I63" s="66"/>
      <c r="J63" s="66"/>
      <c r="K63" s="121"/>
      <c r="L63" s="214"/>
      <c r="M63" s="121"/>
      <c r="N63" s="66"/>
      <c r="O63" s="66"/>
      <c r="P63" s="66"/>
      <c r="Q63" s="66"/>
    </row>
    <row r="64" spans="1:17" ht="13.5">
      <c r="A64" s="121"/>
      <c r="B64" s="121"/>
      <c r="C64" s="121"/>
      <c r="D64" s="214"/>
      <c r="E64" s="121"/>
      <c r="F64" s="66"/>
      <c r="G64" s="66"/>
      <c r="H64" s="66"/>
      <c r="I64" s="66"/>
      <c r="J64" s="66"/>
      <c r="K64" s="121"/>
      <c r="L64" s="214"/>
      <c r="M64" s="121"/>
      <c r="N64" s="66"/>
      <c r="O64" s="66"/>
      <c r="P64" s="66"/>
      <c r="Q64" s="66"/>
    </row>
    <row r="65" spans="1:17" ht="13.5">
      <c r="A65" s="121"/>
      <c r="B65" s="121"/>
      <c r="C65" s="121"/>
      <c r="D65" s="214"/>
      <c r="E65" s="121"/>
      <c r="F65" s="66"/>
      <c r="G65" s="66"/>
      <c r="H65" s="66"/>
      <c r="I65" s="66"/>
      <c r="J65" s="66"/>
      <c r="K65" s="121"/>
      <c r="L65" s="214"/>
      <c r="M65" s="121"/>
      <c r="N65" s="66"/>
      <c r="O65" s="66"/>
      <c r="P65" s="66"/>
      <c r="Q65" s="66"/>
    </row>
    <row r="66" spans="1:17" ht="13.5">
      <c r="A66" s="121"/>
      <c r="B66" s="121"/>
      <c r="C66" s="121"/>
      <c r="D66" s="215"/>
      <c r="E66" s="121"/>
      <c r="F66" s="66"/>
      <c r="G66" s="66"/>
      <c r="H66" s="66"/>
      <c r="I66" s="66"/>
      <c r="J66" s="66"/>
      <c r="K66" s="121"/>
      <c r="L66" s="214"/>
      <c r="M66" s="121"/>
      <c r="N66" s="66"/>
      <c r="O66" s="66"/>
      <c r="P66" s="66"/>
      <c r="Q66" s="66"/>
    </row>
  </sheetData>
  <sheetProtection/>
  <mergeCells count="22">
    <mergeCell ref="C43:C44"/>
    <mergeCell ref="C46:C47"/>
    <mergeCell ref="C52:E53"/>
    <mergeCell ref="N52:Q52"/>
    <mergeCell ref="C27:C28"/>
    <mergeCell ref="B30:D30"/>
    <mergeCell ref="C31:C32"/>
    <mergeCell ref="C34:C35"/>
    <mergeCell ref="C37:C38"/>
    <mergeCell ref="C40:C41"/>
    <mergeCell ref="C9:C10"/>
    <mergeCell ref="C12:C13"/>
    <mergeCell ref="C15:C16"/>
    <mergeCell ref="C18:C19"/>
    <mergeCell ref="C21:C22"/>
    <mergeCell ref="C24:C25"/>
    <mergeCell ref="A5:D6"/>
    <mergeCell ref="F5:F6"/>
    <mergeCell ref="G5:G6"/>
    <mergeCell ref="K5:K6"/>
    <mergeCell ref="O5:O6"/>
    <mergeCell ref="B8:D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P21"/>
  <sheetViews>
    <sheetView zoomScalePageLayoutView="0" workbookViewId="0" topLeftCell="A1">
      <selection activeCell="P26" sqref="P26"/>
    </sheetView>
  </sheetViews>
  <sheetFormatPr defaultColWidth="9.00390625" defaultRowHeight="13.5"/>
  <cols>
    <col min="1" max="1" width="0.875" style="1" customWidth="1"/>
    <col min="2" max="2" width="7.75390625" style="1" customWidth="1"/>
    <col min="3" max="3" width="0.875" style="1" customWidth="1"/>
    <col min="4" max="6" width="8.50390625" style="1" customWidth="1"/>
    <col min="7" max="7" width="8.375" style="1" customWidth="1"/>
    <col min="8" max="8" width="7.625" style="1" customWidth="1"/>
    <col min="9" max="9" width="0.74609375" style="1" customWidth="1"/>
    <col min="10" max="10" width="0.875" style="1" customWidth="1"/>
    <col min="11" max="11" width="7.75390625" style="1" customWidth="1"/>
    <col min="12" max="12" width="0.875" style="1" customWidth="1"/>
    <col min="13" max="16" width="8.375" style="1" customWidth="1"/>
    <col min="17" max="16384" width="9.00390625" style="1" customWidth="1"/>
  </cols>
  <sheetData>
    <row r="1" ht="14.25">
      <c r="F1" s="80" t="s">
        <v>374</v>
      </c>
    </row>
    <row r="2" spans="1:10" ht="13.5">
      <c r="A2" s="4" t="s">
        <v>375</v>
      </c>
      <c r="I2" s="4"/>
      <c r="J2" s="4"/>
    </row>
    <row r="3" spans="1:10" ht="13.5">
      <c r="A3" s="4" t="s">
        <v>376</v>
      </c>
      <c r="I3" s="4"/>
      <c r="J3" s="4"/>
    </row>
    <row r="4" spans="1:16" s="4" customFormat="1" ht="11.25" thickBot="1">
      <c r="A4" s="4" t="s">
        <v>162</v>
      </c>
      <c r="P4" s="5" t="s">
        <v>356</v>
      </c>
    </row>
    <row r="5" spans="1:16" ht="15" customHeight="1" thickTop="1">
      <c r="A5" s="47" t="s">
        <v>99</v>
      </c>
      <c r="B5" s="47"/>
      <c r="C5" s="47"/>
      <c r="D5" s="216" t="s">
        <v>377</v>
      </c>
      <c r="E5" s="217"/>
      <c r="F5" s="217"/>
      <c r="G5" s="217"/>
      <c r="H5" s="217"/>
      <c r="I5" s="218"/>
      <c r="J5" s="47" t="s">
        <v>99</v>
      </c>
      <c r="K5" s="47"/>
      <c r="L5" s="47"/>
      <c r="M5" s="43" t="s">
        <v>378</v>
      </c>
      <c r="N5" s="44"/>
      <c r="O5" s="44"/>
      <c r="P5" s="44"/>
    </row>
    <row r="6" spans="1:16" ht="15" customHeight="1">
      <c r="A6" s="48"/>
      <c r="B6" s="48"/>
      <c r="C6" s="48"/>
      <c r="D6" s="10" t="s">
        <v>105</v>
      </c>
      <c r="E6" s="14" t="s">
        <v>379</v>
      </c>
      <c r="F6" s="10" t="s">
        <v>380</v>
      </c>
      <c r="G6" s="10" t="s">
        <v>381</v>
      </c>
      <c r="H6" s="219" t="s">
        <v>382</v>
      </c>
      <c r="I6" s="220"/>
      <c r="J6" s="48"/>
      <c r="K6" s="48"/>
      <c r="L6" s="48"/>
      <c r="M6" s="10" t="s">
        <v>105</v>
      </c>
      <c r="N6" s="10" t="s">
        <v>383</v>
      </c>
      <c r="O6" s="10" t="s">
        <v>381</v>
      </c>
      <c r="P6" s="10" t="s">
        <v>384</v>
      </c>
    </row>
    <row r="7" spans="4:13" ht="6" customHeight="1">
      <c r="D7" s="71"/>
      <c r="I7" s="221"/>
      <c r="J7" s="71"/>
      <c r="K7" s="131"/>
      <c r="M7" s="71"/>
    </row>
    <row r="8" spans="2:16" s="16" customFormat="1" ht="15.75" customHeight="1">
      <c r="B8" s="73" t="s">
        <v>115</v>
      </c>
      <c r="D8" s="62">
        <v>19778</v>
      </c>
      <c r="E8" s="63">
        <v>2046</v>
      </c>
      <c r="F8" s="63">
        <v>17632</v>
      </c>
      <c r="G8" s="63">
        <v>10</v>
      </c>
      <c r="H8" s="63">
        <v>90</v>
      </c>
      <c r="I8" s="153"/>
      <c r="J8" s="222"/>
      <c r="K8" s="213" t="s">
        <v>115</v>
      </c>
      <c r="L8" s="153"/>
      <c r="M8" s="63">
        <v>7808</v>
      </c>
      <c r="N8" s="63">
        <v>7583</v>
      </c>
      <c r="O8" s="63">
        <v>208</v>
      </c>
      <c r="P8" s="63">
        <v>17</v>
      </c>
    </row>
    <row r="9" spans="2:16" ht="15.75" customHeight="1">
      <c r="B9" s="74"/>
      <c r="D9" s="65"/>
      <c r="E9" s="67"/>
      <c r="F9" s="67"/>
      <c r="G9" s="67"/>
      <c r="H9" s="67"/>
      <c r="I9" s="144"/>
      <c r="J9" s="25"/>
      <c r="K9" s="214"/>
      <c r="M9" s="65"/>
      <c r="N9" s="67"/>
      <c r="O9" s="67"/>
      <c r="P9" s="67"/>
    </row>
    <row r="10" spans="2:16" ht="16.5" customHeight="1">
      <c r="B10" s="74" t="s">
        <v>385</v>
      </c>
      <c r="D10" s="65">
        <v>1524</v>
      </c>
      <c r="E10" s="67">
        <v>25</v>
      </c>
      <c r="F10" s="67">
        <v>1440</v>
      </c>
      <c r="G10" s="67" t="s">
        <v>176</v>
      </c>
      <c r="H10" s="67">
        <v>59</v>
      </c>
      <c r="I10" s="144"/>
      <c r="J10" s="25"/>
      <c r="K10" s="214" t="s">
        <v>386</v>
      </c>
      <c r="M10" s="65">
        <v>357</v>
      </c>
      <c r="N10" s="67">
        <v>357</v>
      </c>
      <c r="O10" s="67" t="s">
        <v>176</v>
      </c>
      <c r="P10" s="67" t="s">
        <v>176</v>
      </c>
    </row>
    <row r="11" spans="2:16" ht="16.5" customHeight="1">
      <c r="B11" s="74" t="s">
        <v>387</v>
      </c>
      <c r="D11" s="65">
        <v>7476</v>
      </c>
      <c r="E11" s="67">
        <v>241</v>
      </c>
      <c r="F11" s="67">
        <v>7208</v>
      </c>
      <c r="G11" s="67" t="s">
        <v>176</v>
      </c>
      <c r="H11" s="67">
        <v>27</v>
      </c>
      <c r="I11" s="144"/>
      <c r="J11" s="25"/>
      <c r="K11" s="214" t="s">
        <v>388</v>
      </c>
      <c r="M11" s="65">
        <v>447</v>
      </c>
      <c r="N11" s="67">
        <v>405</v>
      </c>
      <c r="O11" s="67">
        <v>42</v>
      </c>
      <c r="P11" s="67" t="s">
        <v>176</v>
      </c>
    </row>
    <row r="12" spans="2:16" ht="16.5" customHeight="1">
      <c r="B12" s="74" t="s">
        <v>389</v>
      </c>
      <c r="D12" s="65">
        <v>3381</v>
      </c>
      <c r="E12" s="67">
        <v>703</v>
      </c>
      <c r="F12" s="67">
        <v>2678</v>
      </c>
      <c r="G12" s="67" t="s">
        <v>176</v>
      </c>
      <c r="H12" s="67" t="s">
        <v>176</v>
      </c>
      <c r="I12" s="144"/>
      <c r="J12" s="25"/>
      <c r="K12" s="214" t="s">
        <v>390</v>
      </c>
      <c r="M12" s="65" t="s">
        <v>176</v>
      </c>
      <c r="N12" s="67" t="s">
        <v>176</v>
      </c>
      <c r="O12" s="67" t="s">
        <v>176</v>
      </c>
      <c r="P12" s="67" t="s">
        <v>176</v>
      </c>
    </row>
    <row r="13" spans="2:16" ht="16.5" customHeight="1">
      <c r="B13" s="74" t="s">
        <v>391</v>
      </c>
      <c r="D13" s="65">
        <v>1360</v>
      </c>
      <c r="E13" s="67">
        <v>451</v>
      </c>
      <c r="F13" s="67">
        <v>905</v>
      </c>
      <c r="G13" s="67" t="s">
        <v>176</v>
      </c>
      <c r="H13" s="67">
        <v>4</v>
      </c>
      <c r="I13" s="144"/>
      <c r="J13" s="25"/>
      <c r="K13" s="214" t="s">
        <v>391</v>
      </c>
      <c r="M13" s="65" t="s">
        <v>176</v>
      </c>
      <c r="N13" s="67" t="s">
        <v>176</v>
      </c>
      <c r="O13" s="67" t="s">
        <v>176</v>
      </c>
      <c r="P13" s="67" t="s">
        <v>176</v>
      </c>
    </row>
    <row r="14" spans="2:16" ht="16.5" customHeight="1">
      <c r="B14" s="74" t="s">
        <v>392</v>
      </c>
      <c r="D14" s="65">
        <v>2196</v>
      </c>
      <c r="E14" s="67">
        <v>302</v>
      </c>
      <c r="F14" s="67">
        <v>1894</v>
      </c>
      <c r="G14" s="67" t="s">
        <v>393</v>
      </c>
      <c r="H14" s="67" t="s">
        <v>393</v>
      </c>
      <c r="I14" s="144"/>
      <c r="J14" s="25"/>
      <c r="K14" s="214" t="s">
        <v>389</v>
      </c>
      <c r="M14" s="65">
        <v>3171</v>
      </c>
      <c r="N14" s="67">
        <v>3052</v>
      </c>
      <c r="O14" s="67">
        <v>119</v>
      </c>
      <c r="P14" s="67" t="s">
        <v>393</v>
      </c>
    </row>
    <row r="15" spans="2:16" ht="16.5" customHeight="1">
      <c r="B15" s="74" t="s">
        <v>394</v>
      </c>
      <c r="D15" s="65">
        <v>645</v>
      </c>
      <c r="E15" s="67" t="s">
        <v>243</v>
      </c>
      <c r="F15" s="67">
        <v>645</v>
      </c>
      <c r="G15" s="67" t="s">
        <v>243</v>
      </c>
      <c r="H15" s="67" t="s">
        <v>243</v>
      </c>
      <c r="I15" s="144"/>
      <c r="J15" s="25"/>
      <c r="K15" s="214" t="s">
        <v>392</v>
      </c>
      <c r="M15" s="65">
        <v>1074</v>
      </c>
      <c r="N15" s="67">
        <v>1027</v>
      </c>
      <c r="O15" s="67">
        <v>47</v>
      </c>
      <c r="P15" s="67" t="s">
        <v>393</v>
      </c>
    </row>
    <row r="16" spans="2:16" ht="16.5" customHeight="1">
      <c r="B16" s="74" t="s">
        <v>395</v>
      </c>
      <c r="D16" s="65">
        <v>2466</v>
      </c>
      <c r="E16" s="67">
        <v>150</v>
      </c>
      <c r="F16" s="67">
        <v>2306</v>
      </c>
      <c r="G16" s="67">
        <v>10</v>
      </c>
      <c r="H16" s="67" t="s">
        <v>393</v>
      </c>
      <c r="I16" s="144"/>
      <c r="J16" s="25"/>
      <c r="K16" s="214" t="s">
        <v>394</v>
      </c>
      <c r="M16" s="65">
        <v>808</v>
      </c>
      <c r="N16" s="67">
        <v>808</v>
      </c>
      <c r="O16" s="67" t="s">
        <v>243</v>
      </c>
      <c r="P16" s="67" t="s">
        <v>243</v>
      </c>
    </row>
    <row r="17" spans="2:16" ht="16.5" customHeight="1">
      <c r="B17" s="74" t="s">
        <v>396</v>
      </c>
      <c r="D17" s="65">
        <v>634</v>
      </c>
      <c r="E17" s="67">
        <v>78</v>
      </c>
      <c r="F17" s="67">
        <v>556</v>
      </c>
      <c r="G17" s="67" t="s">
        <v>243</v>
      </c>
      <c r="H17" s="67" t="s">
        <v>243</v>
      </c>
      <c r="I17" s="144"/>
      <c r="J17" s="25"/>
      <c r="K17" s="214" t="s">
        <v>395</v>
      </c>
      <c r="M17" s="65">
        <v>1660</v>
      </c>
      <c r="N17" s="67">
        <v>1660</v>
      </c>
      <c r="O17" s="67" t="s">
        <v>243</v>
      </c>
      <c r="P17" s="67" t="s">
        <v>243</v>
      </c>
    </row>
    <row r="18" spans="2:16" ht="16.5" customHeight="1">
      <c r="B18" s="74" t="s">
        <v>305</v>
      </c>
      <c r="D18" s="65">
        <v>96</v>
      </c>
      <c r="E18" s="67">
        <v>96</v>
      </c>
      <c r="F18" s="67" t="s">
        <v>243</v>
      </c>
      <c r="G18" s="67" t="s">
        <v>243</v>
      </c>
      <c r="H18" s="67" t="s">
        <v>243</v>
      </c>
      <c r="I18" s="144"/>
      <c r="J18" s="25"/>
      <c r="K18" s="214" t="s">
        <v>397</v>
      </c>
      <c r="M18" s="65">
        <v>274</v>
      </c>
      <c r="N18" s="67">
        <v>274</v>
      </c>
      <c r="O18" s="67" t="s">
        <v>243</v>
      </c>
      <c r="P18" s="67" t="s">
        <v>243</v>
      </c>
    </row>
    <row r="19" spans="2:16" ht="16.5" customHeight="1">
      <c r="B19" s="223"/>
      <c r="D19" s="65"/>
      <c r="E19" s="67"/>
      <c r="F19" s="67"/>
      <c r="G19" s="67"/>
      <c r="H19" s="67"/>
      <c r="I19" s="144"/>
      <c r="J19" s="25"/>
      <c r="K19" s="214" t="s">
        <v>180</v>
      </c>
      <c r="M19" s="65">
        <v>17</v>
      </c>
      <c r="N19" s="67" t="s">
        <v>181</v>
      </c>
      <c r="O19" s="67" t="s">
        <v>181</v>
      </c>
      <c r="P19" s="67">
        <v>17</v>
      </c>
    </row>
    <row r="20" spans="4:13" ht="3.75" customHeight="1" thickBot="1">
      <c r="D20" s="25"/>
      <c r="I20" s="156"/>
      <c r="J20" s="25"/>
      <c r="K20" s="121"/>
      <c r="M20" s="25"/>
    </row>
    <row r="21" spans="1:16" ht="13.5">
      <c r="A21" s="26" t="s">
        <v>373</v>
      </c>
      <c r="B21" s="28"/>
      <c r="C21" s="28"/>
      <c r="D21" s="28"/>
      <c r="E21" s="28"/>
      <c r="F21" s="28"/>
      <c r="G21" s="28"/>
      <c r="H21" s="28"/>
      <c r="I21" s="28"/>
      <c r="J21" s="28"/>
      <c r="K21" s="28"/>
      <c r="L21" s="28"/>
      <c r="M21" s="28"/>
      <c r="N21" s="28"/>
      <c r="O21" s="28"/>
      <c r="P21" s="28"/>
    </row>
  </sheetData>
  <sheetProtection/>
  <mergeCells count="5">
    <mergeCell ref="A5:C6"/>
    <mergeCell ref="D5:H5"/>
    <mergeCell ref="J5:L6"/>
    <mergeCell ref="M5:P5"/>
    <mergeCell ref="H6:I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R62"/>
  <sheetViews>
    <sheetView zoomScalePageLayoutView="0" workbookViewId="0" topLeftCell="A1">
      <selection activeCell="S20" sqref="S20"/>
    </sheetView>
  </sheetViews>
  <sheetFormatPr defaultColWidth="9.00390625" defaultRowHeight="13.5"/>
  <cols>
    <col min="1" max="1" width="0.37109375" style="1" customWidth="1"/>
    <col min="2" max="2" width="1.37890625" style="1" customWidth="1"/>
    <col min="3" max="3" width="8.75390625" style="1" customWidth="1"/>
    <col min="4" max="4" width="0.37109375" style="1" customWidth="1"/>
    <col min="5" max="7" width="4.375" style="1" customWidth="1"/>
    <col min="8" max="8" width="1.75390625" style="1" customWidth="1"/>
    <col min="9" max="9" width="3.00390625" style="1" customWidth="1"/>
    <col min="10" max="11" width="4.50390625" style="1" customWidth="1"/>
    <col min="12" max="12" width="1.875" style="1" customWidth="1"/>
    <col min="13" max="13" width="2.50390625" style="1" customWidth="1"/>
    <col min="14" max="15" width="4.125" style="1" customWidth="1"/>
    <col min="16" max="16" width="1.875" style="1" customWidth="1"/>
    <col min="17" max="17" width="2.50390625" style="1" customWidth="1"/>
    <col min="18" max="19" width="4.125" style="1" customWidth="1"/>
    <col min="20" max="20" width="1.875" style="1" customWidth="1"/>
    <col min="21" max="21" width="2.50390625" style="1" customWidth="1"/>
    <col min="22" max="23" width="4.125" style="1" customWidth="1"/>
    <col min="24" max="25" width="3.75390625" style="1" customWidth="1"/>
    <col min="26" max="26" width="3.625" style="1" customWidth="1"/>
    <col min="27" max="44" width="4.75390625" style="1" customWidth="1"/>
    <col min="45" max="16384" width="9.00390625" style="1" customWidth="1"/>
  </cols>
  <sheetData>
    <row r="1" spans="17:21" ht="17.25">
      <c r="Q1" s="3" t="s">
        <v>398</v>
      </c>
      <c r="U1" s="3"/>
    </row>
    <row r="2" spans="17:21" ht="14.25">
      <c r="Q2" s="80" t="s">
        <v>399</v>
      </c>
      <c r="U2" s="80"/>
    </row>
    <row r="3" spans="1:44" ht="10.5" customHeight="1" thickBot="1">
      <c r="A3" s="4" t="s">
        <v>162</v>
      </c>
      <c r="AP3" s="4"/>
      <c r="AR3" s="5" t="s">
        <v>400</v>
      </c>
    </row>
    <row r="4" spans="1:44" ht="14.25" thickTop="1">
      <c r="A4" s="158" t="s">
        <v>99</v>
      </c>
      <c r="B4" s="158"/>
      <c r="C4" s="158"/>
      <c r="D4" s="158"/>
      <c r="E4" s="224" t="s">
        <v>401</v>
      </c>
      <c r="F4" s="225"/>
      <c r="G4" s="225"/>
      <c r="H4" s="159" t="s">
        <v>402</v>
      </c>
      <c r="I4" s="225" t="s">
        <v>403</v>
      </c>
      <c r="J4" s="225"/>
      <c r="K4" s="225"/>
      <c r="L4" s="159" t="s">
        <v>404</v>
      </c>
      <c r="M4" s="225" t="s">
        <v>291</v>
      </c>
      <c r="N4" s="225"/>
      <c r="O4" s="225"/>
      <c r="P4" s="159" t="s">
        <v>405</v>
      </c>
      <c r="Q4" s="225" t="s">
        <v>291</v>
      </c>
      <c r="R4" s="225"/>
      <c r="S4" s="225"/>
      <c r="T4" s="159" t="s">
        <v>406</v>
      </c>
      <c r="U4" s="225" t="s">
        <v>407</v>
      </c>
      <c r="V4" s="225"/>
      <c r="W4" s="225"/>
      <c r="X4" s="224" t="s">
        <v>408</v>
      </c>
      <c r="Y4" s="225"/>
      <c r="Z4" s="226"/>
      <c r="AA4" s="225" t="s">
        <v>409</v>
      </c>
      <c r="AB4" s="225"/>
      <c r="AC4" s="225"/>
      <c r="AD4" s="224" t="s">
        <v>410</v>
      </c>
      <c r="AE4" s="225"/>
      <c r="AF4" s="225"/>
      <c r="AG4" s="224" t="s">
        <v>411</v>
      </c>
      <c r="AH4" s="225"/>
      <c r="AI4" s="225"/>
      <c r="AJ4" s="224" t="s">
        <v>412</v>
      </c>
      <c r="AK4" s="225"/>
      <c r="AL4" s="225"/>
      <c r="AM4" s="224" t="s">
        <v>413</v>
      </c>
      <c r="AN4" s="225"/>
      <c r="AO4" s="225"/>
      <c r="AP4" s="224" t="s">
        <v>414</v>
      </c>
      <c r="AQ4" s="225"/>
      <c r="AR4" s="225"/>
    </row>
    <row r="5" spans="1:44" ht="13.5">
      <c r="A5" s="227"/>
      <c r="B5" s="227"/>
      <c r="C5" s="227"/>
      <c r="D5" s="227"/>
      <c r="E5" s="228"/>
      <c r="F5" s="229"/>
      <c r="G5" s="229"/>
      <c r="H5" s="163"/>
      <c r="I5" s="229" t="s">
        <v>415</v>
      </c>
      <c r="J5" s="229"/>
      <c r="K5" s="229"/>
      <c r="L5" s="163"/>
      <c r="M5" s="230" t="s">
        <v>416</v>
      </c>
      <c r="N5" s="230"/>
      <c r="O5" s="230"/>
      <c r="P5" s="163"/>
      <c r="Q5" s="231" t="s">
        <v>417</v>
      </c>
      <c r="R5" s="231"/>
      <c r="S5" s="231"/>
      <c r="T5" s="163"/>
      <c r="U5" s="229" t="s">
        <v>418</v>
      </c>
      <c r="V5" s="229"/>
      <c r="W5" s="229"/>
      <c r="X5" s="228"/>
      <c r="Y5" s="229"/>
      <c r="Z5" s="232"/>
      <c r="AA5" s="229"/>
      <c r="AB5" s="229"/>
      <c r="AC5" s="229"/>
      <c r="AD5" s="228"/>
      <c r="AE5" s="229"/>
      <c r="AF5" s="229"/>
      <c r="AG5" s="228"/>
      <c r="AH5" s="229"/>
      <c r="AI5" s="229"/>
      <c r="AJ5" s="228"/>
      <c r="AK5" s="229"/>
      <c r="AL5" s="229"/>
      <c r="AM5" s="228"/>
      <c r="AN5" s="229"/>
      <c r="AO5" s="229"/>
      <c r="AP5" s="228"/>
      <c r="AQ5" s="229"/>
      <c r="AR5" s="229"/>
    </row>
    <row r="6" spans="1:44" ht="13.5">
      <c r="A6" s="162"/>
      <c r="B6" s="162"/>
      <c r="C6" s="162"/>
      <c r="D6" s="162"/>
      <c r="E6" s="233" t="s">
        <v>115</v>
      </c>
      <c r="F6" s="233" t="s">
        <v>116</v>
      </c>
      <c r="G6" s="233" t="s">
        <v>117</v>
      </c>
      <c r="H6" s="163" t="s">
        <v>115</v>
      </c>
      <c r="I6" s="162"/>
      <c r="J6" s="233" t="s">
        <v>116</v>
      </c>
      <c r="K6" s="233" t="s">
        <v>117</v>
      </c>
      <c r="L6" s="163" t="s">
        <v>115</v>
      </c>
      <c r="M6" s="162"/>
      <c r="N6" s="233" t="s">
        <v>116</v>
      </c>
      <c r="O6" s="233" t="s">
        <v>117</v>
      </c>
      <c r="P6" s="163" t="s">
        <v>115</v>
      </c>
      <c r="Q6" s="162"/>
      <c r="R6" s="233" t="s">
        <v>116</v>
      </c>
      <c r="S6" s="233" t="s">
        <v>117</v>
      </c>
      <c r="T6" s="163" t="s">
        <v>115</v>
      </c>
      <c r="U6" s="162"/>
      <c r="V6" s="233" t="s">
        <v>116</v>
      </c>
      <c r="W6" s="233" t="s">
        <v>117</v>
      </c>
      <c r="X6" s="233" t="s">
        <v>115</v>
      </c>
      <c r="Y6" s="233" t="s">
        <v>116</v>
      </c>
      <c r="Z6" s="234" t="s">
        <v>117</v>
      </c>
      <c r="AA6" s="235" t="s">
        <v>115</v>
      </c>
      <c r="AB6" s="233" t="s">
        <v>116</v>
      </c>
      <c r="AC6" s="233" t="s">
        <v>117</v>
      </c>
      <c r="AD6" s="233" t="s">
        <v>115</v>
      </c>
      <c r="AE6" s="233" t="s">
        <v>116</v>
      </c>
      <c r="AF6" s="233" t="s">
        <v>117</v>
      </c>
      <c r="AG6" s="233" t="s">
        <v>115</v>
      </c>
      <c r="AH6" s="233" t="s">
        <v>116</v>
      </c>
      <c r="AI6" s="233" t="s">
        <v>117</v>
      </c>
      <c r="AJ6" s="233" t="s">
        <v>115</v>
      </c>
      <c r="AK6" s="233" t="s">
        <v>116</v>
      </c>
      <c r="AL6" s="233" t="s">
        <v>117</v>
      </c>
      <c r="AM6" s="233" t="s">
        <v>115</v>
      </c>
      <c r="AN6" s="233" t="s">
        <v>116</v>
      </c>
      <c r="AO6" s="236" t="s">
        <v>117</v>
      </c>
      <c r="AP6" s="233" t="s">
        <v>115</v>
      </c>
      <c r="AQ6" s="233" t="s">
        <v>116</v>
      </c>
      <c r="AR6" s="236" t="s">
        <v>117</v>
      </c>
    </row>
    <row r="7" ht="3.75" customHeight="1">
      <c r="E7" s="71"/>
    </row>
    <row r="8" spans="2:44" s="16" customFormat="1" ht="13.5">
      <c r="B8" s="61" t="s">
        <v>105</v>
      </c>
      <c r="C8" s="61"/>
      <c r="E8" s="237">
        <f aca="true" t="shared" si="0" ref="E8:AI8">SUM(E10,E19,E26,E29,E34,E37,E43,E49,E54,E57)</f>
        <v>23366</v>
      </c>
      <c r="F8" s="238">
        <f t="shared" si="0"/>
        <v>11931</v>
      </c>
      <c r="G8" s="239">
        <f t="shared" si="0"/>
        <v>11435</v>
      </c>
      <c r="H8" s="240">
        <f t="shared" si="0"/>
        <v>22513</v>
      </c>
      <c r="I8" s="240">
        <f t="shared" si="0"/>
        <v>0</v>
      </c>
      <c r="J8" s="239">
        <f t="shared" si="0"/>
        <v>11421</v>
      </c>
      <c r="K8" s="239">
        <f t="shared" si="0"/>
        <v>11092</v>
      </c>
      <c r="L8" s="240">
        <f t="shared" si="0"/>
        <v>186</v>
      </c>
      <c r="M8" s="240">
        <f t="shared" si="0"/>
        <v>0</v>
      </c>
      <c r="N8" s="239">
        <f t="shared" si="0"/>
        <v>101</v>
      </c>
      <c r="O8" s="239">
        <f t="shared" si="0"/>
        <v>85</v>
      </c>
      <c r="P8" s="240">
        <f t="shared" si="0"/>
        <v>24</v>
      </c>
      <c r="Q8" s="240">
        <f t="shared" si="0"/>
        <v>0</v>
      </c>
      <c r="R8" s="239">
        <f t="shared" si="0"/>
        <v>11</v>
      </c>
      <c r="S8" s="239">
        <f t="shared" si="0"/>
        <v>13</v>
      </c>
      <c r="T8" s="240">
        <f t="shared" si="0"/>
        <v>23</v>
      </c>
      <c r="U8" s="240">
        <f t="shared" si="0"/>
        <v>0</v>
      </c>
      <c r="V8" s="239">
        <f t="shared" si="0"/>
        <v>20</v>
      </c>
      <c r="W8" s="239">
        <f t="shared" si="0"/>
        <v>3</v>
      </c>
      <c r="X8" s="239">
        <f t="shared" si="0"/>
        <v>296</v>
      </c>
      <c r="Y8" s="239">
        <f t="shared" si="0"/>
        <v>207</v>
      </c>
      <c r="Z8" s="239">
        <f t="shared" si="0"/>
        <v>89</v>
      </c>
      <c r="AA8" s="239">
        <f t="shared" si="0"/>
        <v>320</v>
      </c>
      <c r="AB8" s="239">
        <f t="shared" si="0"/>
        <v>170</v>
      </c>
      <c r="AC8" s="239">
        <f t="shared" si="0"/>
        <v>150</v>
      </c>
      <c r="AD8" s="239">
        <f t="shared" si="0"/>
        <v>4</v>
      </c>
      <c r="AE8" s="239">
        <f t="shared" si="0"/>
        <v>1</v>
      </c>
      <c r="AF8" s="239">
        <f t="shared" si="0"/>
        <v>3</v>
      </c>
      <c r="AG8" s="239">
        <f t="shared" si="0"/>
        <v>27</v>
      </c>
      <c r="AH8" s="239">
        <f t="shared" si="0"/>
        <v>15</v>
      </c>
      <c r="AI8" s="239">
        <f t="shared" si="0"/>
        <v>12</v>
      </c>
      <c r="AJ8" s="239" t="s">
        <v>133</v>
      </c>
      <c r="AK8" s="239" t="s">
        <v>133</v>
      </c>
      <c r="AL8" s="239" t="s">
        <v>133</v>
      </c>
      <c r="AM8" s="241" t="s">
        <v>133</v>
      </c>
      <c r="AN8" s="239" t="s">
        <v>133</v>
      </c>
      <c r="AO8" s="241" t="s">
        <v>133</v>
      </c>
      <c r="AP8" s="239" t="s">
        <v>133</v>
      </c>
      <c r="AQ8" s="239" t="s">
        <v>133</v>
      </c>
      <c r="AR8" s="239" t="s">
        <v>133</v>
      </c>
    </row>
    <row r="9" spans="2:44" ht="12.75" customHeight="1">
      <c r="B9" s="20"/>
      <c r="C9" s="20"/>
      <c r="E9" s="237">
        <f aca="true" t="shared" si="1" ref="E9:E17">SUM(F9,G9)</f>
        <v>0</v>
      </c>
      <c r="F9" s="241"/>
      <c r="G9" s="241"/>
      <c r="H9" s="242"/>
      <c r="I9" s="242"/>
      <c r="J9" s="241"/>
      <c r="K9" s="241"/>
      <c r="L9" s="242"/>
      <c r="M9" s="242"/>
      <c r="N9" s="241"/>
      <c r="O9" s="241"/>
      <c r="P9" s="240">
        <f>SUM(R9,S9)</f>
        <v>0</v>
      </c>
      <c r="Q9" s="240">
        <f>SUM(Q11,Q20,Q27,Q30,Q35,Q38,Q44,Q50,Q55,Q58)</f>
        <v>0</v>
      </c>
      <c r="R9" s="241"/>
      <c r="S9" s="241"/>
      <c r="T9" s="240">
        <f aca="true" t="shared" si="2" ref="T9:T15">SUM(V9,W9)</f>
        <v>0</v>
      </c>
      <c r="U9" s="240">
        <f>SUM(U11,U20,U27,U30,U35,U38,U44,U50,U55,U58)</f>
        <v>0</v>
      </c>
      <c r="V9" s="241"/>
      <c r="W9" s="241"/>
      <c r="X9" s="239">
        <f aca="true" t="shared" si="3" ref="X9:X17">SUM(Y9,Z9)</f>
        <v>0</v>
      </c>
      <c r="Y9" s="241"/>
      <c r="Z9" s="241"/>
      <c r="AA9" s="239">
        <f aca="true" t="shared" si="4" ref="AA9:AA17">SUM(AB9,AC9)</f>
        <v>0</v>
      </c>
      <c r="AB9" s="241"/>
      <c r="AC9" s="241"/>
      <c r="AD9" s="241"/>
      <c r="AE9" s="241"/>
      <c r="AF9" s="241"/>
      <c r="AG9" s="239">
        <f>SUM(AH9,AI9)</f>
        <v>0</v>
      </c>
      <c r="AH9" s="241"/>
      <c r="AI9" s="241"/>
      <c r="AJ9" s="241"/>
      <c r="AK9" s="241"/>
      <c r="AL9" s="241"/>
      <c r="AM9" s="241"/>
      <c r="AN9" s="241"/>
      <c r="AO9" s="241"/>
      <c r="AP9" s="241"/>
      <c r="AQ9" s="241"/>
      <c r="AR9" s="241"/>
    </row>
    <row r="10" spans="2:44" s="16" customFormat="1" ht="13.5">
      <c r="B10" s="61" t="s">
        <v>419</v>
      </c>
      <c r="C10" s="61"/>
      <c r="E10" s="237">
        <f t="shared" si="1"/>
        <v>8361</v>
      </c>
      <c r="F10" s="239">
        <f>SUM(F11:F17)</f>
        <v>4219</v>
      </c>
      <c r="G10" s="239">
        <f>SUM(G11:G17)</f>
        <v>4142</v>
      </c>
      <c r="H10" s="240">
        <f aca="true" t="shared" si="5" ref="H10:H17">SUM(J10,K10)</f>
        <v>8041</v>
      </c>
      <c r="I10" s="240">
        <f>SUM(I11:I16)</f>
        <v>0</v>
      </c>
      <c r="J10" s="239">
        <f>SUM(J11:J17)</f>
        <v>4026</v>
      </c>
      <c r="K10" s="239">
        <f>SUM(K11:K17)</f>
        <v>4015</v>
      </c>
      <c r="L10" s="240">
        <f>SUM(N10,O10)</f>
        <v>58</v>
      </c>
      <c r="M10" s="240">
        <f>SUM(M11:M16)</f>
        <v>0</v>
      </c>
      <c r="N10" s="239">
        <f>SUM(N11:N17)</f>
        <v>34</v>
      </c>
      <c r="O10" s="239">
        <f>SUM(O11:O17)</f>
        <v>24</v>
      </c>
      <c r="P10" s="240">
        <f>SUM(R10,S10)</f>
        <v>11</v>
      </c>
      <c r="Q10" s="240">
        <f>SUM(Q11:Q16)</f>
        <v>0</v>
      </c>
      <c r="R10" s="239">
        <f>SUM(R11:R17)</f>
        <v>7</v>
      </c>
      <c r="S10" s="239">
        <f>SUM(S11:S17)</f>
        <v>4</v>
      </c>
      <c r="T10" s="240">
        <f t="shared" si="2"/>
        <v>11</v>
      </c>
      <c r="U10" s="240">
        <f>SUM(U11:U16)</f>
        <v>0</v>
      </c>
      <c r="V10" s="239">
        <f>SUM(V11:V17)</f>
        <v>10</v>
      </c>
      <c r="W10" s="239">
        <f>SUM(W11:W17)</f>
        <v>1</v>
      </c>
      <c r="X10" s="239">
        <f t="shared" si="3"/>
        <v>114</v>
      </c>
      <c r="Y10" s="239">
        <f>SUM(Y11:Y17)</f>
        <v>78</v>
      </c>
      <c r="Z10" s="239">
        <f>SUM(Z11:Z17)</f>
        <v>36</v>
      </c>
      <c r="AA10" s="239">
        <f t="shared" si="4"/>
        <v>125</v>
      </c>
      <c r="AB10" s="239">
        <f>SUM(AB11:AB17)</f>
        <v>63</v>
      </c>
      <c r="AC10" s="239">
        <f>SUM(AC11:AC17)</f>
        <v>62</v>
      </c>
      <c r="AD10" s="239">
        <f>SUM(AE10,AF10)</f>
        <v>1</v>
      </c>
      <c r="AE10" s="239">
        <f>SUM(AE11:AE17)</f>
        <v>1</v>
      </c>
      <c r="AF10" s="239" t="s">
        <v>133</v>
      </c>
      <c r="AG10" s="239">
        <f>SUM(AH10:AI10)</f>
        <v>5</v>
      </c>
      <c r="AH10" s="239">
        <f>SUM(AH11:AH17)</f>
        <v>4</v>
      </c>
      <c r="AI10" s="239">
        <f>SUM(AI11:AI17)</f>
        <v>1</v>
      </c>
      <c r="AJ10" s="239" t="s">
        <v>420</v>
      </c>
      <c r="AK10" s="239" t="s">
        <v>420</v>
      </c>
      <c r="AL10" s="239" t="s">
        <v>420</v>
      </c>
      <c r="AM10" s="239" t="s">
        <v>158</v>
      </c>
      <c r="AN10" s="239" t="s">
        <v>158</v>
      </c>
      <c r="AO10" s="239" t="s">
        <v>158</v>
      </c>
      <c r="AP10" s="239" t="s">
        <v>158</v>
      </c>
      <c r="AQ10" s="239" t="s">
        <v>158</v>
      </c>
      <c r="AR10" s="239" t="s">
        <v>158</v>
      </c>
    </row>
    <row r="11" spans="2:44" s="208" customFormat="1" ht="13.5">
      <c r="B11" s="20"/>
      <c r="C11" s="20" t="s">
        <v>123</v>
      </c>
      <c r="E11" s="243">
        <f t="shared" si="1"/>
        <v>3984</v>
      </c>
      <c r="F11" s="241">
        <f aca="true" t="shared" si="6" ref="F11:G17">SUM(J11,N11,R11,V11,Y11,AB11,AE11)</f>
        <v>2035</v>
      </c>
      <c r="G11" s="241">
        <f t="shared" si="6"/>
        <v>1949</v>
      </c>
      <c r="H11" s="242">
        <f t="shared" si="5"/>
        <v>3815</v>
      </c>
      <c r="I11" s="242">
        <f>SUM(I12:I17)</f>
        <v>0</v>
      </c>
      <c r="J11" s="241">
        <v>1929</v>
      </c>
      <c r="K11" s="241">
        <v>1886</v>
      </c>
      <c r="L11" s="242">
        <f>SUM(N11,O11)</f>
        <v>49</v>
      </c>
      <c r="M11" s="242"/>
      <c r="N11" s="241">
        <v>28</v>
      </c>
      <c r="O11" s="241">
        <v>21</v>
      </c>
      <c r="P11" s="242">
        <f>SUM(R11,S11)</f>
        <v>9</v>
      </c>
      <c r="Q11" s="242">
        <f>SUM(Q13,Q22,Q29,Q32,Q37,Q40,Q46,Q52,Q57,Q60)</f>
        <v>0</v>
      </c>
      <c r="R11" s="241">
        <v>7</v>
      </c>
      <c r="S11" s="241">
        <v>2</v>
      </c>
      <c r="T11" s="242">
        <f t="shared" si="2"/>
        <v>3</v>
      </c>
      <c r="U11" s="242">
        <f>SUM(U13,U22,U29,U32,U37,U40,U46,U52,U57,U60)</f>
        <v>0</v>
      </c>
      <c r="V11" s="241">
        <v>3</v>
      </c>
      <c r="W11" s="241" t="s">
        <v>421</v>
      </c>
      <c r="X11" s="241">
        <f t="shared" si="3"/>
        <v>47</v>
      </c>
      <c r="Y11" s="241">
        <v>34</v>
      </c>
      <c r="Z11" s="241">
        <v>13</v>
      </c>
      <c r="AA11" s="241">
        <f t="shared" si="4"/>
        <v>60</v>
      </c>
      <c r="AB11" s="241">
        <v>33</v>
      </c>
      <c r="AC11" s="241">
        <v>27</v>
      </c>
      <c r="AD11" s="241">
        <v>1</v>
      </c>
      <c r="AE11" s="241">
        <v>1</v>
      </c>
      <c r="AF11" s="241" t="s">
        <v>420</v>
      </c>
      <c r="AG11" s="241">
        <f>SUM(AH11:AI11)</f>
        <v>1</v>
      </c>
      <c r="AH11" s="241">
        <v>1</v>
      </c>
      <c r="AI11" s="241" t="s">
        <v>420</v>
      </c>
      <c r="AJ11" s="241" t="s">
        <v>420</v>
      </c>
      <c r="AK11" s="241" t="s">
        <v>420</v>
      </c>
      <c r="AL11" s="241" t="s">
        <v>420</v>
      </c>
      <c r="AM11" s="241" t="s">
        <v>158</v>
      </c>
      <c r="AN11" s="241" t="s">
        <v>158</v>
      </c>
      <c r="AO11" s="241" t="s">
        <v>158</v>
      </c>
      <c r="AP11" s="241" t="s">
        <v>158</v>
      </c>
      <c r="AQ11" s="241" t="s">
        <v>158</v>
      </c>
      <c r="AR11" s="241" t="s">
        <v>158</v>
      </c>
    </row>
    <row r="12" spans="2:44" s="208" customFormat="1" ht="13.5">
      <c r="B12" s="20"/>
      <c r="C12" s="20" t="s">
        <v>422</v>
      </c>
      <c r="E12" s="243">
        <f t="shared" si="1"/>
        <v>717</v>
      </c>
      <c r="F12" s="241">
        <f t="shared" si="6"/>
        <v>361</v>
      </c>
      <c r="G12" s="241">
        <f t="shared" si="6"/>
        <v>356</v>
      </c>
      <c r="H12" s="242">
        <f t="shared" si="5"/>
        <v>688</v>
      </c>
      <c r="I12" s="242">
        <f>SUM(I13:I19)</f>
        <v>0</v>
      </c>
      <c r="J12" s="241">
        <v>344</v>
      </c>
      <c r="K12" s="241">
        <v>344</v>
      </c>
      <c r="L12" s="242" t="s">
        <v>154</v>
      </c>
      <c r="M12" s="242"/>
      <c r="N12" s="241" t="s">
        <v>421</v>
      </c>
      <c r="O12" s="241" t="s">
        <v>421</v>
      </c>
      <c r="P12" s="242" t="s">
        <v>155</v>
      </c>
      <c r="Q12" s="242">
        <f>SUM(Q14,Q23,Q30,Q33,Q38,Q41,Q47,Q53,Q58,Q61)</f>
        <v>0</v>
      </c>
      <c r="R12" s="241" t="s">
        <v>421</v>
      </c>
      <c r="S12" s="241" t="s">
        <v>421</v>
      </c>
      <c r="T12" s="242">
        <f t="shared" si="2"/>
        <v>4</v>
      </c>
      <c r="U12" s="242">
        <f>SUM(U14,U23,U30,U33,U38,U41,U47,U53,U58,U61)</f>
        <v>0</v>
      </c>
      <c r="V12" s="241">
        <v>3</v>
      </c>
      <c r="W12" s="241">
        <v>1</v>
      </c>
      <c r="X12" s="241">
        <f t="shared" si="3"/>
        <v>16</v>
      </c>
      <c r="Y12" s="241">
        <v>9</v>
      </c>
      <c r="Z12" s="241">
        <v>7</v>
      </c>
      <c r="AA12" s="241">
        <f t="shared" si="4"/>
        <v>9</v>
      </c>
      <c r="AB12" s="241">
        <v>5</v>
      </c>
      <c r="AC12" s="241">
        <v>4</v>
      </c>
      <c r="AD12" s="241" t="s">
        <v>420</v>
      </c>
      <c r="AE12" s="241" t="s">
        <v>420</v>
      </c>
      <c r="AF12" s="241" t="s">
        <v>420</v>
      </c>
      <c r="AG12" s="241">
        <f>SUM(AH12:AI12)</f>
        <v>2</v>
      </c>
      <c r="AH12" s="241">
        <v>2</v>
      </c>
      <c r="AI12" s="241" t="s">
        <v>420</v>
      </c>
      <c r="AJ12" s="241" t="s">
        <v>420</v>
      </c>
      <c r="AK12" s="241" t="s">
        <v>420</v>
      </c>
      <c r="AL12" s="241" t="s">
        <v>420</v>
      </c>
      <c r="AM12" s="241" t="s">
        <v>158</v>
      </c>
      <c r="AN12" s="241" t="s">
        <v>158</v>
      </c>
      <c r="AO12" s="241" t="s">
        <v>158</v>
      </c>
      <c r="AP12" s="241" t="s">
        <v>158</v>
      </c>
      <c r="AQ12" s="241" t="s">
        <v>158</v>
      </c>
      <c r="AR12" s="241" t="s">
        <v>158</v>
      </c>
    </row>
    <row r="13" spans="2:44" s="208" customFormat="1" ht="13.5">
      <c r="B13" s="20"/>
      <c r="C13" s="20" t="s">
        <v>423</v>
      </c>
      <c r="E13" s="243">
        <f t="shared" si="1"/>
        <v>1368</v>
      </c>
      <c r="F13" s="241">
        <f t="shared" si="6"/>
        <v>669</v>
      </c>
      <c r="G13" s="241">
        <f t="shared" si="6"/>
        <v>699</v>
      </c>
      <c r="H13" s="242">
        <f t="shared" si="5"/>
        <v>1327</v>
      </c>
      <c r="I13" s="242">
        <f>SUM(I14:I20)</f>
        <v>0</v>
      </c>
      <c r="J13" s="241">
        <v>647</v>
      </c>
      <c r="K13" s="241">
        <v>680</v>
      </c>
      <c r="L13" s="242">
        <f>SUM(N13,O13)</f>
        <v>1</v>
      </c>
      <c r="M13" s="242"/>
      <c r="N13" s="241" t="s">
        <v>421</v>
      </c>
      <c r="O13" s="241">
        <v>1</v>
      </c>
      <c r="P13" s="242" t="s">
        <v>155</v>
      </c>
      <c r="Q13" s="242">
        <f>SUM(Q15,Q24,Q31,Q34,Q39,Q42,Q48,Q54,Q59,Q62)</f>
        <v>0</v>
      </c>
      <c r="R13" s="241" t="s">
        <v>421</v>
      </c>
      <c r="S13" s="241" t="s">
        <v>421</v>
      </c>
      <c r="T13" s="242">
        <f t="shared" si="2"/>
        <v>2</v>
      </c>
      <c r="U13" s="242">
        <f>SUM(U15,U24,U31,U34,U39,U42,U48,U54,U59,U62)</f>
        <v>0</v>
      </c>
      <c r="V13" s="241">
        <v>2</v>
      </c>
      <c r="W13" s="241" t="s">
        <v>421</v>
      </c>
      <c r="X13" s="241">
        <f t="shared" si="3"/>
        <v>14</v>
      </c>
      <c r="Y13" s="241">
        <v>10</v>
      </c>
      <c r="Z13" s="241">
        <v>4</v>
      </c>
      <c r="AA13" s="241">
        <f t="shared" si="4"/>
        <v>24</v>
      </c>
      <c r="AB13" s="241">
        <v>10</v>
      </c>
      <c r="AC13" s="241">
        <v>14</v>
      </c>
      <c r="AD13" s="241" t="s">
        <v>420</v>
      </c>
      <c r="AE13" s="241" t="s">
        <v>420</v>
      </c>
      <c r="AF13" s="241" t="s">
        <v>420</v>
      </c>
      <c r="AG13" s="241">
        <f>SUM(AH13:AI13)</f>
        <v>1</v>
      </c>
      <c r="AH13" s="241">
        <v>1</v>
      </c>
      <c r="AI13" s="241" t="s">
        <v>420</v>
      </c>
      <c r="AJ13" s="241" t="s">
        <v>420</v>
      </c>
      <c r="AK13" s="241" t="s">
        <v>420</v>
      </c>
      <c r="AL13" s="241" t="s">
        <v>420</v>
      </c>
      <c r="AM13" s="241" t="s">
        <v>158</v>
      </c>
      <c r="AN13" s="241" t="s">
        <v>158</v>
      </c>
      <c r="AO13" s="241" t="s">
        <v>158</v>
      </c>
      <c r="AP13" s="241" t="s">
        <v>158</v>
      </c>
      <c r="AQ13" s="241" t="s">
        <v>158</v>
      </c>
      <c r="AR13" s="241" t="s">
        <v>158</v>
      </c>
    </row>
    <row r="14" spans="2:44" s="208" customFormat="1" ht="13.5">
      <c r="B14" s="20"/>
      <c r="C14" s="20" t="s">
        <v>424</v>
      </c>
      <c r="E14" s="243">
        <f t="shared" si="1"/>
        <v>418</v>
      </c>
      <c r="F14" s="241">
        <f t="shared" si="6"/>
        <v>214</v>
      </c>
      <c r="G14" s="241">
        <f t="shared" si="6"/>
        <v>204</v>
      </c>
      <c r="H14" s="242">
        <f t="shared" si="5"/>
        <v>408</v>
      </c>
      <c r="I14" s="242">
        <f>SUM(I15:I21)</f>
        <v>0</v>
      </c>
      <c r="J14" s="241">
        <v>207</v>
      </c>
      <c r="K14" s="241">
        <v>201</v>
      </c>
      <c r="L14" s="242" t="s">
        <v>155</v>
      </c>
      <c r="M14" s="242"/>
      <c r="N14" s="241" t="s">
        <v>421</v>
      </c>
      <c r="O14" s="241" t="s">
        <v>421</v>
      </c>
      <c r="P14" s="242" t="s">
        <v>154</v>
      </c>
      <c r="Q14" s="242">
        <f>SUM(Q16,Q25,Q32,Q35,Q40,Q43,Q49,Q55,Q60,Q63)</f>
        <v>0</v>
      </c>
      <c r="R14" s="241" t="s">
        <v>421</v>
      </c>
      <c r="S14" s="241" t="s">
        <v>421</v>
      </c>
      <c r="T14" s="242">
        <f t="shared" si="2"/>
        <v>1</v>
      </c>
      <c r="U14" s="242">
        <f>SUM(U16,U25,U32,U35,U40,U43,U49,U55,U60,U63)</f>
        <v>0</v>
      </c>
      <c r="V14" s="241">
        <v>1</v>
      </c>
      <c r="W14" s="241" t="s">
        <v>421</v>
      </c>
      <c r="X14" s="241">
        <f t="shared" si="3"/>
        <v>4</v>
      </c>
      <c r="Y14" s="241">
        <v>3</v>
      </c>
      <c r="Z14" s="241">
        <v>1</v>
      </c>
      <c r="AA14" s="241">
        <f t="shared" si="4"/>
        <v>5</v>
      </c>
      <c r="AB14" s="241">
        <v>3</v>
      </c>
      <c r="AC14" s="241">
        <v>2</v>
      </c>
      <c r="AD14" s="241" t="s">
        <v>420</v>
      </c>
      <c r="AE14" s="241" t="s">
        <v>420</v>
      </c>
      <c r="AF14" s="241" t="s">
        <v>420</v>
      </c>
      <c r="AG14" s="241">
        <f>SUM(AH14:AI14)</f>
        <v>1</v>
      </c>
      <c r="AH14" s="241" t="s">
        <v>420</v>
      </c>
      <c r="AI14" s="241">
        <v>1</v>
      </c>
      <c r="AJ14" s="241" t="s">
        <v>420</v>
      </c>
      <c r="AK14" s="241" t="s">
        <v>420</v>
      </c>
      <c r="AL14" s="241" t="s">
        <v>420</v>
      </c>
      <c r="AM14" s="241" t="s">
        <v>158</v>
      </c>
      <c r="AN14" s="241" t="s">
        <v>158</v>
      </c>
      <c r="AO14" s="241" t="s">
        <v>158</v>
      </c>
      <c r="AP14" s="241" t="s">
        <v>158</v>
      </c>
      <c r="AQ14" s="241" t="s">
        <v>158</v>
      </c>
      <c r="AR14" s="241" t="s">
        <v>158</v>
      </c>
    </row>
    <row r="15" spans="2:44" s="208" customFormat="1" ht="13.5">
      <c r="B15" s="20"/>
      <c r="C15" s="20" t="s">
        <v>125</v>
      </c>
      <c r="E15" s="243">
        <f t="shared" si="1"/>
        <v>486</v>
      </c>
      <c r="F15" s="241">
        <f t="shared" si="6"/>
        <v>242</v>
      </c>
      <c r="G15" s="241">
        <f t="shared" si="6"/>
        <v>244</v>
      </c>
      <c r="H15" s="242">
        <f t="shared" si="5"/>
        <v>464</v>
      </c>
      <c r="I15" s="242">
        <f>SUM(I16:I22)</f>
        <v>0</v>
      </c>
      <c r="J15" s="241">
        <v>228</v>
      </c>
      <c r="K15" s="241">
        <v>236</v>
      </c>
      <c r="L15" s="242">
        <f>SUM(N15,O15)</f>
        <v>2</v>
      </c>
      <c r="M15" s="242"/>
      <c r="N15" s="241">
        <v>1</v>
      </c>
      <c r="O15" s="241">
        <v>1</v>
      </c>
      <c r="P15" s="242">
        <f>SUM(R15,S15)</f>
        <v>1</v>
      </c>
      <c r="Q15" s="242">
        <f>SUM(Q17,Q26,Q33,Q36,Q41,Q44,Q50,Q56,Q61,Q64)</f>
        <v>0</v>
      </c>
      <c r="R15" s="241" t="s">
        <v>421</v>
      </c>
      <c r="S15" s="241">
        <v>1</v>
      </c>
      <c r="T15" s="242">
        <f t="shared" si="2"/>
        <v>1</v>
      </c>
      <c r="U15" s="242">
        <f>SUM(U17,U26,U33,U36,U41,U44,U50,U56,U61,U64)</f>
        <v>0</v>
      </c>
      <c r="V15" s="241">
        <v>1</v>
      </c>
      <c r="W15" s="241" t="s">
        <v>421</v>
      </c>
      <c r="X15" s="241">
        <f t="shared" si="3"/>
        <v>10</v>
      </c>
      <c r="Y15" s="241">
        <v>8</v>
      </c>
      <c r="Z15" s="241">
        <v>2</v>
      </c>
      <c r="AA15" s="241">
        <f t="shared" si="4"/>
        <v>8</v>
      </c>
      <c r="AB15" s="241">
        <v>4</v>
      </c>
      <c r="AC15" s="241">
        <v>4</v>
      </c>
      <c r="AD15" s="241" t="s">
        <v>420</v>
      </c>
      <c r="AE15" s="241" t="s">
        <v>420</v>
      </c>
      <c r="AF15" s="241" t="s">
        <v>420</v>
      </c>
      <c r="AG15" s="241" t="s">
        <v>420</v>
      </c>
      <c r="AH15" s="241" t="s">
        <v>420</v>
      </c>
      <c r="AI15" s="241" t="s">
        <v>420</v>
      </c>
      <c r="AJ15" s="241" t="s">
        <v>420</v>
      </c>
      <c r="AK15" s="241" t="s">
        <v>420</v>
      </c>
      <c r="AL15" s="241" t="s">
        <v>420</v>
      </c>
      <c r="AM15" s="241" t="s">
        <v>158</v>
      </c>
      <c r="AN15" s="241" t="s">
        <v>158</v>
      </c>
      <c r="AO15" s="241" t="s">
        <v>158</v>
      </c>
      <c r="AP15" s="241" t="s">
        <v>158</v>
      </c>
      <c r="AQ15" s="241" t="s">
        <v>158</v>
      </c>
      <c r="AR15" s="241" t="s">
        <v>158</v>
      </c>
    </row>
    <row r="16" spans="2:44" s="208" customFormat="1" ht="13.5">
      <c r="B16" s="20"/>
      <c r="C16" s="20" t="s">
        <v>126</v>
      </c>
      <c r="E16" s="243">
        <f t="shared" si="1"/>
        <v>786</v>
      </c>
      <c r="F16" s="241">
        <f t="shared" si="6"/>
        <v>413</v>
      </c>
      <c r="G16" s="241">
        <f t="shared" si="6"/>
        <v>373</v>
      </c>
      <c r="H16" s="242">
        <f t="shared" si="5"/>
        <v>756</v>
      </c>
      <c r="I16" s="242">
        <f>SUM(I17:I23)</f>
        <v>0</v>
      </c>
      <c r="J16" s="241">
        <v>395</v>
      </c>
      <c r="K16" s="241">
        <v>361</v>
      </c>
      <c r="L16" s="242">
        <f>SUM(N16,O16)</f>
        <v>5</v>
      </c>
      <c r="M16" s="242"/>
      <c r="N16" s="241">
        <v>4</v>
      </c>
      <c r="O16" s="241">
        <v>1</v>
      </c>
      <c r="P16" s="242">
        <f>SUM(R16,S16)</f>
        <v>1</v>
      </c>
      <c r="Q16" s="242">
        <f>SUM(Q19,Q27,Q34,Q37,Q42,Q45,Q51,Q57,Q62,Q65)</f>
        <v>0</v>
      </c>
      <c r="R16" s="241" t="s">
        <v>421</v>
      </c>
      <c r="S16" s="241">
        <v>1</v>
      </c>
      <c r="T16" s="242" t="s">
        <v>155</v>
      </c>
      <c r="U16" s="242">
        <f>SUM(U19,U27,U34,U37,U42,U45,U51,U57,U62,U65)</f>
        <v>0</v>
      </c>
      <c r="V16" s="241" t="s">
        <v>155</v>
      </c>
      <c r="W16" s="241" t="s">
        <v>421</v>
      </c>
      <c r="X16" s="241">
        <f t="shared" si="3"/>
        <v>10</v>
      </c>
      <c r="Y16" s="241">
        <v>7</v>
      </c>
      <c r="Z16" s="241">
        <v>3</v>
      </c>
      <c r="AA16" s="241">
        <f t="shared" si="4"/>
        <v>14</v>
      </c>
      <c r="AB16" s="241">
        <v>7</v>
      </c>
      <c r="AC16" s="241">
        <v>7</v>
      </c>
      <c r="AD16" s="241" t="s">
        <v>420</v>
      </c>
      <c r="AE16" s="241" t="s">
        <v>420</v>
      </c>
      <c r="AF16" s="241" t="s">
        <v>420</v>
      </c>
      <c r="AG16" s="241" t="s">
        <v>420</v>
      </c>
      <c r="AH16" s="241" t="s">
        <v>420</v>
      </c>
      <c r="AI16" s="241" t="s">
        <v>420</v>
      </c>
      <c r="AJ16" s="241" t="s">
        <v>420</v>
      </c>
      <c r="AK16" s="241" t="s">
        <v>420</v>
      </c>
      <c r="AL16" s="241" t="s">
        <v>420</v>
      </c>
      <c r="AM16" s="241" t="s">
        <v>158</v>
      </c>
      <c r="AN16" s="241" t="s">
        <v>158</v>
      </c>
      <c r="AO16" s="241" t="s">
        <v>158</v>
      </c>
      <c r="AP16" s="241" t="s">
        <v>158</v>
      </c>
      <c r="AQ16" s="241" t="s">
        <v>158</v>
      </c>
      <c r="AR16" s="241" t="s">
        <v>158</v>
      </c>
    </row>
    <row r="17" spans="2:44" s="208" customFormat="1" ht="12.75" customHeight="1">
      <c r="B17" s="20"/>
      <c r="C17" s="20" t="s">
        <v>134</v>
      </c>
      <c r="E17" s="243">
        <f t="shared" si="1"/>
        <v>602</v>
      </c>
      <c r="F17" s="241">
        <f t="shared" si="6"/>
        <v>285</v>
      </c>
      <c r="G17" s="241">
        <f t="shared" si="6"/>
        <v>317</v>
      </c>
      <c r="H17" s="242">
        <f t="shared" si="5"/>
        <v>583</v>
      </c>
      <c r="I17" s="242">
        <f>SUM(I19:I24)</f>
        <v>0</v>
      </c>
      <c r="J17" s="241">
        <v>276</v>
      </c>
      <c r="K17" s="241">
        <v>307</v>
      </c>
      <c r="L17" s="242">
        <f>SUM(N17,O17)</f>
        <v>1</v>
      </c>
      <c r="M17" s="242"/>
      <c r="N17" s="241">
        <v>1</v>
      </c>
      <c r="O17" s="241" t="s">
        <v>421</v>
      </c>
      <c r="P17" s="242" t="s">
        <v>155</v>
      </c>
      <c r="Q17" s="242">
        <f>SUM(Q20,Q28,Q35,Q38,Q43,Q46,Q52,Q58,Q63,Q66)</f>
        <v>0</v>
      </c>
      <c r="R17" s="241" t="s">
        <v>421</v>
      </c>
      <c r="S17" s="241" t="s">
        <v>421</v>
      </c>
      <c r="T17" s="242" t="s">
        <v>155</v>
      </c>
      <c r="U17" s="242">
        <f>SUM(U20,U28,U35,U38,U43,U46,U52,U58,U63,U66)</f>
        <v>0</v>
      </c>
      <c r="V17" s="241" t="s">
        <v>421</v>
      </c>
      <c r="W17" s="241" t="s">
        <v>421</v>
      </c>
      <c r="X17" s="241">
        <f t="shared" si="3"/>
        <v>13</v>
      </c>
      <c r="Y17" s="241">
        <v>7</v>
      </c>
      <c r="Z17" s="241">
        <v>6</v>
      </c>
      <c r="AA17" s="241">
        <f t="shared" si="4"/>
        <v>5</v>
      </c>
      <c r="AB17" s="241">
        <v>1</v>
      </c>
      <c r="AC17" s="241">
        <v>4</v>
      </c>
      <c r="AD17" s="241" t="s">
        <v>420</v>
      </c>
      <c r="AE17" s="241" t="s">
        <v>420</v>
      </c>
      <c r="AF17" s="241" t="s">
        <v>420</v>
      </c>
      <c r="AG17" s="241" t="s">
        <v>420</v>
      </c>
      <c r="AH17" s="241" t="s">
        <v>420</v>
      </c>
      <c r="AI17" s="241" t="s">
        <v>420</v>
      </c>
      <c r="AJ17" s="241" t="s">
        <v>420</v>
      </c>
      <c r="AK17" s="241" t="s">
        <v>420</v>
      </c>
      <c r="AL17" s="241" t="s">
        <v>420</v>
      </c>
      <c r="AM17" s="241" t="s">
        <v>158</v>
      </c>
      <c r="AN17" s="241" t="s">
        <v>158</v>
      </c>
      <c r="AO17" s="241" t="s">
        <v>158</v>
      </c>
      <c r="AP17" s="241" t="s">
        <v>158</v>
      </c>
      <c r="AQ17" s="241" t="s">
        <v>158</v>
      </c>
      <c r="AR17" s="241" t="s">
        <v>158</v>
      </c>
    </row>
    <row r="18" spans="2:44" ht="12.75" customHeight="1">
      <c r="B18" s="20"/>
      <c r="C18" s="20"/>
      <c r="E18" s="237"/>
      <c r="F18" s="241"/>
      <c r="G18" s="241"/>
      <c r="H18" s="239"/>
      <c r="I18" s="239"/>
      <c r="J18" s="241"/>
      <c r="K18" s="241"/>
      <c r="L18" s="241"/>
      <c r="M18" s="241"/>
      <c r="N18" s="241"/>
      <c r="O18" s="241"/>
      <c r="P18" s="239"/>
      <c r="Q18" s="239"/>
      <c r="R18" s="241"/>
      <c r="S18" s="241"/>
      <c r="T18" s="239"/>
      <c r="U18" s="239"/>
      <c r="V18" s="241"/>
      <c r="W18" s="241"/>
      <c r="X18" s="239"/>
      <c r="Y18" s="241"/>
      <c r="Z18" s="241"/>
      <c r="AA18" s="239"/>
      <c r="AB18" s="241"/>
      <c r="AC18" s="241"/>
      <c r="AD18" s="241"/>
      <c r="AE18" s="241"/>
      <c r="AF18" s="241"/>
      <c r="AG18" s="239"/>
      <c r="AH18" s="241"/>
      <c r="AI18" s="241"/>
      <c r="AJ18" s="241"/>
      <c r="AK18" s="241"/>
      <c r="AL18" s="241"/>
      <c r="AM18" s="241"/>
      <c r="AN18" s="241"/>
      <c r="AO18" s="241"/>
      <c r="AP18" s="241"/>
      <c r="AQ18" s="241"/>
      <c r="AR18" s="241"/>
    </row>
    <row r="19" spans="2:44" s="16" customFormat="1" ht="13.5" customHeight="1">
      <c r="B19" s="61" t="s">
        <v>425</v>
      </c>
      <c r="C19" s="61"/>
      <c r="E19" s="237">
        <f aca="true" t="shared" si="7" ref="E19:E60">SUM(F19,G19)</f>
        <v>3512</v>
      </c>
      <c r="F19" s="239">
        <f>SUM(F20:F24)</f>
        <v>1839</v>
      </c>
      <c r="G19" s="239">
        <f>SUM(G20:G24)</f>
        <v>1673</v>
      </c>
      <c r="H19" s="240">
        <f aca="true" t="shared" si="8" ref="H19:H60">SUM(J19,K19)</f>
        <v>3387</v>
      </c>
      <c r="I19" s="240"/>
      <c r="J19" s="239">
        <f>SUM(J20:J24)</f>
        <v>1755</v>
      </c>
      <c r="K19" s="239">
        <f>SUM(K20:K24)</f>
        <v>1632</v>
      </c>
      <c r="L19" s="240">
        <f>SUM(N19,O19)</f>
        <v>16</v>
      </c>
      <c r="M19" s="240"/>
      <c r="N19" s="239">
        <f>SUM(N20:N24)</f>
        <v>13</v>
      </c>
      <c r="O19" s="239">
        <f>SUM(O20:O24)</f>
        <v>3</v>
      </c>
      <c r="P19" s="240">
        <f>SUM(R19,S19)</f>
        <v>2</v>
      </c>
      <c r="Q19" s="240"/>
      <c r="R19" s="239">
        <f>SUM(R20:R24)</f>
        <v>1</v>
      </c>
      <c r="S19" s="239">
        <f>SUM(S20:S24)</f>
        <v>1</v>
      </c>
      <c r="T19" s="240" t="s">
        <v>155</v>
      </c>
      <c r="U19" s="240"/>
      <c r="V19" s="239" t="s">
        <v>155</v>
      </c>
      <c r="W19" s="239" t="s">
        <v>155</v>
      </c>
      <c r="X19" s="239">
        <f aca="true" t="shared" si="9" ref="X19:X46">SUM(Y19,Z19)</f>
        <v>49</v>
      </c>
      <c r="Y19" s="239">
        <f>SUM(Y20:Y24)</f>
        <v>38</v>
      </c>
      <c r="Z19" s="239">
        <f>SUM(Z20:Z24)</f>
        <v>11</v>
      </c>
      <c r="AA19" s="239">
        <f>SUM(AB19,AC19)</f>
        <v>55</v>
      </c>
      <c r="AB19" s="239">
        <f>SUM(AB20:AB24)</f>
        <v>32</v>
      </c>
      <c r="AC19" s="239">
        <f>SUM(AC20:AC24)</f>
        <v>23</v>
      </c>
      <c r="AD19" s="239">
        <v>3</v>
      </c>
      <c r="AE19" s="239" t="s">
        <v>420</v>
      </c>
      <c r="AF19" s="239">
        <v>3</v>
      </c>
      <c r="AG19" s="239">
        <v>5</v>
      </c>
      <c r="AH19" s="239">
        <v>3</v>
      </c>
      <c r="AI19" s="239">
        <v>2</v>
      </c>
      <c r="AJ19" s="239" t="s">
        <v>420</v>
      </c>
      <c r="AK19" s="239" t="s">
        <v>420</v>
      </c>
      <c r="AL19" s="239" t="s">
        <v>420</v>
      </c>
      <c r="AM19" s="239" t="s">
        <v>158</v>
      </c>
      <c r="AN19" s="239" t="s">
        <v>158</v>
      </c>
      <c r="AO19" s="239" t="s">
        <v>158</v>
      </c>
      <c r="AP19" s="239" t="s">
        <v>158</v>
      </c>
      <c r="AQ19" s="239" t="s">
        <v>158</v>
      </c>
      <c r="AR19" s="239" t="s">
        <v>158</v>
      </c>
    </row>
    <row r="20" spans="2:44" s="208" customFormat="1" ht="13.5">
      <c r="B20" s="244"/>
      <c r="C20" s="20" t="s">
        <v>426</v>
      </c>
      <c r="E20" s="243">
        <f t="shared" si="7"/>
        <v>1534</v>
      </c>
      <c r="F20" s="241">
        <f aca="true" t="shared" si="10" ref="F20:G24">SUM(J20,N20,R20,V20,Y20,AB20,AE20)</f>
        <v>813</v>
      </c>
      <c r="G20" s="241">
        <f t="shared" si="10"/>
        <v>721</v>
      </c>
      <c r="H20" s="242">
        <f t="shared" si="8"/>
        <v>1462</v>
      </c>
      <c r="I20" s="242">
        <f aca="true" t="shared" si="11" ref="I20:I60">SUM(I21:I26)</f>
        <v>0</v>
      </c>
      <c r="J20" s="241">
        <v>758</v>
      </c>
      <c r="K20" s="241">
        <v>704</v>
      </c>
      <c r="L20" s="242">
        <f>SUM(N20,O20)</f>
        <v>14</v>
      </c>
      <c r="M20" s="242"/>
      <c r="N20" s="241">
        <v>13</v>
      </c>
      <c r="O20" s="241">
        <v>1</v>
      </c>
      <c r="P20" s="242" t="s">
        <v>155</v>
      </c>
      <c r="Q20" s="242">
        <f>SUM(Q22,Q30,Q37,Q40,Q45,Q48,Q54,Q60,Q65,Q68)</f>
        <v>0</v>
      </c>
      <c r="R20" s="241" t="s">
        <v>421</v>
      </c>
      <c r="S20" s="241" t="s">
        <v>421</v>
      </c>
      <c r="T20" s="242" t="s">
        <v>154</v>
      </c>
      <c r="U20" s="242">
        <f aca="true" t="shared" si="12" ref="U20:U60">SUM(U22,U30,U37,U40,U45,U48,U54,U60,U65,U68)</f>
        <v>0</v>
      </c>
      <c r="V20" s="241" t="s">
        <v>421</v>
      </c>
      <c r="W20" s="241" t="s">
        <v>421</v>
      </c>
      <c r="X20" s="241">
        <f t="shared" si="9"/>
        <v>25</v>
      </c>
      <c r="Y20" s="241">
        <v>20</v>
      </c>
      <c r="Z20" s="241">
        <v>5</v>
      </c>
      <c r="AA20" s="241">
        <f>SUM(AB20,AC20)</f>
        <v>32</v>
      </c>
      <c r="AB20" s="241">
        <v>22</v>
      </c>
      <c r="AC20" s="241">
        <v>10</v>
      </c>
      <c r="AD20" s="241">
        <v>1</v>
      </c>
      <c r="AE20" s="241" t="s">
        <v>420</v>
      </c>
      <c r="AF20" s="241">
        <v>1</v>
      </c>
      <c r="AG20" s="241">
        <v>1</v>
      </c>
      <c r="AH20" s="241" t="s">
        <v>420</v>
      </c>
      <c r="AI20" s="241">
        <v>1</v>
      </c>
      <c r="AJ20" s="241" t="s">
        <v>420</v>
      </c>
      <c r="AK20" s="241" t="s">
        <v>420</v>
      </c>
      <c r="AL20" s="241" t="s">
        <v>420</v>
      </c>
      <c r="AM20" s="241" t="s">
        <v>158</v>
      </c>
      <c r="AN20" s="241" t="s">
        <v>158</v>
      </c>
      <c r="AO20" s="241" t="s">
        <v>158</v>
      </c>
      <c r="AP20" s="241" t="s">
        <v>158</v>
      </c>
      <c r="AQ20" s="241" t="s">
        <v>158</v>
      </c>
      <c r="AR20" s="241" t="s">
        <v>158</v>
      </c>
    </row>
    <row r="21" spans="2:44" s="208" customFormat="1" ht="13.5">
      <c r="B21" s="244"/>
      <c r="C21" s="20" t="s">
        <v>128</v>
      </c>
      <c r="E21" s="243">
        <f t="shared" si="7"/>
        <v>519</v>
      </c>
      <c r="F21" s="241">
        <f t="shared" si="10"/>
        <v>278</v>
      </c>
      <c r="G21" s="241">
        <f t="shared" si="10"/>
        <v>241</v>
      </c>
      <c r="H21" s="242">
        <f t="shared" si="8"/>
        <v>503</v>
      </c>
      <c r="I21" s="242">
        <f t="shared" si="11"/>
        <v>0</v>
      </c>
      <c r="J21" s="241">
        <v>270</v>
      </c>
      <c r="K21" s="241">
        <v>233</v>
      </c>
      <c r="L21" s="242" t="s">
        <v>155</v>
      </c>
      <c r="M21" s="242"/>
      <c r="N21" s="241" t="s">
        <v>421</v>
      </c>
      <c r="O21" s="241" t="s">
        <v>421</v>
      </c>
      <c r="P21" s="242" t="s">
        <v>154</v>
      </c>
      <c r="Q21" s="242">
        <f>SUM(Q23,Q31,Q38,Q41,Q46,Q49,Q55,Q61,Q66,Q69)</f>
        <v>0</v>
      </c>
      <c r="R21" s="241" t="s">
        <v>421</v>
      </c>
      <c r="S21" s="241" t="s">
        <v>421</v>
      </c>
      <c r="T21" s="242" t="s">
        <v>154</v>
      </c>
      <c r="U21" s="242">
        <f t="shared" si="12"/>
        <v>0</v>
      </c>
      <c r="V21" s="241" t="s">
        <v>421</v>
      </c>
      <c r="W21" s="241" t="s">
        <v>421</v>
      </c>
      <c r="X21" s="241">
        <f t="shared" si="9"/>
        <v>2</v>
      </c>
      <c r="Y21" s="241">
        <v>1</v>
      </c>
      <c r="Z21" s="241">
        <v>1</v>
      </c>
      <c r="AA21" s="241">
        <f>SUM(AB21,AC21)</f>
        <v>14</v>
      </c>
      <c r="AB21" s="241">
        <v>7</v>
      </c>
      <c r="AC21" s="241">
        <v>7</v>
      </c>
      <c r="AD21" s="241" t="s">
        <v>420</v>
      </c>
      <c r="AE21" s="241" t="s">
        <v>420</v>
      </c>
      <c r="AF21" s="241" t="s">
        <v>420</v>
      </c>
      <c r="AG21" s="241">
        <v>2</v>
      </c>
      <c r="AH21" s="241">
        <v>1</v>
      </c>
      <c r="AI21" s="241">
        <v>1</v>
      </c>
      <c r="AJ21" s="241" t="s">
        <v>420</v>
      </c>
      <c r="AK21" s="241" t="s">
        <v>420</v>
      </c>
      <c r="AL21" s="241" t="s">
        <v>420</v>
      </c>
      <c r="AM21" s="241" t="s">
        <v>158</v>
      </c>
      <c r="AN21" s="241" t="s">
        <v>158</v>
      </c>
      <c r="AO21" s="241" t="s">
        <v>158</v>
      </c>
      <c r="AP21" s="241" t="s">
        <v>158</v>
      </c>
      <c r="AQ21" s="241" t="s">
        <v>158</v>
      </c>
      <c r="AR21" s="241" t="s">
        <v>158</v>
      </c>
    </row>
    <row r="22" spans="2:44" s="208" customFormat="1" ht="13.5">
      <c r="B22" s="244"/>
      <c r="C22" s="20" t="s">
        <v>129</v>
      </c>
      <c r="E22" s="243">
        <f t="shared" si="7"/>
        <v>523</v>
      </c>
      <c r="F22" s="241">
        <f t="shared" si="10"/>
        <v>267</v>
      </c>
      <c r="G22" s="241">
        <f t="shared" si="10"/>
        <v>256</v>
      </c>
      <c r="H22" s="242">
        <f t="shared" si="8"/>
        <v>510</v>
      </c>
      <c r="I22" s="242">
        <f t="shared" si="11"/>
        <v>0</v>
      </c>
      <c r="J22" s="241">
        <v>260</v>
      </c>
      <c r="K22" s="241">
        <v>250</v>
      </c>
      <c r="L22" s="242" t="s">
        <v>155</v>
      </c>
      <c r="M22" s="242"/>
      <c r="N22" s="241" t="s">
        <v>421</v>
      </c>
      <c r="O22" s="241" t="s">
        <v>421</v>
      </c>
      <c r="P22" s="242">
        <f>SUM(R22,S22)</f>
        <v>1</v>
      </c>
      <c r="Q22" s="242">
        <f>SUM(Q25,Q33,Q40,Q43,Q48,Q51,Q57,Q63,Q68,Q71)</f>
        <v>0</v>
      </c>
      <c r="R22" s="241" t="s">
        <v>421</v>
      </c>
      <c r="S22" s="241">
        <v>1</v>
      </c>
      <c r="T22" s="242" t="s">
        <v>155</v>
      </c>
      <c r="U22" s="242">
        <f t="shared" si="12"/>
        <v>0</v>
      </c>
      <c r="V22" s="241" t="s">
        <v>421</v>
      </c>
      <c r="W22" s="241" t="s">
        <v>421</v>
      </c>
      <c r="X22" s="241">
        <f t="shared" si="9"/>
        <v>12</v>
      </c>
      <c r="Y22" s="241">
        <v>7</v>
      </c>
      <c r="Z22" s="241">
        <v>5</v>
      </c>
      <c r="AA22" s="241" t="s">
        <v>155</v>
      </c>
      <c r="AB22" s="241" t="s">
        <v>427</v>
      </c>
      <c r="AC22" s="241" t="s">
        <v>427</v>
      </c>
      <c r="AD22" s="241" t="s">
        <v>420</v>
      </c>
      <c r="AE22" s="241" t="s">
        <v>420</v>
      </c>
      <c r="AF22" s="241" t="s">
        <v>420</v>
      </c>
      <c r="AG22" s="241">
        <v>1</v>
      </c>
      <c r="AH22" s="241">
        <v>1</v>
      </c>
      <c r="AI22" s="241" t="s">
        <v>420</v>
      </c>
      <c r="AJ22" s="241" t="s">
        <v>420</v>
      </c>
      <c r="AK22" s="241" t="s">
        <v>420</v>
      </c>
      <c r="AL22" s="241" t="s">
        <v>420</v>
      </c>
      <c r="AM22" s="241" t="s">
        <v>158</v>
      </c>
      <c r="AN22" s="241" t="s">
        <v>158</v>
      </c>
      <c r="AO22" s="241" t="s">
        <v>158</v>
      </c>
      <c r="AP22" s="241" t="s">
        <v>158</v>
      </c>
      <c r="AQ22" s="241" t="s">
        <v>158</v>
      </c>
      <c r="AR22" s="241" t="s">
        <v>158</v>
      </c>
    </row>
    <row r="23" spans="2:44" s="208" customFormat="1" ht="13.5">
      <c r="B23" s="244"/>
      <c r="C23" s="20" t="s">
        <v>130</v>
      </c>
      <c r="E23" s="243">
        <f t="shared" si="7"/>
        <v>441</v>
      </c>
      <c r="F23" s="241">
        <f t="shared" si="10"/>
        <v>230</v>
      </c>
      <c r="G23" s="241">
        <f t="shared" si="10"/>
        <v>211</v>
      </c>
      <c r="H23" s="242">
        <f t="shared" si="8"/>
        <v>429</v>
      </c>
      <c r="I23" s="242">
        <f t="shared" si="11"/>
        <v>0</v>
      </c>
      <c r="J23" s="241">
        <v>224</v>
      </c>
      <c r="K23" s="241">
        <v>205</v>
      </c>
      <c r="L23" s="242">
        <f>SUM(N23,O23)</f>
        <v>2</v>
      </c>
      <c r="M23" s="242"/>
      <c r="N23" s="241" t="s">
        <v>421</v>
      </c>
      <c r="O23" s="241">
        <v>2</v>
      </c>
      <c r="P23" s="242" t="s">
        <v>155</v>
      </c>
      <c r="Q23" s="242">
        <f>SUM(Q25,Q33,Q40,Q43,Q48,Q51,Q57,Q63,Q68,Q71)</f>
        <v>0</v>
      </c>
      <c r="R23" s="241" t="s">
        <v>421</v>
      </c>
      <c r="S23" s="241" t="s">
        <v>421</v>
      </c>
      <c r="T23" s="242" t="s">
        <v>155</v>
      </c>
      <c r="U23" s="242">
        <f t="shared" si="12"/>
        <v>0</v>
      </c>
      <c r="V23" s="241" t="s">
        <v>421</v>
      </c>
      <c r="W23" s="241" t="s">
        <v>421</v>
      </c>
      <c r="X23" s="241">
        <f t="shared" si="9"/>
        <v>6</v>
      </c>
      <c r="Y23" s="241">
        <v>6</v>
      </c>
      <c r="Z23" s="241" t="s">
        <v>427</v>
      </c>
      <c r="AA23" s="241">
        <f aca="true" t="shared" si="13" ref="AA23:AA60">SUM(AB23,AC23)</f>
        <v>4</v>
      </c>
      <c r="AB23" s="241" t="s">
        <v>427</v>
      </c>
      <c r="AC23" s="241">
        <v>4</v>
      </c>
      <c r="AD23" s="241" t="s">
        <v>420</v>
      </c>
      <c r="AE23" s="241" t="s">
        <v>420</v>
      </c>
      <c r="AF23" s="241" t="s">
        <v>420</v>
      </c>
      <c r="AG23" s="241" t="s">
        <v>420</v>
      </c>
      <c r="AH23" s="241" t="s">
        <v>420</v>
      </c>
      <c r="AI23" s="241" t="s">
        <v>420</v>
      </c>
      <c r="AJ23" s="241" t="s">
        <v>420</v>
      </c>
      <c r="AK23" s="241" t="s">
        <v>420</v>
      </c>
      <c r="AL23" s="241" t="s">
        <v>420</v>
      </c>
      <c r="AM23" s="241" t="s">
        <v>158</v>
      </c>
      <c r="AN23" s="241" t="s">
        <v>158</v>
      </c>
      <c r="AO23" s="241" t="s">
        <v>158</v>
      </c>
      <c r="AP23" s="241" t="s">
        <v>158</v>
      </c>
      <c r="AQ23" s="241" t="s">
        <v>158</v>
      </c>
      <c r="AR23" s="241" t="s">
        <v>158</v>
      </c>
    </row>
    <row r="24" spans="2:44" s="208" customFormat="1" ht="13.5">
      <c r="B24" s="244"/>
      <c r="C24" s="20" t="s">
        <v>131</v>
      </c>
      <c r="E24" s="243">
        <f t="shared" si="7"/>
        <v>495</v>
      </c>
      <c r="F24" s="241">
        <f t="shared" si="10"/>
        <v>251</v>
      </c>
      <c r="G24" s="241">
        <f t="shared" si="10"/>
        <v>244</v>
      </c>
      <c r="H24" s="242">
        <f t="shared" si="8"/>
        <v>483</v>
      </c>
      <c r="I24" s="242">
        <f t="shared" si="11"/>
        <v>0</v>
      </c>
      <c r="J24" s="241">
        <v>243</v>
      </c>
      <c r="K24" s="241">
        <v>240</v>
      </c>
      <c r="L24" s="242" t="s">
        <v>154</v>
      </c>
      <c r="M24" s="242"/>
      <c r="N24" s="241" t="s">
        <v>421</v>
      </c>
      <c r="O24" s="241" t="s">
        <v>421</v>
      </c>
      <c r="P24" s="242">
        <f>SUM(R24,S24)</f>
        <v>1</v>
      </c>
      <c r="Q24" s="242">
        <f>SUM(Q27,Q35,Q42,Q45,Q50,Q53,Q59,Q65,Q70,Q73)</f>
        <v>0</v>
      </c>
      <c r="R24" s="241">
        <v>1</v>
      </c>
      <c r="S24" s="241" t="s">
        <v>421</v>
      </c>
      <c r="T24" s="242" t="s">
        <v>154</v>
      </c>
      <c r="U24" s="242">
        <f t="shared" si="12"/>
        <v>0</v>
      </c>
      <c r="V24" s="241" t="s">
        <v>421</v>
      </c>
      <c r="W24" s="241" t="s">
        <v>421</v>
      </c>
      <c r="X24" s="241">
        <f t="shared" si="9"/>
        <v>4</v>
      </c>
      <c r="Y24" s="241">
        <v>4</v>
      </c>
      <c r="Z24" s="241" t="s">
        <v>427</v>
      </c>
      <c r="AA24" s="241">
        <f t="shared" si="13"/>
        <v>5</v>
      </c>
      <c r="AB24" s="241">
        <v>3</v>
      </c>
      <c r="AC24" s="241">
        <v>2</v>
      </c>
      <c r="AD24" s="241">
        <v>2</v>
      </c>
      <c r="AE24" s="241" t="s">
        <v>420</v>
      </c>
      <c r="AF24" s="241">
        <v>2</v>
      </c>
      <c r="AG24" s="241">
        <v>1</v>
      </c>
      <c r="AH24" s="241">
        <v>1</v>
      </c>
      <c r="AI24" s="241" t="s">
        <v>420</v>
      </c>
      <c r="AJ24" s="241" t="s">
        <v>420</v>
      </c>
      <c r="AK24" s="241" t="s">
        <v>420</v>
      </c>
      <c r="AL24" s="241" t="s">
        <v>420</v>
      </c>
      <c r="AM24" s="241" t="s">
        <v>158</v>
      </c>
      <c r="AN24" s="241" t="s">
        <v>158</v>
      </c>
      <c r="AO24" s="241" t="s">
        <v>158</v>
      </c>
      <c r="AP24" s="241" t="s">
        <v>158</v>
      </c>
      <c r="AQ24" s="241" t="s">
        <v>158</v>
      </c>
      <c r="AR24" s="241" t="s">
        <v>158</v>
      </c>
    </row>
    <row r="25" spans="2:44" ht="12.75" customHeight="1">
      <c r="B25" s="244"/>
      <c r="C25" s="244"/>
      <c r="E25" s="237">
        <f t="shared" si="7"/>
        <v>0</v>
      </c>
      <c r="F25" s="241"/>
      <c r="G25" s="241"/>
      <c r="H25" s="240">
        <f t="shared" si="8"/>
        <v>0</v>
      </c>
      <c r="I25" s="240">
        <f t="shared" si="11"/>
        <v>0</v>
      </c>
      <c r="J25" s="241"/>
      <c r="K25" s="241"/>
      <c r="L25" s="242">
        <f aca="true" t="shared" si="14" ref="L25:L31">SUM(N25,O25)</f>
        <v>0</v>
      </c>
      <c r="M25" s="242"/>
      <c r="N25" s="241"/>
      <c r="O25" s="241"/>
      <c r="P25" s="240">
        <f>SUM(R25,S25)</f>
        <v>0</v>
      </c>
      <c r="Q25" s="240">
        <f aca="true" t="shared" si="15" ref="Q25:Q60">SUM(Q27,Q35,Q42,Q45,Q50,Q53,Q59,Q65,Q70,Q73)</f>
        <v>0</v>
      </c>
      <c r="R25" s="241"/>
      <c r="S25" s="241"/>
      <c r="T25" s="240">
        <f aca="true" t="shared" si="16" ref="T25:T31">SUM(V25,W25)</f>
        <v>0</v>
      </c>
      <c r="U25" s="240">
        <f t="shared" si="12"/>
        <v>0</v>
      </c>
      <c r="V25" s="241"/>
      <c r="W25" s="241"/>
      <c r="X25" s="239">
        <f t="shared" si="9"/>
        <v>0</v>
      </c>
      <c r="Y25" s="241"/>
      <c r="Z25" s="241"/>
      <c r="AA25" s="239">
        <f t="shared" si="13"/>
        <v>0</v>
      </c>
      <c r="AB25" s="241"/>
      <c r="AC25" s="241"/>
      <c r="AD25" s="241"/>
      <c r="AE25" s="241"/>
      <c r="AF25" s="241"/>
      <c r="AG25" s="239"/>
      <c r="AH25" s="241"/>
      <c r="AI25" s="241"/>
      <c r="AJ25" s="241"/>
      <c r="AK25" s="241"/>
      <c r="AL25" s="241"/>
      <c r="AM25" s="241"/>
      <c r="AN25" s="241"/>
      <c r="AO25" s="241"/>
      <c r="AP25" s="241"/>
      <c r="AQ25" s="241"/>
      <c r="AR25" s="241"/>
    </row>
    <row r="26" spans="2:44" s="16" customFormat="1" ht="13.5" customHeight="1">
      <c r="B26" s="61" t="s">
        <v>428</v>
      </c>
      <c r="C26" s="61"/>
      <c r="E26" s="237">
        <f t="shared" si="7"/>
        <v>902</v>
      </c>
      <c r="F26" s="239">
        <f>F27</f>
        <v>447</v>
      </c>
      <c r="G26" s="239">
        <f>G27</f>
        <v>455</v>
      </c>
      <c r="H26" s="240">
        <f t="shared" si="8"/>
        <v>859</v>
      </c>
      <c r="I26" s="240">
        <f t="shared" si="11"/>
        <v>0</v>
      </c>
      <c r="J26" s="239">
        <v>419</v>
      </c>
      <c r="K26" s="239">
        <v>440</v>
      </c>
      <c r="L26" s="240">
        <f t="shared" si="14"/>
        <v>3</v>
      </c>
      <c r="M26" s="240"/>
      <c r="N26" s="239">
        <v>2</v>
      </c>
      <c r="O26" s="239">
        <v>1</v>
      </c>
      <c r="P26" s="240" t="s">
        <v>154</v>
      </c>
      <c r="Q26" s="240">
        <f t="shared" si="15"/>
        <v>0</v>
      </c>
      <c r="R26" s="239" t="s">
        <v>421</v>
      </c>
      <c r="S26" s="239" t="s">
        <v>421</v>
      </c>
      <c r="T26" s="240">
        <f t="shared" si="16"/>
        <v>2</v>
      </c>
      <c r="U26" s="240">
        <f t="shared" si="12"/>
        <v>0</v>
      </c>
      <c r="V26" s="239">
        <v>1</v>
      </c>
      <c r="W26" s="239">
        <v>1</v>
      </c>
      <c r="X26" s="239">
        <f t="shared" si="9"/>
        <v>22</v>
      </c>
      <c r="Y26" s="239">
        <v>14</v>
      </c>
      <c r="Z26" s="239">
        <v>8</v>
      </c>
      <c r="AA26" s="239">
        <f t="shared" si="13"/>
        <v>16</v>
      </c>
      <c r="AB26" s="239">
        <v>11</v>
      </c>
      <c r="AC26" s="239">
        <v>5</v>
      </c>
      <c r="AD26" s="239" t="s">
        <v>420</v>
      </c>
      <c r="AE26" s="239" t="s">
        <v>420</v>
      </c>
      <c r="AF26" s="239" t="s">
        <v>420</v>
      </c>
      <c r="AG26" s="239">
        <v>1</v>
      </c>
      <c r="AH26" s="239" t="s">
        <v>420</v>
      </c>
      <c r="AI26" s="239">
        <v>1</v>
      </c>
      <c r="AJ26" s="239" t="s">
        <v>420</v>
      </c>
      <c r="AK26" s="239" t="s">
        <v>420</v>
      </c>
      <c r="AL26" s="239" t="s">
        <v>420</v>
      </c>
      <c r="AM26" s="239" t="s">
        <v>158</v>
      </c>
      <c r="AN26" s="239" t="s">
        <v>158</v>
      </c>
      <c r="AO26" s="239" t="s">
        <v>158</v>
      </c>
      <c r="AP26" s="239" t="s">
        <v>158</v>
      </c>
      <c r="AQ26" s="239" t="s">
        <v>158</v>
      </c>
      <c r="AR26" s="239" t="s">
        <v>158</v>
      </c>
    </row>
    <row r="27" spans="2:44" s="208" customFormat="1" ht="13.5">
      <c r="B27" s="244"/>
      <c r="C27" s="20" t="s">
        <v>132</v>
      </c>
      <c r="E27" s="243">
        <f t="shared" si="7"/>
        <v>902</v>
      </c>
      <c r="F27" s="241">
        <f>SUM(J27,N27,R27,V27,Y27,AB27,AE27)</f>
        <v>447</v>
      </c>
      <c r="G27" s="241">
        <f>SUM(K27,O27,S27,W27,Z27,AC27,AF27)</f>
        <v>455</v>
      </c>
      <c r="H27" s="242">
        <f t="shared" si="8"/>
        <v>859</v>
      </c>
      <c r="I27" s="242">
        <f t="shared" si="11"/>
        <v>0</v>
      </c>
      <c r="J27" s="241">
        <v>419</v>
      </c>
      <c r="K27" s="241">
        <v>440</v>
      </c>
      <c r="L27" s="242">
        <f t="shared" si="14"/>
        <v>3</v>
      </c>
      <c r="M27" s="242"/>
      <c r="N27" s="241">
        <v>2</v>
      </c>
      <c r="O27" s="241">
        <v>1</v>
      </c>
      <c r="P27" s="242" t="s">
        <v>154</v>
      </c>
      <c r="Q27" s="242">
        <f t="shared" si="15"/>
        <v>0</v>
      </c>
      <c r="R27" s="241" t="s">
        <v>421</v>
      </c>
      <c r="S27" s="241" t="s">
        <v>421</v>
      </c>
      <c r="T27" s="242">
        <f t="shared" si="16"/>
        <v>2</v>
      </c>
      <c r="U27" s="242">
        <f t="shared" si="12"/>
        <v>0</v>
      </c>
      <c r="V27" s="241">
        <v>1</v>
      </c>
      <c r="W27" s="241">
        <v>1</v>
      </c>
      <c r="X27" s="241">
        <f t="shared" si="9"/>
        <v>22</v>
      </c>
      <c r="Y27" s="241">
        <v>14</v>
      </c>
      <c r="Z27" s="241">
        <v>8</v>
      </c>
      <c r="AA27" s="241">
        <f t="shared" si="13"/>
        <v>16</v>
      </c>
      <c r="AB27" s="241">
        <v>11</v>
      </c>
      <c r="AC27" s="241">
        <v>5</v>
      </c>
      <c r="AD27" s="241" t="s">
        <v>420</v>
      </c>
      <c r="AE27" s="241" t="s">
        <v>420</v>
      </c>
      <c r="AF27" s="241" t="s">
        <v>420</v>
      </c>
      <c r="AG27" s="241">
        <v>1</v>
      </c>
      <c r="AH27" s="241" t="s">
        <v>420</v>
      </c>
      <c r="AI27" s="241">
        <v>1</v>
      </c>
      <c r="AJ27" s="241" t="s">
        <v>420</v>
      </c>
      <c r="AK27" s="241" t="s">
        <v>420</v>
      </c>
      <c r="AL27" s="241" t="s">
        <v>420</v>
      </c>
      <c r="AM27" s="241" t="s">
        <v>158</v>
      </c>
      <c r="AN27" s="241" t="s">
        <v>158</v>
      </c>
      <c r="AO27" s="241" t="s">
        <v>158</v>
      </c>
      <c r="AP27" s="241" t="s">
        <v>158</v>
      </c>
      <c r="AQ27" s="241" t="s">
        <v>158</v>
      </c>
      <c r="AR27" s="241" t="s">
        <v>158</v>
      </c>
    </row>
    <row r="28" spans="2:44" ht="12.75" customHeight="1">
      <c r="B28" s="244"/>
      <c r="C28" s="244"/>
      <c r="E28" s="237">
        <f t="shared" si="7"/>
        <v>0</v>
      </c>
      <c r="F28" s="241"/>
      <c r="G28" s="241"/>
      <c r="H28" s="240">
        <f t="shared" si="8"/>
        <v>0</v>
      </c>
      <c r="I28" s="240">
        <f t="shared" si="11"/>
        <v>0</v>
      </c>
      <c r="J28" s="241"/>
      <c r="K28" s="241"/>
      <c r="L28" s="242">
        <f t="shared" si="14"/>
        <v>0</v>
      </c>
      <c r="M28" s="242"/>
      <c r="N28" s="241"/>
      <c r="O28" s="241"/>
      <c r="P28" s="240">
        <f>SUM(R28,S28)</f>
        <v>0</v>
      </c>
      <c r="Q28" s="240">
        <f t="shared" si="15"/>
        <v>0</v>
      </c>
      <c r="R28" s="241"/>
      <c r="S28" s="241"/>
      <c r="T28" s="240">
        <f t="shared" si="16"/>
        <v>0</v>
      </c>
      <c r="U28" s="240">
        <f t="shared" si="12"/>
        <v>0</v>
      </c>
      <c r="V28" s="241"/>
      <c r="W28" s="241"/>
      <c r="X28" s="239">
        <f t="shared" si="9"/>
        <v>0</v>
      </c>
      <c r="Y28" s="241"/>
      <c r="Z28" s="241"/>
      <c r="AA28" s="239">
        <f t="shared" si="13"/>
        <v>0</v>
      </c>
      <c r="AB28" s="241"/>
      <c r="AC28" s="241"/>
      <c r="AD28" s="241"/>
      <c r="AE28" s="241"/>
      <c r="AF28" s="241"/>
      <c r="AG28" s="239"/>
      <c r="AH28" s="241"/>
      <c r="AI28" s="241"/>
      <c r="AJ28" s="241"/>
      <c r="AK28" s="241"/>
      <c r="AL28" s="241"/>
      <c r="AM28" s="241"/>
      <c r="AN28" s="241"/>
      <c r="AO28" s="241"/>
      <c r="AP28" s="241"/>
      <c r="AQ28" s="241"/>
      <c r="AR28" s="241"/>
    </row>
    <row r="29" spans="2:44" s="16" customFormat="1" ht="13.5" customHeight="1">
      <c r="B29" s="61" t="s">
        <v>429</v>
      </c>
      <c r="C29" s="61"/>
      <c r="E29" s="237">
        <f t="shared" si="7"/>
        <v>1416</v>
      </c>
      <c r="F29" s="239">
        <f>SUM(F30:F32)</f>
        <v>714</v>
      </c>
      <c r="G29" s="239">
        <f>SUM(G30:G32)</f>
        <v>702</v>
      </c>
      <c r="H29" s="240">
        <f t="shared" si="8"/>
        <v>1364</v>
      </c>
      <c r="I29" s="240">
        <f t="shared" si="11"/>
        <v>0</v>
      </c>
      <c r="J29" s="239">
        <v>684</v>
      </c>
      <c r="K29" s="239">
        <v>680</v>
      </c>
      <c r="L29" s="240">
        <f t="shared" si="14"/>
        <v>2</v>
      </c>
      <c r="M29" s="240"/>
      <c r="N29" s="239">
        <v>1</v>
      </c>
      <c r="O29" s="239">
        <v>1</v>
      </c>
      <c r="P29" s="240">
        <f>SUM(R29,S29)</f>
        <v>1</v>
      </c>
      <c r="Q29" s="240">
        <f t="shared" si="15"/>
        <v>0</v>
      </c>
      <c r="R29" s="239" t="s">
        <v>421</v>
      </c>
      <c r="S29" s="239">
        <v>1</v>
      </c>
      <c r="T29" s="240">
        <f t="shared" si="16"/>
        <v>2</v>
      </c>
      <c r="U29" s="240">
        <f t="shared" si="12"/>
        <v>0</v>
      </c>
      <c r="V29" s="239">
        <v>2</v>
      </c>
      <c r="W29" s="239" t="s">
        <v>427</v>
      </c>
      <c r="X29" s="239">
        <f t="shared" si="9"/>
        <v>30</v>
      </c>
      <c r="Y29" s="239">
        <v>20</v>
      </c>
      <c r="Z29" s="239">
        <v>10</v>
      </c>
      <c r="AA29" s="239">
        <f t="shared" si="13"/>
        <v>17</v>
      </c>
      <c r="AB29" s="239">
        <v>7</v>
      </c>
      <c r="AC29" s="239">
        <v>10</v>
      </c>
      <c r="AD29" s="239" t="s">
        <v>420</v>
      </c>
      <c r="AE29" s="239" t="s">
        <v>420</v>
      </c>
      <c r="AF29" s="239" t="s">
        <v>420</v>
      </c>
      <c r="AG29" s="239">
        <v>2</v>
      </c>
      <c r="AH29" s="239">
        <v>2</v>
      </c>
      <c r="AI29" s="239" t="s">
        <v>420</v>
      </c>
      <c r="AJ29" s="239" t="s">
        <v>420</v>
      </c>
      <c r="AK29" s="239" t="s">
        <v>420</v>
      </c>
      <c r="AL29" s="239" t="s">
        <v>420</v>
      </c>
      <c r="AM29" s="239" t="s">
        <v>158</v>
      </c>
      <c r="AN29" s="239" t="s">
        <v>158</v>
      </c>
      <c r="AO29" s="239" t="s">
        <v>158</v>
      </c>
      <c r="AP29" s="239" t="s">
        <v>158</v>
      </c>
      <c r="AQ29" s="239" t="s">
        <v>158</v>
      </c>
      <c r="AR29" s="239" t="s">
        <v>158</v>
      </c>
    </row>
    <row r="30" spans="2:44" s="208" customFormat="1" ht="13.5">
      <c r="B30" s="244"/>
      <c r="C30" s="20" t="s">
        <v>430</v>
      </c>
      <c r="E30" s="243">
        <f t="shared" si="7"/>
        <v>866</v>
      </c>
      <c r="F30" s="241">
        <f aca="true" t="shared" si="17" ref="F30:G32">SUM(J30,N30,R30,V30,Y30,AB30,AE30)</f>
        <v>446</v>
      </c>
      <c r="G30" s="241">
        <f t="shared" si="17"/>
        <v>420</v>
      </c>
      <c r="H30" s="242">
        <f t="shared" si="8"/>
        <v>835</v>
      </c>
      <c r="I30" s="242">
        <f t="shared" si="11"/>
        <v>0</v>
      </c>
      <c r="J30" s="241">
        <v>426</v>
      </c>
      <c r="K30" s="241">
        <v>409</v>
      </c>
      <c r="L30" s="242">
        <f t="shared" si="14"/>
        <v>1</v>
      </c>
      <c r="M30" s="242"/>
      <c r="N30" s="241" t="s">
        <v>421</v>
      </c>
      <c r="O30" s="241">
        <v>1</v>
      </c>
      <c r="P30" s="242" t="s">
        <v>431</v>
      </c>
      <c r="Q30" s="242">
        <f t="shared" si="15"/>
        <v>0</v>
      </c>
      <c r="R30" s="241" t="s">
        <v>421</v>
      </c>
      <c r="S30" s="241" t="s">
        <v>421</v>
      </c>
      <c r="T30" s="242">
        <f t="shared" si="16"/>
        <v>1</v>
      </c>
      <c r="U30" s="242">
        <f t="shared" si="12"/>
        <v>0</v>
      </c>
      <c r="V30" s="241">
        <v>1</v>
      </c>
      <c r="W30" s="241" t="s">
        <v>427</v>
      </c>
      <c r="X30" s="241">
        <f t="shared" si="9"/>
        <v>15</v>
      </c>
      <c r="Y30" s="241">
        <v>13</v>
      </c>
      <c r="Z30" s="241">
        <v>2</v>
      </c>
      <c r="AA30" s="241">
        <f t="shared" si="13"/>
        <v>14</v>
      </c>
      <c r="AB30" s="241">
        <v>6</v>
      </c>
      <c r="AC30" s="241">
        <v>8</v>
      </c>
      <c r="AD30" s="241" t="s">
        <v>420</v>
      </c>
      <c r="AE30" s="241" t="s">
        <v>420</v>
      </c>
      <c r="AF30" s="241" t="s">
        <v>420</v>
      </c>
      <c r="AG30" s="241">
        <v>1</v>
      </c>
      <c r="AH30" s="241">
        <v>1</v>
      </c>
      <c r="AI30" s="241" t="s">
        <v>420</v>
      </c>
      <c r="AJ30" s="241" t="s">
        <v>420</v>
      </c>
      <c r="AK30" s="241" t="s">
        <v>420</v>
      </c>
      <c r="AL30" s="241" t="s">
        <v>420</v>
      </c>
      <c r="AM30" s="241" t="s">
        <v>158</v>
      </c>
      <c r="AN30" s="241" t="s">
        <v>158</v>
      </c>
      <c r="AO30" s="241" t="s">
        <v>158</v>
      </c>
      <c r="AP30" s="241" t="s">
        <v>158</v>
      </c>
      <c r="AQ30" s="241" t="s">
        <v>158</v>
      </c>
      <c r="AR30" s="241" t="s">
        <v>158</v>
      </c>
    </row>
    <row r="31" spans="2:44" s="208" customFormat="1" ht="13.5">
      <c r="B31" s="244"/>
      <c r="C31" s="20" t="s">
        <v>432</v>
      </c>
      <c r="E31" s="243">
        <f t="shared" si="7"/>
        <v>318</v>
      </c>
      <c r="F31" s="241">
        <f t="shared" si="17"/>
        <v>159</v>
      </c>
      <c r="G31" s="241">
        <f t="shared" si="17"/>
        <v>159</v>
      </c>
      <c r="H31" s="242">
        <f t="shared" si="8"/>
        <v>304</v>
      </c>
      <c r="I31" s="242">
        <f t="shared" si="11"/>
        <v>0</v>
      </c>
      <c r="J31" s="241">
        <v>150</v>
      </c>
      <c r="K31" s="241">
        <v>154</v>
      </c>
      <c r="L31" s="242">
        <f t="shared" si="14"/>
        <v>1</v>
      </c>
      <c r="M31" s="242"/>
      <c r="N31" s="241">
        <v>1</v>
      </c>
      <c r="O31" s="241" t="s">
        <v>421</v>
      </c>
      <c r="P31" s="242" t="s">
        <v>154</v>
      </c>
      <c r="Q31" s="242">
        <f t="shared" si="15"/>
        <v>0</v>
      </c>
      <c r="R31" s="241" t="s">
        <v>421</v>
      </c>
      <c r="S31" s="241" t="s">
        <v>421</v>
      </c>
      <c r="T31" s="242">
        <f t="shared" si="16"/>
        <v>1</v>
      </c>
      <c r="U31" s="242">
        <f t="shared" si="12"/>
        <v>0</v>
      </c>
      <c r="V31" s="241">
        <v>1</v>
      </c>
      <c r="W31" s="241" t="s">
        <v>427</v>
      </c>
      <c r="X31" s="241">
        <f t="shared" si="9"/>
        <v>11</v>
      </c>
      <c r="Y31" s="241">
        <v>6</v>
      </c>
      <c r="Z31" s="241">
        <v>5</v>
      </c>
      <c r="AA31" s="241">
        <f t="shared" si="13"/>
        <v>1</v>
      </c>
      <c r="AB31" s="241">
        <v>1</v>
      </c>
      <c r="AC31" s="241" t="s">
        <v>427</v>
      </c>
      <c r="AD31" s="241" t="s">
        <v>420</v>
      </c>
      <c r="AE31" s="241" t="s">
        <v>420</v>
      </c>
      <c r="AF31" s="241" t="s">
        <v>420</v>
      </c>
      <c r="AG31" s="241">
        <v>1</v>
      </c>
      <c r="AH31" s="241">
        <v>1</v>
      </c>
      <c r="AI31" s="241" t="s">
        <v>420</v>
      </c>
      <c r="AJ31" s="241" t="s">
        <v>420</v>
      </c>
      <c r="AK31" s="241" t="s">
        <v>420</v>
      </c>
      <c r="AL31" s="241" t="s">
        <v>420</v>
      </c>
      <c r="AM31" s="241" t="s">
        <v>158</v>
      </c>
      <c r="AN31" s="241" t="s">
        <v>158</v>
      </c>
      <c r="AO31" s="241" t="s">
        <v>158</v>
      </c>
      <c r="AP31" s="241" t="s">
        <v>158</v>
      </c>
      <c r="AQ31" s="241" t="s">
        <v>158</v>
      </c>
      <c r="AR31" s="241" t="s">
        <v>158</v>
      </c>
    </row>
    <row r="32" spans="2:44" s="208" customFormat="1" ht="13.5">
      <c r="B32" s="244"/>
      <c r="C32" s="20" t="s">
        <v>137</v>
      </c>
      <c r="E32" s="243">
        <f t="shared" si="7"/>
        <v>232</v>
      </c>
      <c r="F32" s="241">
        <f t="shared" si="17"/>
        <v>109</v>
      </c>
      <c r="G32" s="241">
        <f t="shared" si="17"/>
        <v>123</v>
      </c>
      <c r="H32" s="242">
        <f t="shared" si="8"/>
        <v>225</v>
      </c>
      <c r="I32" s="242">
        <f t="shared" si="11"/>
        <v>0</v>
      </c>
      <c r="J32" s="241">
        <v>108</v>
      </c>
      <c r="K32" s="241">
        <v>117</v>
      </c>
      <c r="L32" s="242" t="s">
        <v>433</v>
      </c>
      <c r="M32" s="242"/>
      <c r="N32" s="241" t="s">
        <v>421</v>
      </c>
      <c r="O32" s="241" t="s">
        <v>421</v>
      </c>
      <c r="P32" s="242">
        <f>SUM(R32,S32)</f>
        <v>1</v>
      </c>
      <c r="Q32" s="242">
        <f t="shared" si="15"/>
        <v>0</v>
      </c>
      <c r="R32" s="241" t="s">
        <v>421</v>
      </c>
      <c r="S32" s="241">
        <v>1</v>
      </c>
      <c r="T32" s="242" t="s">
        <v>154</v>
      </c>
      <c r="U32" s="242">
        <f t="shared" si="12"/>
        <v>0</v>
      </c>
      <c r="V32" s="241" t="s">
        <v>427</v>
      </c>
      <c r="W32" s="241" t="s">
        <v>427</v>
      </c>
      <c r="X32" s="241">
        <f t="shared" si="9"/>
        <v>4</v>
      </c>
      <c r="Y32" s="241">
        <v>1</v>
      </c>
      <c r="Z32" s="241">
        <v>3</v>
      </c>
      <c r="AA32" s="241">
        <f t="shared" si="13"/>
        <v>2</v>
      </c>
      <c r="AB32" s="241" t="s">
        <v>427</v>
      </c>
      <c r="AC32" s="241">
        <v>2</v>
      </c>
      <c r="AD32" s="241" t="s">
        <v>420</v>
      </c>
      <c r="AE32" s="241" t="s">
        <v>420</v>
      </c>
      <c r="AF32" s="241" t="s">
        <v>420</v>
      </c>
      <c r="AG32" s="241" t="s">
        <v>420</v>
      </c>
      <c r="AH32" s="241" t="s">
        <v>420</v>
      </c>
      <c r="AI32" s="241" t="s">
        <v>420</v>
      </c>
      <c r="AJ32" s="241" t="s">
        <v>420</v>
      </c>
      <c r="AK32" s="241" t="s">
        <v>420</v>
      </c>
      <c r="AL32" s="241" t="s">
        <v>420</v>
      </c>
      <c r="AM32" s="241" t="s">
        <v>158</v>
      </c>
      <c r="AN32" s="241" t="s">
        <v>158</v>
      </c>
      <c r="AO32" s="241" t="s">
        <v>158</v>
      </c>
      <c r="AP32" s="241" t="s">
        <v>158</v>
      </c>
      <c r="AQ32" s="241" t="s">
        <v>158</v>
      </c>
      <c r="AR32" s="241" t="s">
        <v>158</v>
      </c>
    </row>
    <row r="33" spans="2:44" ht="12.75" customHeight="1">
      <c r="B33" s="244"/>
      <c r="C33" s="244"/>
      <c r="E33" s="237">
        <f t="shared" si="7"/>
        <v>0</v>
      </c>
      <c r="F33" s="241"/>
      <c r="G33" s="241"/>
      <c r="H33" s="240">
        <f t="shared" si="8"/>
        <v>0</v>
      </c>
      <c r="I33" s="240">
        <f t="shared" si="11"/>
        <v>0</v>
      </c>
      <c r="J33" s="241"/>
      <c r="K33" s="241"/>
      <c r="L33" s="242">
        <f aca="true" t="shared" si="18" ref="L33:L40">SUM(N33,O33)</f>
        <v>0</v>
      </c>
      <c r="M33" s="242"/>
      <c r="N33" s="241"/>
      <c r="O33" s="241"/>
      <c r="P33" s="240">
        <f>SUM(R33,S33)</f>
        <v>0</v>
      </c>
      <c r="Q33" s="240">
        <f t="shared" si="15"/>
        <v>0</v>
      </c>
      <c r="R33" s="241"/>
      <c r="S33" s="241"/>
      <c r="T33" s="240">
        <f>SUM(V33,W33)</f>
        <v>0</v>
      </c>
      <c r="U33" s="240">
        <f t="shared" si="12"/>
        <v>0</v>
      </c>
      <c r="V33" s="241"/>
      <c r="W33" s="241"/>
      <c r="X33" s="239">
        <f t="shared" si="9"/>
        <v>0</v>
      </c>
      <c r="Y33" s="241"/>
      <c r="Z33" s="241"/>
      <c r="AA33" s="239">
        <f t="shared" si="13"/>
        <v>0</v>
      </c>
      <c r="AB33" s="241"/>
      <c r="AC33" s="241"/>
      <c r="AD33" s="241"/>
      <c r="AE33" s="241"/>
      <c r="AF33" s="241"/>
      <c r="AG33" s="239"/>
      <c r="AH33" s="241"/>
      <c r="AI33" s="241"/>
      <c r="AJ33" s="241"/>
      <c r="AK33" s="241"/>
      <c r="AL33" s="241"/>
      <c r="AM33" s="241"/>
      <c r="AN33" s="241"/>
      <c r="AO33" s="241"/>
      <c r="AP33" s="241"/>
      <c r="AQ33" s="241"/>
      <c r="AR33" s="241"/>
    </row>
    <row r="34" spans="2:44" s="16" customFormat="1" ht="13.5" customHeight="1">
      <c r="B34" s="61" t="s">
        <v>434</v>
      </c>
      <c r="C34" s="61"/>
      <c r="E34" s="237">
        <f t="shared" si="7"/>
        <v>632</v>
      </c>
      <c r="F34" s="239">
        <f>F35</f>
        <v>327</v>
      </c>
      <c r="G34" s="239">
        <f>G35</f>
        <v>305</v>
      </c>
      <c r="H34" s="240">
        <f t="shared" si="8"/>
        <v>617</v>
      </c>
      <c r="I34" s="240">
        <f t="shared" si="11"/>
        <v>0</v>
      </c>
      <c r="J34" s="239">
        <v>316</v>
      </c>
      <c r="K34" s="239">
        <v>301</v>
      </c>
      <c r="L34" s="240">
        <f t="shared" si="18"/>
        <v>1</v>
      </c>
      <c r="M34" s="240"/>
      <c r="N34" s="239">
        <v>1</v>
      </c>
      <c r="O34" s="239" t="s">
        <v>421</v>
      </c>
      <c r="P34" s="240" t="s">
        <v>210</v>
      </c>
      <c r="Q34" s="240">
        <f t="shared" si="15"/>
        <v>0</v>
      </c>
      <c r="R34" s="239" t="s">
        <v>421</v>
      </c>
      <c r="S34" s="239" t="s">
        <v>421</v>
      </c>
      <c r="T34" s="240" t="s">
        <v>210</v>
      </c>
      <c r="U34" s="240">
        <f t="shared" si="12"/>
        <v>0</v>
      </c>
      <c r="V34" s="239" t="s">
        <v>427</v>
      </c>
      <c r="W34" s="239" t="s">
        <v>427</v>
      </c>
      <c r="X34" s="239">
        <f t="shared" si="9"/>
        <v>11</v>
      </c>
      <c r="Y34" s="239">
        <v>7</v>
      </c>
      <c r="Z34" s="239">
        <v>4</v>
      </c>
      <c r="AA34" s="239">
        <f t="shared" si="13"/>
        <v>3</v>
      </c>
      <c r="AB34" s="239">
        <v>3</v>
      </c>
      <c r="AC34" s="239" t="s">
        <v>427</v>
      </c>
      <c r="AD34" s="239" t="s">
        <v>420</v>
      </c>
      <c r="AE34" s="239" t="s">
        <v>420</v>
      </c>
      <c r="AF34" s="239" t="s">
        <v>420</v>
      </c>
      <c r="AG34" s="239">
        <v>1</v>
      </c>
      <c r="AH34" s="239">
        <v>1</v>
      </c>
      <c r="AI34" s="239" t="s">
        <v>420</v>
      </c>
      <c r="AJ34" s="239" t="s">
        <v>420</v>
      </c>
      <c r="AK34" s="239" t="s">
        <v>420</v>
      </c>
      <c r="AL34" s="239" t="s">
        <v>420</v>
      </c>
      <c r="AM34" s="239" t="s">
        <v>158</v>
      </c>
      <c r="AN34" s="239" t="s">
        <v>158</v>
      </c>
      <c r="AO34" s="239" t="s">
        <v>158</v>
      </c>
      <c r="AP34" s="239" t="s">
        <v>158</v>
      </c>
      <c r="AQ34" s="239" t="s">
        <v>158</v>
      </c>
      <c r="AR34" s="239" t="s">
        <v>158</v>
      </c>
    </row>
    <row r="35" spans="2:44" s="208" customFormat="1" ht="13.5">
      <c r="B35" s="245"/>
      <c r="C35" s="20" t="s">
        <v>140</v>
      </c>
      <c r="E35" s="243">
        <f t="shared" si="7"/>
        <v>632</v>
      </c>
      <c r="F35" s="241">
        <f>SUM(J35,N35,R35,V35,Y35,AB35,AE35)</f>
        <v>327</v>
      </c>
      <c r="G35" s="241">
        <f>SUM(K35,O35,S35,W35,Z35,AC35,AF35)</f>
        <v>305</v>
      </c>
      <c r="H35" s="242">
        <f t="shared" si="8"/>
        <v>617</v>
      </c>
      <c r="I35" s="242">
        <f t="shared" si="11"/>
        <v>0</v>
      </c>
      <c r="J35" s="241">
        <v>316</v>
      </c>
      <c r="K35" s="241">
        <v>301</v>
      </c>
      <c r="L35" s="242">
        <f t="shared" si="18"/>
        <v>1</v>
      </c>
      <c r="M35" s="242"/>
      <c r="N35" s="241">
        <v>1</v>
      </c>
      <c r="O35" s="241" t="s">
        <v>421</v>
      </c>
      <c r="P35" s="242" t="s">
        <v>210</v>
      </c>
      <c r="Q35" s="242">
        <f t="shared" si="15"/>
        <v>0</v>
      </c>
      <c r="R35" s="241" t="s">
        <v>421</v>
      </c>
      <c r="S35" s="241" t="s">
        <v>421</v>
      </c>
      <c r="T35" s="242" t="s">
        <v>210</v>
      </c>
      <c r="U35" s="242">
        <f t="shared" si="12"/>
        <v>0</v>
      </c>
      <c r="V35" s="241" t="s">
        <v>427</v>
      </c>
      <c r="W35" s="241" t="s">
        <v>427</v>
      </c>
      <c r="X35" s="241">
        <f t="shared" si="9"/>
        <v>11</v>
      </c>
      <c r="Y35" s="241">
        <v>7</v>
      </c>
      <c r="Z35" s="241">
        <v>4</v>
      </c>
      <c r="AA35" s="241">
        <f t="shared" si="13"/>
        <v>3</v>
      </c>
      <c r="AB35" s="241">
        <v>3</v>
      </c>
      <c r="AC35" s="241" t="s">
        <v>427</v>
      </c>
      <c r="AD35" s="241" t="s">
        <v>420</v>
      </c>
      <c r="AE35" s="241" t="s">
        <v>420</v>
      </c>
      <c r="AF35" s="241" t="s">
        <v>420</v>
      </c>
      <c r="AG35" s="241">
        <v>1</v>
      </c>
      <c r="AH35" s="241">
        <v>1</v>
      </c>
      <c r="AI35" s="241" t="s">
        <v>420</v>
      </c>
      <c r="AJ35" s="241" t="s">
        <v>420</v>
      </c>
      <c r="AK35" s="241" t="s">
        <v>420</v>
      </c>
      <c r="AL35" s="241" t="s">
        <v>420</v>
      </c>
      <c r="AM35" s="241" t="s">
        <v>158</v>
      </c>
      <c r="AN35" s="241" t="s">
        <v>158</v>
      </c>
      <c r="AO35" s="241" t="s">
        <v>158</v>
      </c>
      <c r="AP35" s="241" t="s">
        <v>158</v>
      </c>
      <c r="AQ35" s="241" t="s">
        <v>158</v>
      </c>
      <c r="AR35" s="241" t="s">
        <v>158</v>
      </c>
    </row>
    <row r="36" spans="2:44" ht="12.75" customHeight="1">
      <c r="B36" s="20"/>
      <c r="C36" s="20"/>
      <c r="E36" s="237">
        <f t="shared" si="7"/>
        <v>0</v>
      </c>
      <c r="F36" s="241"/>
      <c r="G36" s="241"/>
      <c r="H36" s="240">
        <f t="shared" si="8"/>
        <v>0</v>
      </c>
      <c r="I36" s="240">
        <f t="shared" si="11"/>
        <v>0</v>
      </c>
      <c r="J36" s="241"/>
      <c r="K36" s="241"/>
      <c r="L36" s="242">
        <f t="shared" si="18"/>
        <v>0</v>
      </c>
      <c r="M36" s="242"/>
      <c r="N36" s="241"/>
      <c r="O36" s="241"/>
      <c r="P36" s="240">
        <f>SUM(R36,S36)</f>
        <v>0</v>
      </c>
      <c r="Q36" s="240">
        <f t="shared" si="15"/>
        <v>0</v>
      </c>
      <c r="R36" s="241"/>
      <c r="S36" s="241"/>
      <c r="T36" s="240">
        <f>SUM(V36,W36)</f>
        <v>0</v>
      </c>
      <c r="U36" s="240">
        <f t="shared" si="12"/>
        <v>0</v>
      </c>
      <c r="V36" s="241"/>
      <c r="W36" s="241"/>
      <c r="X36" s="239">
        <f t="shared" si="9"/>
        <v>0</v>
      </c>
      <c r="Y36" s="241"/>
      <c r="Z36" s="241"/>
      <c r="AA36" s="239">
        <f t="shared" si="13"/>
        <v>0</v>
      </c>
      <c r="AB36" s="241"/>
      <c r="AC36" s="241"/>
      <c r="AD36" s="241"/>
      <c r="AE36" s="241"/>
      <c r="AF36" s="241"/>
      <c r="AG36" s="239"/>
      <c r="AH36" s="241"/>
      <c r="AI36" s="241"/>
      <c r="AJ36" s="241"/>
      <c r="AK36" s="241"/>
      <c r="AL36" s="241"/>
      <c r="AM36" s="241"/>
      <c r="AN36" s="241"/>
      <c r="AO36" s="241"/>
      <c r="AP36" s="241"/>
      <c r="AQ36" s="241"/>
      <c r="AR36" s="241"/>
    </row>
    <row r="37" spans="2:44" s="16" customFormat="1" ht="13.5" customHeight="1">
      <c r="B37" s="61" t="s">
        <v>435</v>
      </c>
      <c r="C37" s="61" t="s">
        <v>15</v>
      </c>
      <c r="E37" s="237">
        <f t="shared" si="7"/>
        <v>2671</v>
      </c>
      <c r="F37" s="239">
        <f>SUM(F38:F41)</f>
        <v>1390</v>
      </c>
      <c r="G37" s="239">
        <f>SUM(G38:G41)</f>
        <v>1281</v>
      </c>
      <c r="H37" s="240">
        <f t="shared" si="8"/>
        <v>2583</v>
      </c>
      <c r="I37" s="240">
        <f t="shared" si="11"/>
        <v>0</v>
      </c>
      <c r="J37" s="239">
        <v>1341</v>
      </c>
      <c r="K37" s="239">
        <v>1242</v>
      </c>
      <c r="L37" s="240">
        <f t="shared" si="18"/>
        <v>9</v>
      </c>
      <c r="M37" s="240"/>
      <c r="N37" s="239">
        <v>4</v>
      </c>
      <c r="O37" s="239">
        <v>5</v>
      </c>
      <c r="P37" s="240">
        <f>SUM(R37,S37)</f>
        <v>5</v>
      </c>
      <c r="Q37" s="240">
        <f t="shared" si="15"/>
        <v>0</v>
      </c>
      <c r="R37" s="239">
        <v>2</v>
      </c>
      <c r="S37" s="239">
        <v>3</v>
      </c>
      <c r="T37" s="240">
        <f>SUM(V37,W37)</f>
        <v>3</v>
      </c>
      <c r="U37" s="240">
        <f t="shared" si="12"/>
        <v>0</v>
      </c>
      <c r="V37" s="239">
        <v>3</v>
      </c>
      <c r="W37" s="239" t="s">
        <v>427</v>
      </c>
      <c r="X37" s="239">
        <f t="shared" si="9"/>
        <v>20</v>
      </c>
      <c r="Y37" s="239">
        <v>17</v>
      </c>
      <c r="Z37" s="239">
        <v>3</v>
      </c>
      <c r="AA37" s="239">
        <f t="shared" si="13"/>
        <v>51</v>
      </c>
      <c r="AB37" s="239">
        <v>23</v>
      </c>
      <c r="AC37" s="239">
        <v>28</v>
      </c>
      <c r="AD37" s="239" t="s">
        <v>420</v>
      </c>
      <c r="AE37" s="239" t="s">
        <v>420</v>
      </c>
      <c r="AF37" s="239" t="s">
        <v>420</v>
      </c>
      <c r="AG37" s="239">
        <v>6</v>
      </c>
      <c r="AH37" s="239">
        <v>2</v>
      </c>
      <c r="AI37" s="239">
        <v>4</v>
      </c>
      <c r="AJ37" s="239" t="s">
        <v>420</v>
      </c>
      <c r="AK37" s="239" t="s">
        <v>420</v>
      </c>
      <c r="AL37" s="239" t="s">
        <v>420</v>
      </c>
      <c r="AM37" s="239" t="s">
        <v>158</v>
      </c>
      <c r="AN37" s="239" t="s">
        <v>158</v>
      </c>
      <c r="AO37" s="239" t="s">
        <v>158</v>
      </c>
      <c r="AP37" s="239" t="s">
        <v>158</v>
      </c>
      <c r="AQ37" s="239" t="s">
        <v>158</v>
      </c>
      <c r="AR37" s="239" t="s">
        <v>158</v>
      </c>
    </row>
    <row r="38" spans="2:44" s="208" customFormat="1" ht="13.5">
      <c r="B38" s="245"/>
      <c r="C38" s="20" t="s">
        <v>436</v>
      </c>
      <c r="E38" s="243">
        <f t="shared" si="7"/>
        <v>546</v>
      </c>
      <c r="F38" s="241">
        <f aca="true" t="shared" si="19" ref="F38:G41">SUM(J38,N38,R38,V38,Y38,AB38,AE38)</f>
        <v>295</v>
      </c>
      <c r="G38" s="241">
        <f t="shared" si="19"/>
        <v>251</v>
      </c>
      <c r="H38" s="242">
        <f t="shared" si="8"/>
        <v>525</v>
      </c>
      <c r="I38" s="242">
        <f t="shared" si="11"/>
        <v>0</v>
      </c>
      <c r="J38" s="241">
        <v>282</v>
      </c>
      <c r="K38" s="241">
        <v>243</v>
      </c>
      <c r="L38" s="242">
        <f t="shared" si="18"/>
        <v>2</v>
      </c>
      <c r="M38" s="242"/>
      <c r="N38" s="241">
        <v>2</v>
      </c>
      <c r="O38" s="241" t="s">
        <v>421</v>
      </c>
      <c r="P38" s="242" t="s">
        <v>210</v>
      </c>
      <c r="Q38" s="242">
        <f t="shared" si="15"/>
        <v>0</v>
      </c>
      <c r="R38" s="241" t="s">
        <v>421</v>
      </c>
      <c r="S38" s="241" t="s">
        <v>421</v>
      </c>
      <c r="T38" s="242">
        <f>SUM(V38,W38)</f>
        <v>1</v>
      </c>
      <c r="U38" s="242">
        <f t="shared" si="12"/>
        <v>0</v>
      </c>
      <c r="V38" s="241">
        <v>1</v>
      </c>
      <c r="W38" s="241" t="s">
        <v>427</v>
      </c>
      <c r="X38" s="241">
        <f t="shared" si="9"/>
        <v>3</v>
      </c>
      <c r="Y38" s="241">
        <v>2</v>
      </c>
      <c r="Z38" s="241">
        <v>1</v>
      </c>
      <c r="AA38" s="241">
        <f t="shared" si="13"/>
        <v>15</v>
      </c>
      <c r="AB38" s="241">
        <v>8</v>
      </c>
      <c r="AC38" s="241">
        <v>7</v>
      </c>
      <c r="AD38" s="241" t="s">
        <v>420</v>
      </c>
      <c r="AE38" s="241" t="s">
        <v>420</v>
      </c>
      <c r="AF38" s="241" t="s">
        <v>420</v>
      </c>
      <c r="AG38" s="241">
        <v>1</v>
      </c>
      <c r="AH38" s="241" t="s">
        <v>420</v>
      </c>
      <c r="AI38" s="241">
        <v>1</v>
      </c>
      <c r="AJ38" s="241" t="s">
        <v>420</v>
      </c>
      <c r="AK38" s="241" t="s">
        <v>420</v>
      </c>
      <c r="AL38" s="241" t="s">
        <v>420</v>
      </c>
      <c r="AM38" s="241" t="s">
        <v>158</v>
      </c>
      <c r="AN38" s="241" t="s">
        <v>158</v>
      </c>
      <c r="AO38" s="241" t="s">
        <v>158</v>
      </c>
      <c r="AP38" s="241" t="s">
        <v>158</v>
      </c>
      <c r="AQ38" s="241" t="s">
        <v>158</v>
      </c>
      <c r="AR38" s="241" t="s">
        <v>158</v>
      </c>
    </row>
    <row r="39" spans="2:44" s="208" customFormat="1" ht="13.5">
      <c r="B39" s="245"/>
      <c r="C39" s="20" t="s">
        <v>437</v>
      </c>
      <c r="E39" s="243">
        <f t="shared" si="7"/>
        <v>1113</v>
      </c>
      <c r="F39" s="241">
        <f t="shared" si="19"/>
        <v>575</v>
      </c>
      <c r="G39" s="241">
        <f t="shared" si="19"/>
        <v>538</v>
      </c>
      <c r="H39" s="242">
        <f t="shared" si="8"/>
        <v>1081</v>
      </c>
      <c r="I39" s="242">
        <f t="shared" si="11"/>
        <v>0</v>
      </c>
      <c r="J39" s="241">
        <v>562</v>
      </c>
      <c r="K39" s="241">
        <v>519</v>
      </c>
      <c r="L39" s="242">
        <f t="shared" si="18"/>
        <v>6</v>
      </c>
      <c r="M39" s="242"/>
      <c r="N39" s="241">
        <v>2</v>
      </c>
      <c r="O39" s="241">
        <v>4</v>
      </c>
      <c r="P39" s="242">
        <f aca="true" t="shared" si="20" ref="P39:P45">SUM(R39,S39)</f>
        <v>1</v>
      </c>
      <c r="Q39" s="242">
        <f t="shared" si="15"/>
        <v>0</v>
      </c>
      <c r="R39" s="241" t="s">
        <v>421</v>
      </c>
      <c r="S39" s="241">
        <v>1</v>
      </c>
      <c r="T39" s="242" t="s">
        <v>243</v>
      </c>
      <c r="U39" s="242">
        <f t="shared" si="12"/>
        <v>0</v>
      </c>
      <c r="V39" s="241" t="s">
        <v>421</v>
      </c>
      <c r="W39" s="241" t="s">
        <v>427</v>
      </c>
      <c r="X39" s="241">
        <f t="shared" si="9"/>
        <v>7</v>
      </c>
      <c r="Y39" s="241">
        <v>5</v>
      </c>
      <c r="Z39" s="241">
        <v>2</v>
      </c>
      <c r="AA39" s="241">
        <f t="shared" si="13"/>
        <v>18</v>
      </c>
      <c r="AB39" s="241">
        <v>6</v>
      </c>
      <c r="AC39" s="241">
        <v>12</v>
      </c>
      <c r="AD39" s="241" t="s">
        <v>420</v>
      </c>
      <c r="AE39" s="241" t="s">
        <v>420</v>
      </c>
      <c r="AF39" s="241" t="s">
        <v>420</v>
      </c>
      <c r="AG39" s="241">
        <v>2</v>
      </c>
      <c r="AH39" s="241" t="s">
        <v>420</v>
      </c>
      <c r="AI39" s="241">
        <v>2</v>
      </c>
      <c r="AJ39" s="241" t="s">
        <v>420</v>
      </c>
      <c r="AK39" s="241" t="s">
        <v>420</v>
      </c>
      <c r="AL39" s="241" t="s">
        <v>420</v>
      </c>
      <c r="AM39" s="241" t="s">
        <v>158</v>
      </c>
      <c r="AN39" s="241" t="s">
        <v>158</v>
      </c>
      <c r="AO39" s="241" t="s">
        <v>158</v>
      </c>
      <c r="AP39" s="241" t="s">
        <v>158</v>
      </c>
      <c r="AQ39" s="241" t="s">
        <v>158</v>
      </c>
      <c r="AR39" s="241" t="s">
        <v>158</v>
      </c>
    </row>
    <row r="40" spans="2:44" s="208" customFormat="1" ht="13.5">
      <c r="B40" s="246"/>
      <c r="C40" s="20" t="s">
        <v>141</v>
      </c>
      <c r="E40" s="243">
        <f t="shared" si="7"/>
        <v>728</v>
      </c>
      <c r="F40" s="241">
        <f t="shared" si="19"/>
        <v>370</v>
      </c>
      <c r="G40" s="241">
        <f t="shared" si="19"/>
        <v>358</v>
      </c>
      <c r="H40" s="242">
        <f t="shared" si="8"/>
        <v>704</v>
      </c>
      <c r="I40" s="242">
        <f t="shared" si="11"/>
        <v>0</v>
      </c>
      <c r="J40" s="241">
        <v>352</v>
      </c>
      <c r="K40" s="241">
        <v>352</v>
      </c>
      <c r="L40" s="242">
        <f t="shared" si="18"/>
        <v>1</v>
      </c>
      <c r="M40" s="242"/>
      <c r="N40" s="241" t="s">
        <v>421</v>
      </c>
      <c r="O40" s="241">
        <v>1</v>
      </c>
      <c r="P40" s="242">
        <f t="shared" si="20"/>
        <v>1</v>
      </c>
      <c r="Q40" s="242">
        <f t="shared" si="15"/>
        <v>0</v>
      </c>
      <c r="R40" s="241">
        <v>1</v>
      </c>
      <c r="S40" s="241" t="s">
        <v>421</v>
      </c>
      <c r="T40" s="242">
        <f>SUM(V40,W40)</f>
        <v>2</v>
      </c>
      <c r="U40" s="242">
        <f t="shared" si="12"/>
        <v>0</v>
      </c>
      <c r="V40" s="241">
        <v>2</v>
      </c>
      <c r="W40" s="241" t="s">
        <v>427</v>
      </c>
      <c r="X40" s="241">
        <f t="shared" si="9"/>
        <v>9</v>
      </c>
      <c r="Y40" s="241">
        <v>9</v>
      </c>
      <c r="Z40" s="241" t="s">
        <v>427</v>
      </c>
      <c r="AA40" s="241">
        <f t="shared" si="13"/>
        <v>11</v>
      </c>
      <c r="AB40" s="241">
        <v>6</v>
      </c>
      <c r="AC40" s="241">
        <v>5</v>
      </c>
      <c r="AD40" s="241" t="s">
        <v>420</v>
      </c>
      <c r="AE40" s="241" t="s">
        <v>420</v>
      </c>
      <c r="AF40" s="241" t="s">
        <v>420</v>
      </c>
      <c r="AG40" s="241">
        <v>3</v>
      </c>
      <c r="AH40" s="241">
        <v>2</v>
      </c>
      <c r="AI40" s="241">
        <v>1</v>
      </c>
      <c r="AJ40" s="241" t="s">
        <v>420</v>
      </c>
      <c r="AK40" s="241" t="s">
        <v>420</v>
      </c>
      <c r="AL40" s="241" t="s">
        <v>420</v>
      </c>
      <c r="AM40" s="241" t="s">
        <v>158</v>
      </c>
      <c r="AN40" s="241" t="s">
        <v>158</v>
      </c>
      <c r="AO40" s="241" t="s">
        <v>158</v>
      </c>
      <c r="AP40" s="241" t="s">
        <v>158</v>
      </c>
      <c r="AQ40" s="241" t="s">
        <v>158</v>
      </c>
      <c r="AR40" s="241" t="s">
        <v>158</v>
      </c>
    </row>
    <row r="41" spans="2:44" s="208" customFormat="1" ht="13.5">
      <c r="B41" s="246"/>
      <c r="C41" s="20" t="s">
        <v>142</v>
      </c>
      <c r="E41" s="243">
        <f t="shared" si="7"/>
        <v>284</v>
      </c>
      <c r="F41" s="241">
        <f t="shared" si="19"/>
        <v>150</v>
      </c>
      <c r="G41" s="241">
        <f t="shared" si="19"/>
        <v>134</v>
      </c>
      <c r="H41" s="242">
        <f t="shared" si="8"/>
        <v>273</v>
      </c>
      <c r="I41" s="242">
        <f t="shared" si="11"/>
        <v>0</v>
      </c>
      <c r="J41" s="241">
        <v>145</v>
      </c>
      <c r="K41" s="241">
        <v>128</v>
      </c>
      <c r="L41" s="242" t="s">
        <v>154</v>
      </c>
      <c r="M41" s="242"/>
      <c r="N41" s="241" t="s">
        <v>421</v>
      </c>
      <c r="O41" s="241" t="s">
        <v>421</v>
      </c>
      <c r="P41" s="242">
        <f t="shared" si="20"/>
        <v>3</v>
      </c>
      <c r="Q41" s="242">
        <f t="shared" si="15"/>
        <v>0</v>
      </c>
      <c r="R41" s="241">
        <v>1</v>
      </c>
      <c r="S41" s="241">
        <v>2</v>
      </c>
      <c r="T41" s="242" t="s">
        <v>243</v>
      </c>
      <c r="U41" s="242">
        <f t="shared" si="12"/>
        <v>0</v>
      </c>
      <c r="V41" s="241" t="s">
        <v>421</v>
      </c>
      <c r="W41" s="241" t="s">
        <v>427</v>
      </c>
      <c r="X41" s="241">
        <f t="shared" si="9"/>
        <v>1</v>
      </c>
      <c r="Y41" s="241">
        <v>1</v>
      </c>
      <c r="Z41" s="241" t="s">
        <v>427</v>
      </c>
      <c r="AA41" s="241">
        <f t="shared" si="13"/>
        <v>7</v>
      </c>
      <c r="AB41" s="241">
        <v>3</v>
      </c>
      <c r="AC41" s="241">
        <v>4</v>
      </c>
      <c r="AD41" s="241" t="s">
        <v>420</v>
      </c>
      <c r="AE41" s="241" t="s">
        <v>420</v>
      </c>
      <c r="AF41" s="241" t="s">
        <v>420</v>
      </c>
      <c r="AG41" s="241" t="s">
        <v>420</v>
      </c>
      <c r="AH41" s="241" t="s">
        <v>420</v>
      </c>
      <c r="AI41" s="241" t="s">
        <v>420</v>
      </c>
      <c r="AJ41" s="241" t="s">
        <v>420</v>
      </c>
      <c r="AK41" s="241" t="s">
        <v>420</v>
      </c>
      <c r="AL41" s="241" t="s">
        <v>420</v>
      </c>
      <c r="AM41" s="241" t="s">
        <v>158</v>
      </c>
      <c r="AN41" s="241" t="s">
        <v>158</v>
      </c>
      <c r="AO41" s="241" t="s">
        <v>158</v>
      </c>
      <c r="AP41" s="241" t="s">
        <v>158</v>
      </c>
      <c r="AQ41" s="241" t="s">
        <v>158</v>
      </c>
      <c r="AR41" s="241" t="s">
        <v>158</v>
      </c>
    </row>
    <row r="42" spans="2:44" ht="12.75" customHeight="1">
      <c r="B42" s="247"/>
      <c r="C42" s="244"/>
      <c r="E42" s="237">
        <f t="shared" si="7"/>
        <v>0</v>
      </c>
      <c r="F42" s="241"/>
      <c r="G42" s="241"/>
      <c r="H42" s="240">
        <f t="shared" si="8"/>
        <v>0</v>
      </c>
      <c r="I42" s="240">
        <f t="shared" si="11"/>
        <v>0</v>
      </c>
      <c r="J42" s="241"/>
      <c r="K42" s="241"/>
      <c r="L42" s="242">
        <f aca="true" t="shared" si="21" ref="L42:L49">SUM(N42,O42)</f>
        <v>0</v>
      </c>
      <c r="M42" s="242"/>
      <c r="N42" s="241"/>
      <c r="O42" s="241"/>
      <c r="P42" s="240">
        <f t="shared" si="20"/>
        <v>0</v>
      </c>
      <c r="Q42" s="240">
        <f t="shared" si="15"/>
        <v>0</v>
      </c>
      <c r="R42" s="241"/>
      <c r="S42" s="241"/>
      <c r="T42" s="240">
        <f>SUM(V42,W42)</f>
        <v>0</v>
      </c>
      <c r="U42" s="240">
        <f t="shared" si="12"/>
        <v>0</v>
      </c>
      <c r="V42" s="241"/>
      <c r="W42" s="241"/>
      <c r="X42" s="239">
        <f t="shared" si="9"/>
        <v>0</v>
      </c>
      <c r="Y42" s="241"/>
      <c r="Z42" s="241"/>
      <c r="AA42" s="239">
        <f t="shared" si="13"/>
        <v>0</v>
      </c>
      <c r="AB42" s="241"/>
      <c r="AC42" s="241"/>
      <c r="AD42" s="241"/>
      <c r="AE42" s="241"/>
      <c r="AF42" s="241"/>
      <c r="AG42" s="239"/>
      <c r="AH42" s="241"/>
      <c r="AI42" s="241"/>
      <c r="AJ42" s="241"/>
      <c r="AK42" s="241"/>
      <c r="AL42" s="241"/>
      <c r="AM42" s="241"/>
      <c r="AN42" s="241"/>
      <c r="AO42" s="241"/>
      <c r="AP42" s="241"/>
      <c r="AQ42" s="241"/>
      <c r="AR42" s="241"/>
    </row>
    <row r="43" spans="2:44" s="16" customFormat="1" ht="13.5" customHeight="1">
      <c r="B43" s="61" t="s">
        <v>438</v>
      </c>
      <c r="C43" s="61" t="s">
        <v>18</v>
      </c>
      <c r="E43" s="237">
        <f t="shared" si="7"/>
        <v>2483</v>
      </c>
      <c r="F43" s="239">
        <f>SUM(F44:F47)</f>
        <v>1255</v>
      </c>
      <c r="G43" s="239">
        <f>SUM(G44:G47)</f>
        <v>1228</v>
      </c>
      <c r="H43" s="240">
        <f t="shared" si="8"/>
        <v>2326</v>
      </c>
      <c r="I43" s="240">
        <f t="shared" si="11"/>
        <v>0</v>
      </c>
      <c r="J43" s="239">
        <v>1170</v>
      </c>
      <c r="K43" s="239">
        <v>1156</v>
      </c>
      <c r="L43" s="240">
        <f t="shared" si="21"/>
        <v>92</v>
      </c>
      <c r="M43" s="240"/>
      <c r="N43" s="239">
        <v>43</v>
      </c>
      <c r="O43" s="239">
        <v>49</v>
      </c>
      <c r="P43" s="240">
        <f t="shared" si="20"/>
        <v>4</v>
      </c>
      <c r="Q43" s="240">
        <f t="shared" si="15"/>
        <v>0</v>
      </c>
      <c r="R43" s="239">
        <v>1</v>
      </c>
      <c r="S43" s="239">
        <v>3</v>
      </c>
      <c r="T43" s="240">
        <f>SUM(V43,W43)</f>
        <v>4</v>
      </c>
      <c r="U43" s="240">
        <f t="shared" si="12"/>
        <v>0</v>
      </c>
      <c r="V43" s="239">
        <v>3</v>
      </c>
      <c r="W43" s="239">
        <v>1</v>
      </c>
      <c r="X43" s="239">
        <f t="shared" si="9"/>
        <v>20</v>
      </c>
      <c r="Y43" s="239">
        <v>16</v>
      </c>
      <c r="Z43" s="239">
        <v>4</v>
      </c>
      <c r="AA43" s="239">
        <f t="shared" si="13"/>
        <v>37</v>
      </c>
      <c r="AB43" s="239">
        <v>22</v>
      </c>
      <c r="AC43" s="239">
        <v>15</v>
      </c>
      <c r="AD43" s="239" t="s">
        <v>420</v>
      </c>
      <c r="AE43" s="239" t="s">
        <v>420</v>
      </c>
      <c r="AF43" s="239" t="s">
        <v>420</v>
      </c>
      <c r="AG43" s="239">
        <v>1</v>
      </c>
      <c r="AH43" s="239" t="s">
        <v>420</v>
      </c>
      <c r="AI43" s="239">
        <v>1</v>
      </c>
      <c r="AJ43" s="239" t="s">
        <v>420</v>
      </c>
      <c r="AK43" s="239" t="s">
        <v>420</v>
      </c>
      <c r="AL43" s="239" t="s">
        <v>420</v>
      </c>
      <c r="AM43" s="239" t="s">
        <v>158</v>
      </c>
      <c r="AN43" s="239" t="s">
        <v>158</v>
      </c>
      <c r="AO43" s="239" t="s">
        <v>158</v>
      </c>
      <c r="AP43" s="239" t="s">
        <v>158</v>
      </c>
      <c r="AQ43" s="239" t="s">
        <v>158</v>
      </c>
      <c r="AR43" s="239" t="s">
        <v>158</v>
      </c>
    </row>
    <row r="44" spans="2:44" s="208" customFormat="1" ht="13.5">
      <c r="B44" s="245"/>
      <c r="C44" s="20" t="s">
        <v>439</v>
      </c>
      <c r="E44" s="243">
        <f t="shared" si="7"/>
        <v>1214</v>
      </c>
      <c r="F44" s="241">
        <f aca="true" t="shared" si="22" ref="F44:G47">SUM(J44,N44,R44,V44,Y44,AB44,AE44)</f>
        <v>619</v>
      </c>
      <c r="G44" s="241">
        <f t="shared" si="22"/>
        <v>595</v>
      </c>
      <c r="H44" s="242">
        <f t="shared" si="8"/>
        <v>1144</v>
      </c>
      <c r="I44" s="242">
        <f t="shared" si="11"/>
        <v>0</v>
      </c>
      <c r="J44" s="241">
        <v>583</v>
      </c>
      <c r="K44" s="241">
        <v>561</v>
      </c>
      <c r="L44" s="242">
        <f t="shared" si="21"/>
        <v>45</v>
      </c>
      <c r="M44" s="242"/>
      <c r="N44" s="241">
        <v>20</v>
      </c>
      <c r="O44" s="241">
        <v>25</v>
      </c>
      <c r="P44" s="242">
        <f t="shared" si="20"/>
        <v>1</v>
      </c>
      <c r="Q44" s="242">
        <f t="shared" si="15"/>
        <v>0</v>
      </c>
      <c r="R44" s="241">
        <v>1</v>
      </c>
      <c r="S44" s="241" t="s">
        <v>427</v>
      </c>
      <c r="T44" s="242">
        <f>SUM(V44,W44)</f>
        <v>3</v>
      </c>
      <c r="U44" s="242">
        <f t="shared" si="12"/>
        <v>0</v>
      </c>
      <c r="V44" s="241">
        <v>3</v>
      </c>
      <c r="W44" s="241" t="s">
        <v>427</v>
      </c>
      <c r="X44" s="241">
        <f t="shared" si="9"/>
        <v>6</v>
      </c>
      <c r="Y44" s="241">
        <v>6</v>
      </c>
      <c r="Z44" s="241" t="s">
        <v>427</v>
      </c>
      <c r="AA44" s="241">
        <f t="shared" si="13"/>
        <v>15</v>
      </c>
      <c r="AB44" s="241">
        <v>6</v>
      </c>
      <c r="AC44" s="241">
        <v>9</v>
      </c>
      <c r="AD44" s="241" t="s">
        <v>420</v>
      </c>
      <c r="AE44" s="241" t="s">
        <v>420</v>
      </c>
      <c r="AF44" s="241" t="s">
        <v>420</v>
      </c>
      <c r="AG44" s="241" t="s">
        <v>420</v>
      </c>
      <c r="AH44" s="241" t="s">
        <v>420</v>
      </c>
      <c r="AI44" s="241" t="s">
        <v>420</v>
      </c>
      <c r="AJ44" s="241" t="s">
        <v>420</v>
      </c>
      <c r="AK44" s="241" t="s">
        <v>420</v>
      </c>
      <c r="AL44" s="241" t="s">
        <v>420</v>
      </c>
      <c r="AM44" s="241" t="s">
        <v>158</v>
      </c>
      <c r="AN44" s="241" t="s">
        <v>158</v>
      </c>
      <c r="AO44" s="241" t="s">
        <v>158</v>
      </c>
      <c r="AP44" s="241" t="s">
        <v>158</v>
      </c>
      <c r="AQ44" s="241" t="s">
        <v>158</v>
      </c>
      <c r="AR44" s="241" t="s">
        <v>158</v>
      </c>
    </row>
    <row r="45" spans="2:44" s="208" customFormat="1" ht="13.5">
      <c r="B45" s="245"/>
      <c r="C45" s="20" t="s">
        <v>440</v>
      </c>
      <c r="E45" s="243">
        <f t="shared" si="7"/>
        <v>494</v>
      </c>
      <c r="F45" s="241">
        <f t="shared" si="22"/>
        <v>244</v>
      </c>
      <c r="G45" s="241">
        <f t="shared" si="22"/>
        <v>250</v>
      </c>
      <c r="H45" s="242">
        <f t="shared" si="8"/>
        <v>470</v>
      </c>
      <c r="I45" s="242">
        <f t="shared" si="11"/>
        <v>0</v>
      </c>
      <c r="J45" s="241">
        <v>234</v>
      </c>
      <c r="K45" s="241">
        <v>236</v>
      </c>
      <c r="L45" s="242">
        <f t="shared" si="21"/>
        <v>13</v>
      </c>
      <c r="M45" s="242"/>
      <c r="N45" s="241">
        <v>4</v>
      </c>
      <c r="O45" s="241">
        <v>9</v>
      </c>
      <c r="P45" s="242">
        <f t="shared" si="20"/>
        <v>3</v>
      </c>
      <c r="Q45" s="242">
        <f t="shared" si="15"/>
        <v>0</v>
      </c>
      <c r="R45" s="241" t="s">
        <v>427</v>
      </c>
      <c r="S45" s="241">
        <v>3</v>
      </c>
      <c r="T45" s="242" t="s">
        <v>154</v>
      </c>
      <c r="U45" s="242">
        <f t="shared" si="12"/>
        <v>0</v>
      </c>
      <c r="V45" s="241" t="s">
        <v>427</v>
      </c>
      <c r="W45" s="241" t="s">
        <v>427</v>
      </c>
      <c r="X45" s="241">
        <f t="shared" si="9"/>
        <v>3</v>
      </c>
      <c r="Y45" s="241">
        <v>2</v>
      </c>
      <c r="Z45" s="241">
        <v>1</v>
      </c>
      <c r="AA45" s="241">
        <f t="shared" si="13"/>
        <v>5</v>
      </c>
      <c r="AB45" s="241">
        <v>4</v>
      </c>
      <c r="AC45" s="241">
        <v>1</v>
      </c>
      <c r="AD45" s="241" t="s">
        <v>420</v>
      </c>
      <c r="AE45" s="241" t="s">
        <v>420</v>
      </c>
      <c r="AF45" s="241" t="s">
        <v>420</v>
      </c>
      <c r="AG45" s="241" t="s">
        <v>420</v>
      </c>
      <c r="AH45" s="241" t="s">
        <v>420</v>
      </c>
      <c r="AI45" s="241" t="s">
        <v>420</v>
      </c>
      <c r="AJ45" s="241" t="s">
        <v>420</v>
      </c>
      <c r="AK45" s="241" t="s">
        <v>420</v>
      </c>
      <c r="AL45" s="241" t="s">
        <v>420</v>
      </c>
      <c r="AM45" s="241" t="s">
        <v>158</v>
      </c>
      <c r="AN45" s="241" t="s">
        <v>158</v>
      </c>
      <c r="AO45" s="241" t="s">
        <v>158</v>
      </c>
      <c r="AP45" s="241" t="s">
        <v>158</v>
      </c>
      <c r="AQ45" s="241" t="s">
        <v>158</v>
      </c>
      <c r="AR45" s="241" t="s">
        <v>158</v>
      </c>
    </row>
    <row r="46" spans="2:44" s="208" customFormat="1" ht="13.5">
      <c r="B46" s="246"/>
      <c r="C46" s="20" t="s">
        <v>441</v>
      </c>
      <c r="E46" s="243">
        <f t="shared" si="7"/>
        <v>668</v>
      </c>
      <c r="F46" s="241">
        <f t="shared" si="22"/>
        <v>335</v>
      </c>
      <c r="G46" s="241">
        <f t="shared" si="22"/>
        <v>333</v>
      </c>
      <c r="H46" s="242">
        <f t="shared" si="8"/>
        <v>614</v>
      </c>
      <c r="I46" s="242">
        <f t="shared" si="11"/>
        <v>0</v>
      </c>
      <c r="J46" s="241">
        <v>300</v>
      </c>
      <c r="K46" s="241">
        <v>314</v>
      </c>
      <c r="L46" s="242">
        <f t="shared" si="21"/>
        <v>27</v>
      </c>
      <c r="M46" s="242"/>
      <c r="N46" s="241">
        <v>16</v>
      </c>
      <c r="O46" s="241">
        <v>11</v>
      </c>
      <c r="P46" s="242" t="s">
        <v>442</v>
      </c>
      <c r="Q46" s="242">
        <f t="shared" si="15"/>
        <v>0</v>
      </c>
      <c r="R46" s="241" t="s">
        <v>427</v>
      </c>
      <c r="S46" s="241" t="s">
        <v>427</v>
      </c>
      <c r="T46" s="242" t="s">
        <v>442</v>
      </c>
      <c r="U46" s="242">
        <f t="shared" si="12"/>
        <v>0</v>
      </c>
      <c r="V46" s="241" t="s">
        <v>427</v>
      </c>
      <c r="W46" s="241" t="s">
        <v>427</v>
      </c>
      <c r="X46" s="241">
        <f t="shared" si="9"/>
        <v>11</v>
      </c>
      <c r="Y46" s="241">
        <v>8</v>
      </c>
      <c r="Z46" s="241">
        <v>3</v>
      </c>
      <c r="AA46" s="241">
        <f t="shared" si="13"/>
        <v>16</v>
      </c>
      <c r="AB46" s="241">
        <v>11</v>
      </c>
      <c r="AC46" s="241">
        <v>5</v>
      </c>
      <c r="AD46" s="241" t="s">
        <v>420</v>
      </c>
      <c r="AE46" s="241" t="s">
        <v>420</v>
      </c>
      <c r="AF46" s="241" t="s">
        <v>420</v>
      </c>
      <c r="AG46" s="241">
        <v>1</v>
      </c>
      <c r="AH46" s="241" t="s">
        <v>420</v>
      </c>
      <c r="AI46" s="241">
        <v>1</v>
      </c>
      <c r="AJ46" s="241" t="s">
        <v>420</v>
      </c>
      <c r="AK46" s="241" t="s">
        <v>420</v>
      </c>
      <c r="AL46" s="241" t="s">
        <v>420</v>
      </c>
      <c r="AM46" s="241" t="s">
        <v>158</v>
      </c>
      <c r="AN46" s="241" t="s">
        <v>158</v>
      </c>
      <c r="AO46" s="241" t="s">
        <v>158</v>
      </c>
      <c r="AP46" s="241" t="s">
        <v>158</v>
      </c>
      <c r="AQ46" s="241" t="s">
        <v>158</v>
      </c>
      <c r="AR46" s="241" t="s">
        <v>158</v>
      </c>
    </row>
    <row r="47" spans="2:44" s="208" customFormat="1" ht="13.5">
      <c r="B47" s="244"/>
      <c r="C47" s="20" t="s">
        <v>143</v>
      </c>
      <c r="E47" s="243">
        <f t="shared" si="7"/>
        <v>107</v>
      </c>
      <c r="F47" s="241">
        <f t="shared" si="22"/>
        <v>57</v>
      </c>
      <c r="G47" s="241">
        <f t="shared" si="22"/>
        <v>50</v>
      </c>
      <c r="H47" s="242">
        <f t="shared" si="8"/>
        <v>98</v>
      </c>
      <c r="I47" s="242">
        <f t="shared" si="11"/>
        <v>0</v>
      </c>
      <c r="J47" s="241">
        <v>53</v>
      </c>
      <c r="K47" s="241">
        <v>45</v>
      </c>
      <c r="L47" s="242">
        <f t="shared" si="21"/>
        <v>7</v>
      </c>
      <c r="M47" s="242"/>
      <c r="N47" s="241">
        <v>3</v>
      </c>
      <c r="O47" s="241">
        <v>4</v>
      </c>
      <c r="P47" s="242" t="s">
        <v>154</v>
      </c>
      <c r="Q47" s="242">
        <f t="shared" si="15"/>
        <v>0</v>
      </c>
      <c r="R47" s="241" t="s">
        <v>427</v>
      </c>
      <c r="S47" s="241" t="s">
        <v>427</v>
      </c>
      <c r="T47" s="242">
        <f>SUM(V47,W47)</f>
        <v>1</v>
      </c>
      <c r="U47" s="242">
        <f t="shared" si="12"/>
        <v>0</v>
      </c>
      <c r="V47" s="241" t="s">
        <v>427</v>
      </c>
      <c r="W47" s="241">
        <v>1</v>
      </c>
      <c r="X47" s="241" t="s">
        <v>442</v>
      </c>
      <c r="Y47" s="241" t="s">
        <v>427</v>
      </c>
      <c r="Z47" s="241" t="s">
        <v>427</v>
      </c>
      <c r="AA47" s="241">
        <f t="shared" si="13"/>
        <v>1</v>
      </c>
      <c r="AB47" s="241">
        <v>1</v>
      </c>
      <c r="AC47" s="241" t="s">
        <v>427</v>
      </c>
      <c r="AD47" s="241" t="s">
        <v>420</v>
      </c>
      <c r="AE47" s="241" t="s">
        <v>420</v>
      </c>
      <c r="AF47" s="241" t="s">
        <v>420</v>
      </c>
      <c r="AG47" s="241" t="s">
        <v>420</v>
      </c>
      <c r="AH47" s="241" t="s">
        <v>420</v>
      </c>
      <c r="AI47" s="241" t="s">
        <v>420</v>
      </c>
      <c r="AJ47" s="241" t="s">
        <v>420</v>
      </c>
      <c r="AK47" s="241" t="s">
        <v>420</v>
      </c>
      <c r="AL47" s="241" t="s">
        <v>420</v>
      </c>
      <c r="AM47" s="241" t="s">
        <v>158</v>
      </c>
      <c r="AN47" s="241" t="s">
        <v>158</v>
      </c>
      <c r="AO47" s="241" t="s">
        <v>158</v>
      </c>
      <c r="AP47" s="241" t="s">
        <v>158</v>
      </c>
      <c r="AQ47" s="241" t="s">
        <v>158</v>
      </c>
      <c r="AR47" s="241" t="s">
        <v>158</v>
      </c>
    </row>
    <row r="48" spans="2:44" ht="12.75" customHeight="1">
      <c r="B48" s="244"/>
      <c r="C48" s="244"/>
      <c r="E48" s="237">
        <f t="shared" si="7"/>
        <v>0</v>
      </c>
      <c r="F48" s="241"/>
      <c r="G48" s="241"/>
      <c r="H48" s="240">
        <f t="shared" si="8"/>
        <v>0</v>
      </c>
      <c r="I48" s="240">
        <f t="shared" si="11"/>
        <v>0</v>
      </c>
      <c r="J48" s="241"/>
      <c r="K48" s="241"/>
      <c r="L48" s="242">
        <f t="shared" si="21"/>
        <v>0</v>
      </c>
      <c r="M48" s="242"/>
      <c r="N48" s="241"/>
      <c r="O48" s="241"/>
      <c r="P48" s="240">
        <f>SUM(R48,S48)</f>
        <v>0</v>
      </c>
      <c r="Q48" s="240">
        <f t="shared" si="15"/>
        <v>0</v>
      </c>
      <c r="R48" s="241"/>
      <c r="S48" s="241"/>
      <c r="T48" s="240">
        <f>SUM(V48,W48)</f>
        <v>0</v>
      </c>
      <c r="U48" s="240">
        <f t="shared" si="12"/>
        <v>0</v>
      </c>
      <c r="V48" s="241"/>
      <c r="W48" s="241"/>
      <c r="X48" s="239">
        <f aca="true" t="shared" si="23" ref="X48:X60">SUM(Y48,Z48)</f>
        <v>0</v>
      </c>
      <c r="Y48" s="241"/>
      <c r="Z48" s="241"/>
      <c r="AA48" s="239">
        <f t="shared" si="13"/>
        <v>0</v>
      </c>
      <c r="AB48" s="241"/>
      <c r="AC48" s="241"/>
      <c r="AD48" s="241"/>
      <c r="AE48" s="241"/>
      <c r="AF48" s="241"/>
      <c r="AG48" s="239"/>
      <c r="AH48" s="241"/>
      <c r="AI48" s="241"/>
      <c r="AJ48" s="241"/>
      <c r="AK48" s="241"/>
      <c r="AL48" s="241"/>
      <c r="AM48" s="241"/>
      <c r="AN48" s="241"/>
      <c r="AO48" s="241"/>
      <c r="AP48" s="241"/>
      <c r="AQ48" s="241"/>
      <c r="AR48" s="241"/>
    </row>
    <row r="49" spans="2:44" s="16" customFormat="1" ht="13.5" customHeight="1">
      <c r="B49" s="248" t="s">
        <v>443</v>
      </c>
      <c r="C49" s="248" t="s">
        <v>444</v>
      </c>
      <c r="E49" s="237">
        <f t="shared" si="7"/>
        <v>1598</v>
      </c>
      <c r="F49" s="239">
        <f>SUM(F50:F52)</f>
        <v>841</v>
      </c>
      <c r="G49" s="239">
        <f>SUM(G50:G52)</f>
        <v>757</v>
      </c>
      <c r="H49" s="240">
        <f t="shared" si="8"/>
        <v>1569</v>
      </c>
      <c r="I49" s="240">
        <f t="shared" si="11"/>
        <v>0</v>
      </c>
      <c r="J49" s="239">
        <v>825</v>
      </c>
      <c r="K49" s="239">
        <v>744</v>
      </c>
      <c r="L49" s="240">
        <f t="shared" si="21"/>
        <v>4</v>
      </c>
      <c r="M49" s="240"/>
      <c r="N49" s="239">
        <v>3</v>
      </c>
      <c r="O49" s="239">
        <v>1</v>
      </c>
      <c r="P49" s="240" t="s">
        <v>442</v>
      </c>
      <c r="Q49" s="240">
        <f t="shared" si="15"/>
        <v>0</v>
      </c>
      <c r="R49" s="239" t="s">
        <v>427</v>
      </c>
      <c r="S49" s="239" t="s">
        <v>427</v>
      </c>
      <c r="T49" s="240" t="s">
        <v>442</v>
      </c>
      <c r="U49" s="240">
        <f t="shared" si="12"/>
        <v>0</v>
      </c>
      <c r="V49" s="239" t="s">
        <v>427</v>
      </c>
      <c r="W49" s="239" t="s">
        <v>427</v>
      </c>
      <c r="X49" s="239">
        <f t="shared" si="23"/>
        <v>16</v>
      </c>
      <c r="Y49" s="239">
        <v>7</v>
      </c>
      <c r="Z49" s="239">
        <v>9</v>
      </c>
      <c r="AA49" s="239">
        <f t="shared" si="13"/>
        <v>9</v>
      </c>
      <c r="AB49" s="239">
        <v>6</v>
      </c>
      <c r="AC49" s="239">
        <v>3</v>
      </c>
      <c r="AD49" s="239" t="s">
        <v>420</v>
      </c>
      <c r="AE49" s="239" t="s">
        <v>420</v>
      </c>
      <c r="AF49" s="239" t="s">
        <v>420</v>
      </c>
      <c r="AG49" s="239">
        <v>2</v>
      </c>
      <c r="AH49" s="239">
        <v>2</v>
      </c>
      <c r="AI49" s="239" t="s">
        <v>420</v>
      </c>
      <c r="AJ49" s="239" t="s">
        <v>420</v>
      </c>
      <c r="AK49" s="239" t="s">
        <v>420</v>
      </c>
      <c r="AL49" s="239" t="s">
        <v>420</v>
      </c>
      <c r="AM49" s="239" t="s">
        <v>158</v>
      </c>
      <c r="AN49" s="239" t="s">
        <v>158</v>
      </c>
      <c r="AO49" s="239" t="s">
        <v>158</v>
      </c>
      <c r="AP49" s="239" t="s">
        <v>158</v>
      </c>
      <c r="AQ49" s="239" t="s">
        <v>158</v>
      </c>
      <c r="AR49" s="239" t="s">
        <v>158</v>
      </c>
    </row>
    <row r="50" spans="2:44" s="208" customFormat="1" ht="13.5">
      <c r="B50" s="244"/>
      <c r="C50" s="20" t="s">
        <v>445</v>
      </c>
      <c r="E50" s="243">
        <f t="shared" si="7"/>
        <v>632</v>
      </c>
      <c r="F50" s="241">
        <f aca="true" t="shared" si="24" ref="F50:G52">SUM(J50,N50,R50,V50,Y50,AB50,AE50)</f>
        <v>323</v>
      </c>
      <c r="G50" s="241">
        <f t="shared" si="24"/>
        <v>309</v>
      </c>
      <c r="H50" s="242">
        <f t="shared" si="8"/>
        <v>619</v>
      </c>
      <c r="I50" s="242">
        <f t="shared" si="11"/>
        <v>0</v>
      </c>
      <c r="J50" s="241">
        <v>319</v>
      </c>
      <c r="K50" s="241">
        <v>300</v>
      </c>
      <c r="L50" s="242" t="s">
        <v>442</v>
      </c>
      <c r="M50" s="242"/>
      <c r="N50" s="241" t="s">
        <v>421</v>
      </c>
      <c r="O50" s="241" t="s">
        <v>421</v>
      </c>
      <c r="P50" s="242" t="s">
        <v>442</v>
      </c>
      <c r="Q50" s="242">
        <f t="shared" si="15"/>
        <v>0</v>
      </c>
      <c r="R50" s="241" t="s">
        <v>427</v>
      </c>
      <c r="S50" s="241" t="s">
        <v>427</v>
      </c>
      <c r="T50" s="242" t="s">
        <v>442</v>
      </c>
      <c r="U50" s="242">
        <f t="shared" si="12"/>
        <v>0</v>
      </c>
      <c r="V50" s="241" t="s">
        <v>427</v>
      </c>
      <c r="W50" s="241" t="s">
        <v>427</v>
      </c>
      <c r="X50" s="241">
        <f t="shared" si="23"/>
        <v>12</v>
      </c>
      <c r="Y50" s="241">
        <v>4</v>
      </c>
      <c r="Z50" s="241">
        <v>8</v>
      </c>
      <c r="AA50" s="241">
        <f t="shared" si="13"/>
        <v>1</v>
      </c>
      <c r="AB50" s="241" t="s">
        <v>427</v>
      </c>
      <c r="AC50" s="241">
        <v>1</v>
      </c>
      <c r="AD50" s="241" t="s">
        <v>420</v>
      </c>
      <c r="AE50" s="241" t="s">
        <v>420</v>
      </c>
      <c r="AF50" s="241" t="s">
        <v>420</v>
      </c>
      <c r="AG50" s="241">
        <v>2</v>
      </c>
      <c r="AH50" s="241">
        <v>2</v>
      </c>
      <c r="AI50" s="241" t="s">
        <v>420</v>
      </c>
      <c r="AJ50" s="241" t="s">
        <v>420</v>
      </c>
      <c r="AK50" s="241" t="s">
        <v>420</v>
      </c>
      <c r="AL50" s="241" t="s">
        <v>420</v>
      </c>
      <c r="AM50" s="241" t="s">
        <v>158</v>
      </c>
      <c r="AN50" s="241" t="s">
        <v>158</v>
      </c>
      <c r="AO50" s="241" t="s">
        <v>158</v>
      </c>
      <c r="AP50" s="241" t="s">
        <v>158</v>
      </c>
      <c r="AQ50" s="241" t="s">
        <v>158</v>
      </c>
      <c r="AR50" s="241" t="s">
        <v>158</v>
      </c>
    </row>
    <row r="51" spans="2:44" s="208" customFormat="1" ht="13.5">
      <c r="B51" s="244"/>
      <c r="C51" s="20" t="s">
        <v>446</v>
      </c>
      <c r="E51" s="243">
        <f t="shared" si="7"/>
        <v>396</v>
      </c>
      <c r="F51" s="241">
        <f t="shared" si="24"/>
        <v>202</v>
      </c>
      <c r="G51" s="241">
        <f t="shared" si="24"/>
        <v>194</v>
      </c>
      <c r="H51" s="242">
        <f t="shared" si="8"/>
        <v>385</v>
      </c>
      <c r="I51" s="242">
        <f t="shared" si="11"/>
        <v>0</v>
      </c>
      <c r="J51" s="241">
        <v>193</v>
      </c>
      <c r="K51" s="241">
        <v>192</v>
      </c>
      <c r="L51" s="242">
        <f>SUM(N51,O51)</f>
        <v>2</v>
      </c>
      <c r="M51" s="242"/>
      <c r="N51" s="241">
        <v>2</v>
      </c>
      <c r="O51" s="241" t="s">
        <v>421</v>
      </c>
      <c r="P51" s="242" t="s">
        <v>154</v>
      </c>
      <c r="Q51" s="242">
        <f t="shared" si="15"/>
        <v>0</v>
      </c>
      <c r="R51" s="241" t="s">
        <v>427</v>
      </c>
      <c r="S51" s="241" t="s">
        <v>427</v>
      </c>
      <c r="T51" s="242" t="s">
        <v>154</v>
      </c>
      <c r="U51" s="242">
        <f t="shared" si="12"/>
        <v>0</v>
      </c>
      <c r="V51" s="241" t="s">
        <v>427</v>
      </c>
      <c r="W51" s="241" t="s">
        <v>427</v>
      </c>
      <c r="X51" s="241">
        <f t="shared" si="23"/>
        <v>2</v>
      </c>
      <c r="Y51" s="241">
        <v>2</v>
      </c>
      <c r="Z51" s="241" t="s">
        <v>427</v>
      </c>
      <c r="AA51" s="241">
        <f t="shared" si="13"/>
        <v>7</v>
      </c>
      <c r="AB51" s="241">
        <v>5</v>
      </c>
      <c r="AC51" s="241">
        <v>2</v>
      </c>
      <c r="AD51" s="241" t="s">
        <v>420</v>
      </c>
      <c r="AE51" s="241" t="s">
        <v>420</v>
      </c>
      <c r="AF51" s="241" t="s">
        <v>420</v>
      </c>
      <c r="AG51" s="241" t="s">
        <v>420</v>
      </c>
      <c r="AH51" s="241" t="s">
        <v>420</v>
      </c>
      <c r="AI51" s="241" t="s">
        <v>420</v>
      </c>
      <c r="AJ51" s="241" t="s">
        <v>420</v>
      </c>
      <c r="AK51" s="241" t="s">
        <v>420</v>
      </c>
      <c r="AL51" s="241" t="s">
        <v>420</v>
      </c>
      <c r="AM51" s="241" t="s">
        <v>158</v>
      </c>
      <c r="AN51" s="241" t="s">
        <v>158</v>
      </c>
      <c r="AO51" s="241" t="s">
        <v>158</v>
      </c>
      <c r="AP51" s="241" t="s">
        <v>158</v>
      </c>
      <c r="AQ51" s="241" t="s">
        <v>158</v>
      </c>
      <c r="AR51" s="241" t="s">
        <v>158</v>
      </c>
    </row>
    <row r="52" spans="2:44" s="208" customFormat="1" ht="13.5">
      <c r="B52" s="244"/>
      <c r="C52" s="20" t="s">
        <v>144</v>
      </c>
      <c r="E52" s="243">
        <f t="shared" si="7"/>
        <v>570</v>
      </c>
      <c r="F52" s="241">
        <f t="shared" si="24"/>
        <v>316</v>
      </c>
      <c r="G52" s="241">
        <f t="shared" si="24"/>
        <v>254</v>
      </c>
      <c r="H52" s="242">
        <f t="shared" si="8"/>
        <v>565</v>
      </c>
      <c r="I52" s="242">
        <f t="shared" si="11"/>
        <v>0</v>
      </c>
      <c r="J52" s="241">
        <v>313</v>
      </c>
      <c r="K52" s="241">
        <v>252</v>
      </c>
      <c r="L52" s="242">
        <f>SUM(N52,O52)</f>
        <v>2</v>
      </c>
      <c r="M52" s="242"/>
      <c r="N52" s="241">
        <v>1</v>
      </c>
      <c r="O52" s="241">
        <v>1</v>
      </c>
      <c r="P52" s="242" t="s">
        <v>447</v>
      </c>
      <c r="Q52" s="242">
        <f t="shared" si="15"/>
        <v>0</v>
      </c>
      <c r="R52" s="241" t="s">
        <v>427</v>
      </c>
      <c r="S52" s="241" t="s">
        <v>427</v>
      </c>
      <c r="T52" s="242" t="s">
        <v>154</v>
      </c>
      <c r="U52" s="242">
        <f t="shared" si="12"/>
        <v>0</v>
      </c>
      <c r="V52" s="241" t="s">
        <v>427</v>
      </c>
      <c r="W52" s="241" t="s">
        <v>427</v>
      </c>
      <c r="X52" s="241">
        <f t="shared" si="23"/>
        <v>2</v>
      </c>
      <c r="Y52" s="241">
        <v>1</v>
      </c>
      <c r="Z52" s="241">
        <v>1</v>
      </c>
      <c r="AA52" s="241">
        <f t="shared" si="13"/>
        <v>1</v>
      </c>
      <c r="AB52" s="241">
        <v>1</v>
      </c>
      <c r="AC52" s="241" t="s">
        <v>427</v>
      </c>
      <c r="AD52" s="241" t="s">
        <v>420</v>
      </c>
      <c r="AE52" s="241" t="s">
        <v>420</v>
      </c>
      <c r="AF52" s="241" t="s">
        <v>420</v>
      </c>
      <c r="AG52" s="241" t="s">
        <v>420</v>
      </c>
      <c r="AH52" s="241" t="s">
        <v>420</v>
      </c>
      <c r="AI52" s="241" t="s">
        <v>420</v>
      </c>
      <c r="AJ52" s="241" t="s">
        <v>420</v>
      </c>
      <c r="AK52" s="241" t="s">
        <v>420</v>
      </c>
      <c r="AL52" s="241" t="s">
        <v>420</v>
      </c>
      <c r="AM52" s="241" t="s">
        <v>158</v>
      </c>
      <c r="AN52" s="241" t="s">
        <v>158</v>
      </c>
      <c r="AO52" s="241" t="s">
        <v>158</v>
      </c>
      <c r="AP52" s="241" t="s">
        <v>158</v>
      </c>
      <c r="AQ52" s="241" t="s">
        <v>158</v>
      </c>
      <c r="AR52" s="241" t="s">
        <v>158</v>
      </c>
    </row>
    <row r="53" spans="2:44" ht="12.75" customHeight="1">
      <c r="B53" s="244"/>
      <c r="C53" s="244"/>
      <c r="E53" s="237">
        <f t="shared" si="7"/>
        <v>0</v>
      </c>
      <c r="F53" s="241"/>
      <c r="G53" s="241"/>
      <c r="H53" s="240">
        <f t="shared" si="8"/>
        <v>0</v>
      </c>
      <c r="I53" s="240">
        <f t="shared" si="11"/>
        <v>0</v>
      </c>
      <c r="J53" s="241"/>
      <c r="K53" s="241"/>
      <c r="L53" s="242">
        <f>SUM(N53,O53)</f>
        <v>0</v>
      </c>
      <c r="M53" s="242"/>
      <c r="N53" s="241"/>
      <c r="O53" s="241"/>
      <c r="P53" s="240">
        <f>SUM(R53,S53)</f>
        <v>0</v>
      </c>
      <c r="Q53" s="240">
        <f t="shared" si="15"/>
        <v>0</v>
      </c>
      <c r="R53" s="241"/>
      <c r="S53" s="241"/>
      <c r="T53" s="240">
        <f>SUM(V53,W53)</f>
        <v>0</v>
      </c>
      <c r="U53" s="240">
        <f t="shared" si="12"/>
        <v>0</v>
      </c>
      <c r="V53" s="241"/>
      <c r="W53" s="241"/>
      <c r="X53" s="239">
        <f t="shared" si="23"/>
        <v>0</v>
      </c>
      <c r="Y53" s="241"/>
      <c r="Z53" s="241"/>
      <c r="AA53" s="239">
        <f t="shared" si="13"/>
        <v>0</v>
      </c>
      <c r="AB53" s="241"/>
      <c r="AC53" s="241"/>
      <c r="AD53" s="241"/>
      <c r="AE53" s="241"/>
      <c r="AF53" s="241"/>
      <c r="AG53" s="239"/>
      <c r="AH53" s="241"/>
      <c r="AI53" s="241"/>
      <c r="AJ53" s="241"/>
      <c r="AK53" s="241"/>
      <c r="AL53" s="241"/>
      <c r="AM53" s="241"/>
      <c r="AN53" s="241"/>
      <c r="AO53" s="241"/>
      <c r="AP53" s="241"/>
      <c r="AQ53" s="241"/>
      <c r="AR53" s="241"/>
    </row>
    <row r="54" spans="2:44" s="16" customFormat="1" ht="13.5" customHeight="1">
      <c r="B54" s="61" t="s">
        <v>448</v>
      </c>
      <c r="C54" s="61" t="s">
        <v>449</v>
      </c>
      <c r="E54" s="237">
        <f t="shared" si="7"/>
        <v>437</v>
      </c>
      <c r="F54" s="239">
        <f>F55</f>
        <v>207</v>
      </c>
      <c r="G54" s="239">
        <f>G55</f>
        <v>230</v>
      </c>
      <c r="H54" s="240">
        <f t="shared" si="8"/>
        <v>428</v>
      </c>
      <c r="I54" s="240">
        <f t="shared" si="11"/>
        <v>0</v>
      </c>
      <c r="J54" s="239">
        <v>202</v>
      </c>
      <c r="K54" s="239">
        <v>226</v>
      </c>
      <c r="L54" s="240" t="s">
        <v>154</v>
      </c>
      <c r="M54" s="240"/>
      <c r="N54" s="239" t="s">
        <v>421</v>
      </c>
      <c r="O54" s="239" t="s">
        <v>421</v>
      </c>
      <c r="P54" s="240" t="s">
        <v>154</v>
      </c>
      <c r="Q54" s="240">
        <f t="shared" si="15"/>
        <v>0</v>
      </c>
      <c r="R54" s="239" t="s">
        <v>427</v>
      </c>
      <c r="S54" s="239" t="s">
        <v>427</v>
      </c>
      <c r="T54" s="240">
        <f>SUM(V54,W54)</f>
        <v>1</v>
      </c>
      <c r="U54" s="240">
        <f t="shared" si="12"/>
        <v>0</v>
      </c>
      <c r="V54" s="239">
        <v>1</v>
      </c>
      <c r="W54" s="239" t="s">
        <v>427</v>
      </c>
      <c r="X54" s="239">
        <f t="shared" si="23"/>
        <v>6</v>
      </c>
      <c r="Y54" s="239">
        <v>4</v>
      </c>
      <c r="Z54" s="239">
        <v>2</v>
      </c>
      <c r="AA54" s="239">
        <f t="shared" si="13"/>
        <v>2</v>
      </c>
      <c r="AB54" s="239" t="s">
        <v>427</v>
      </c>
      <c r="AC54" s="239">
        <v>2</v>
      </c>
      <c r="AD54" s="239" t="s">
        <v>420</v>
      </c>
      <c r="AE54" s="239" t="s">
        <v>420</v>
      </c>
      <c r="AF54" s="239" t="s">
        <v>420</v>
      </c>
      <c r="AG54" s="239">
        <v>1</v>
      </c>
      <c r="AH54" s="239" t="s">
        <v>420</v>
      </c>
      <c r="AI54" s="239">
        <v>1</v>
      </c>
      <c r="AJ54" s="239" t="s">
        <v>420</v>
      </c>
      <c r="AK54" s="239" t="s">
        <v>420</v>
      </c>
      <c r="AL54" s="239" t="s">
        <v>420</v>
      </c>
      <c r="AM54" s="239" t="s">
        <v>158</v>
      </c>
      <c r="AN54" s="239" t="s">
        <v>158</v>
      </c>
      <c r="AO54" s="239" t="s">
        <v>158</v>
      </c>
      <c r="AP54" s="239" t="s">
        <v>158</v>
      </c>
      <c r="AQ54" s="239" t="s">
        <v>158</v>
      </c>
      <c r="AR54" s="239" t="s">
        <v>158</v>
      </c>
    </row>
    <row r="55" spans="2:44" s="208" customFormat="1" ht="13.5">
      <c r="B55" s="245"/>
      <c r="C55" s="20" t="s">
        <v>145</v>
      </c>
      <c r="E55" s="243">
        <f t="shared" si="7"/>
        <v>437</v>
      </c>
      <c r="F55" s="241">
        <f>SUM(J55,N55,R55,V55,Y55,AB55,AE55)</f>
        <v>207</v>
      </c>
      <c r="G55" s="241">
        <f>SUM(K55,O55,S55,W55,Z55,AC55,AF55)</f>
        <v>230</v>
      </c>
      <c r="H55" s="242">
        <f t="shared" si="8"/>
        <v>428</v>
      </c>
      <c r="I55" s="242">
        <f t="shared" si="11"/>
        <v>0</v>
      </c>
      <c r="J55" s="241">
        <v>202</v>
      </c>
      <c r="K55" s="241">
        <v>226</v>
      </c>
      <c r="L55" s="242" t="s">
        <v>154</v>
      </c>
      <c r="M55" s="242"/>
      <c r="N55" s="241" t="s">
        <v>421</v>
      </c>
      <c r="O55" s="241" t="s">
        <v>421</v>
      </c>
      <c r="P55" s="242" t="s">
        <v>154</v>
      </c>
      <c r="Q55" s="242">
        <f t="shared" si="15"/>
        <v>0</v>
      </c>
      <c r="R55" s="241" t="s">
        <v>427</v>
      </c>
      <c r="S55" s="241" t="s">
        <v>427</v>
      </c>
      <c r="T55" s="242">
        <f>SUM(V55,W55)</f>
        <v>1</v>
      </c>
      <c r="U55" s="242">
        <f t="shared" si="12"/>
        <v>0</v>
      </c>
      <c r="V55" s="241">
        <v>1</v>
      </c>
      <c r="W55" s="241" t="s">
        <v>427</v>
      </c>
      <c r="X55" s="241">
        <f t="shared" si="23"/>
        <v>6</v>
      </c>
      <c r="Y55" s="241">
        <v>4</v>
      </c>
      <c r="Z55" s="241">
        <v>2</v>
      </c>
      <c r="AA55" s="241">
        <f t="shared" si="13"/>
        <v>2</v>
      </c>
      <c r="AB55" s="241" t="s">
        <v>427</v>
      </c>
      <c r="AC55" s="241">
        <v>2</v>
      </c>
      <c r="AD55" s="241" t="s">
        <v>420</v>
      </c>
      <c r="AE55" s="241" t="s">
        <v>420</v>
      </c>
      <c r="AF55" s="241" t="s">
        <v>420</v>
      </c>
      <c r="AG55" s="241">
        <v>1</v>
      </c>
      <c r="AH55" s="241" t="s">
        <v>420</v>
      </c>
      <c r="AI55" s="241">
        <v>1</v>
      </c>
      <c r="AJ55" s="241" t="s">
        <v>420</v>
      </c>
      <c r="AK55" s="241" t="s">
        <v>420</v>
      </c>
      <c r="AL55" s="241" t="s">
        <v>420</v>
      </c>
      <c r="AM55" s="241" t="s">
        <v>158</v>
      </c>
      <c r="AN55" s="241" t="s">
        <v>158</v>
      </c>
      <c r="AO55" s="241" t="s">
        <v>158</v>
      </c>
      <c r="AP55" s="241" t="s">
        <v>158</v>
      </c>
      <c r="AQ55" s="241" t="s">
        <v>158</v>
      </c>
      <c r="AR55" s="241" t="s">
        <v>158</v>
      </c>
    </row>
    <row r="56" spans="2:44" ht="12.75" customHeight="1">
      <c r="B56" s="247"/>
      <c r="C56" s="247"/>
      <c r="E56" s="237">
        <f t="shared" si="7"/>
        <v>0</v>
      </c>
      <c r="F56" s="241"/>
      <c r="G56" s="241"/>
      <c r="H56" s="240">
        <f t="shared" si="8"/>
        <v>0</v>
      </c>
      <c r="I56" s="240">
        <f t="shared" si="11"/>
        <v>0</v>
      </c>
      <c r="J56" s="241"/>
      <c r="K56" s="241"/>
      <c r="L56" s="242">
        <f>SUM(N56,O56)</f>
        <v>0</v>
      </c>
      <c r="M56" s="242"/>
      <c r="N56" s="241"/>
      <c r="O56" s="241"/>
      <c r="P56" s="240">
        <f>SUM(R56,S56)</f>
        <v>0</v>
      </c>
      <c r="Q56" s="240">
        <f t="shared" si="15"/>
        <v>0</v>
      </c>
      <c r="R56" s="241"/>
      <c r="S56" s="241"/>
      <c r="T56" s="240">
        <f>SUM(V56,W56)</f>
        <v>0</v>
      </c>
      <c r="U56" s="240">
        <f t="shared" si="12"/>
        <v>0</v>
      </c>
      <c r="V56" s="241"/>
      <c r="W56" s="241"/>
      <c r="X56" s="239">
        <f t="shared" si="23"/>
        <v>0</v>
      </c>
      <c r="Y56" s="241"/>
      <c r="Z56" s="241"/>
      <c r="AA56" s="239">
        <f t="shared" si="13"/>
        <v>0</v>
      </c>
      <c r="AB56" s="241"/>
      <c r="AC56" s="241"/>
      <c r="AD56" s="241"/>
      <c r="AE56" s="241"/>
      <c r="AF56" s="241"/>
      <c r="AG56" s="239"/>
      <c r="AH56" s="241"/>
      <c r="AI56" s="241"/>
      <c r="AJ56" s="241"/>
      <c r="AK56" s="241"/>
      <c r="AL56" s="241"/>
      <c r="AM56" s="241"/>
      <c r="AN56" s="241"/>
      <c r="AO56" s="241"/>
      <c r="AP56" s="241"/>
      <c r="AQ56" s="241"/>
      <c r="AR56" s="241"/>
    </row>
    <row r="57" spans="2:44" s="16" customFormat="1" ht="13.5" customHeight="1">
      <c r="B57" s="61" t="s">
        <v>450</v>
      </c>
      <c r="C57" s="61"/>
      <c r="E57" s="237">
        <f t="shared" si="7"/>
        <v>1354</v>
      </c>
      <c r="F57" s="239">
        <f>SUM(F58:F60)</f>
        <v>692</v>
      </c>
      <c r="G57" s="239">
        <f>SUM(G58:G60)</f>
        <v>662</v>
      </c>
      <c r="H57" s="240">
        <f t="shared" si="8"/>
        <v>1339</v>
      </c>
      <c r="I57" s="240">
        <f t="shared" si="11"/>
        <v>0</v>
      </c>
      <c r="J57" s="239">
        <v>683</v>
      </c>
      <c r="K57" s="239">
        <v>656</v>
      </c>
      <c r="L57" s="240">
        <f>SUM(N57,O57)</f>
        <v>1</v>
      </c>
      <c r="M57" s="240"/>
      <c r="N57" s="239" t="s">
        <v>421</v>
      </c>
      <c r="O57" s="239">
        <v>1</v>
      </c>
      <c r="P57" s="240">
        <f>SUM(R57,S57)</f>
        <v>1</v>
      </c>
      <c r="Q57" s="240">
        <f t="shared" si="15"/>
        <v>0</v>
      </c>
      <c r="R57" s="239" t="s">
        <v>427</v>
      </c>
      <c r="S57" s="239">
        <v>1</v>
      </c>
      <c r="T57" s="240" t="s">
        <v>210</v>
      </c>
      <c r="U57" s="240">
        <f t="shared" si="12"/>
        <v>0</v>
      </c>
      <c r="V57" s="239" t="s">
        <v>427</v>
      </c>
      <c r="W57" s="239" t="s">
        <v>427</v>
      </c>
      <c r="X57" s="239">
        <f t="shared" si="23"/>
        <v>8</v>
      </c>
      <c r="Y57" s="239">
        <v>6</v>
      </c>
      <c r="Z57" s="239">
        <v>2</v>
      </c>
      <c r="AA57" s="239">
        <f t="shared" si="13"/>
        <v>5</v>
      </c>
      <c r="AB57" s="239">
        <v>3</v>
      </c>
      <c r="AC57" s="239">
        <v>2</v>
      </c>
      <c r="AD57" s="239" t="s">
        <v>420</v>
      </c>
      <c r="AE57" s="239" t="s">
        <v>420</v>
      </c>
      <c r="AF57" s="239" t="s">
        <v>420</v>
      </c>
      <c r="AG57" s="239">
        <v>3</v>
      </c>
      <c r="AH57" s="239">
        <v>1</v>
      </c>
      <c r="AI57" s="239">
        <v>2</v>
      </c>
      <c r="AJ57" s="239" t="s">
        <v>420</v>
      </c>
      <c r="AK57" s="239" t="s">
        <v>420</v>
      </c>
      <c r="AL57" s="239" t="s">
        <v>420</v>
      </c>
      <c r="AM57" s="239" t="s">
        <v>158</v>
      </c>
      <c r="AN57" s="239" t="s">
        <v>158</v>
      </c>
      <c r="AO57" s="239" t="s">
        <v>158</v>
      </c>
      <c r="AP57" s="239" t="s">
        <v>158</v>
      </c>
      <c r="AQ57" s="239" t="s">
        <v>158</v>
      </c>
      <c r="AR57" s="239" t="s">
        <v>158</v>
      </c>
    </row>
    <row r="58" spans="2:44" s="208" customFormat="1" ht="13.5">
      <c r="B58" s="245"/>
      <c r="C58" s="20" t="s">
        <v>451</v>
      </c>
      <c r="E58" s="243">
        <f t="shared" si="7"/>
        <v>682</v>
      </c>
      <c r="F58" s="241">
        <f aca="true" t="shared" si="25" ref="F58:G60">SUM(J58,N58,R58,V58,Y58,AB58,AE58)</f>
        <v>348</v>
      </c>
      <c r="G58" s="241">
        <f t="shared" si="25"/>
        <v>334</v>
      </c>
      <c r="H58" s="242">
        <f t="shared" si="8"/>
        <v>674</v>
      </c>
      <c r="I58" s="242">
        <f t="shared" si="11"/>
        <v>0</v>
      </c>
      <c r="J58" s="241">
        <v>343</v>
      </c>
      <c r="K58" s="241">
        <v>331</v>
      </c>
      <c r="L58" s="242">
        <f>SUM(N58,O58)</f>
        <v>1</v>
      </c>
      <c r="M58" s="242"/>
      <c r="N58" s="241" t="s">
        <v>421</v>
      </c>
      <c r="O58" s="241">
        <v>1</v>
      </c>
      <c r="P58" s="242">
        <f>SUM(R58,S58)</f>
        <v>1</v>
      </c>
      <c r="Q58" s="242">
        <f t="shared" si="15"/>
        <v>0</v>
      </c>
      <c r="R58" s="241" t="s">
        <v>427</v>
      </c>
      <c r="S58" s="241">
        <v>1</v>
      </c>
      <c r="T58" s="242" t="s">
        <v>154</v>
      </c>
      <c r="U58" s="242">
        <f t="shared" si="12"/>
        <v>0</v>
      </c>
      <c r="V58" s="241" t="s">
        <v>427</v>
      </c>
      <c r="W58" s="241" t="s">
        <v>427</v>
      </c>
      <c r="X58" s="241">
        <f t="shared" si="23"/>
        <v>4</v>
      </c>
      <c r="Y58" s="241">
        <v>3</v>
      </c>
      <c r="Z58" s="241">
        <v>1</v>
      </c>
      <c r="AA58" s="241">
        <f t="shared" si="13"/>
        <v>2</v>
      </c>
      <c r="AB58" s="241">
        <v>2</v>
      </c>
      <c r="AC58" s="241" t="s">
        <v>427</v>
      </c>
      <c r="AD58" s="241" t="s">
        <v>420</v>
      </c>
      <c r="AE58" s="241" t="s">
        <v>420</v>
      </c>
      <c r="AF58" s="241" t="s">
        <v>420</v>
      </c>
      <c r="AG58" s="241">
        <v>2</v>
      </c>
      <c r="AH58" s="241" t="s">
        <v>452</v>
      </c>
      <c r="AI58" s="241">
        <v>2</v>
      </c>
      <c r="AJ58" s="241" t="s">
        <v>420</v>
      </c>
      <c r="AK58" s="241" t="s">
        <v>420</v>
      </c>
      <c r="AL58" s="241" t="s">
        <v>420</v>
      </c>
      <c r="AM58" s="241" t="s">
        <v>158</v>
      </c>
      <c r="AN58" s="241" t="s">
        <v>158</v>
      </c>
      <c r="AO58" s="241" t="s">
        <v>158</v>
      </c>
      <c r="AP58" s="241" t="s">
        <v>158</v>
      </c>
      <c r="AQ58" s="241" t="s">
        <v>158</v>
      </c>
      <c r="AR58" s="241" t="s">
        <v>158</v>
      </c>
    </row>
    <row r="59" spans="2:44" s="208" customFormat="1" ht="13.5">
      <c r="B59" s="245"/>
      <c r="C59" s="20" t="s">
        <v>146</v>
      </c>
      <c r="E59" s="243">
        <f t="shared" si="7"/>
        <v>230</v>
      </c>
      <c r="F59" s="241">
        <f t="shared" si="25"/>
        <v>115</v>
      </c>
      <c r="G59" s="241">
        <f t="shared" si="25"/>
        <v>115</v>
      </c>
      <c r="H59" s="242">
        <f t="shared" si="8"/>
        <v>227</v>
      </c>
      <c r="I59" s="242">
        <f t="shared" si="11"/>
        <v>0</v>
      </c>
      <c r="J59" s="241">
        <v>113</v>
      </c>
      <c r="K59" s="241">
        <v>114</v>
      </c>
      <c r="L59" s="242" t="s">
        <v>154</v>
      </c>
      <c r="M59" s="242"/>
      <c r="N59" s="241" t="s">
        <v>421</v>
      </c>
      <c r="O59" s="241" t="s">
        <v>421</v>
      </c>
      <c r="P59" s="242" t="s">
        <v>210</v>
      </c>
      <c r="Q59" s="242">
        <f t="shared" si="15"/>
        <v>0</v>
      </c>
      <c r="R59" s="241" t="s">
        <v>427</v>
      </c>
      <c r="S59" s="241" t="s">
        <v>427</v>
      </c>
      <c r="T59" s="242" t="s">
        <v>210</v>
      </c>
      <c r="U59" s="242">
        <f t="shared" si="12"/>
        <v>0</v>
      </c>
      <c r="V59" s="241" t="s">
        <v>427</v>
      </c>
      <c r="W59" s="241" t="s">
        <v>427</v>
      </c>
      <c r="X59" s="241">
        <f t="shared" si="23"/>
        <v>2</v>
      </c>
      <c r="Y59" s="241">
        <v>2</v>
      </c>
      <c r="Z59" s="241" t="s">
        <v>427</v>
      </c>
      <c r="AA59" s="241">
        <f t="shared" si="13"/>
        <v>1</v>
      </c>
      <c r="AB59" s="241" t="s">
        <v>427</v>
      </c>
      <c r="AC59" s="241">
        <v>1</v>
      </c>
      <c r="AD59" s="241" t="s">
        <v>420</v>
      </c>
      <c r="AE59" s="241" t="s">
        <v>420</v>
      </c>
      <c r="AF59" s="241" t="s">
        <v>420</v>
      </c>
      <c r="AG59" s="241">
        <v>1</v>
      </c>
      <c r="AH59" s="241">
        <v>1</v>
      </c>
      <c r="AI59" s="241" t="s">
        <v>420</v>
      </c>
      <c r="AJ59" s="241" t="s">
        <v>420</v>
      </c>
      <c r="AK59" s="241" t="s">
        <v>420</v>
      </c>
      <c r="AL59" s="241" t="s">
        <v>420</v>
      </c>
      <c r="AM59" s="241" t="s">
        <v>158</v>
      </c>
      <c r="AN59" s="241" t="s">
        <v>158</v>
      </c>
      <c r="AO59" s="241" t="s">
        <v>158</v>
      </c>
      <c r="AP59" s="241" t="s">
        <v>158</v>
      </c>
      <c r="AQ59" s="241" t="s">
        <v>158</v>
      </c>
      <c r="AR59" s="241" t="s">
        <v>158</v>
      </c>
    </row>
    <row r="60" spans="2:44" s="208" customFormat="1" ht="13.5">
      <c r="B60" s="249"/>
      <c r="C60" s="20" t="s">
        <v>147</v>
      </c>
      <c r="E60" s="243">
        <f t="shared" si="7"/>
        <v>442</v>
      </c>
      <c r="F60" s="241">
        <f t="shared" si="25"/>
        <v>229</v>
      </c>
      <c r="G60" s="241">
        <f t="shared" si="25"/>
        <v>213</v>
      </c>
      <c r="H60" s="242">
        <f t="shared" si="8"/>
        <v>438</v>
      </c>
      <c r="I60" s="242">
        <f t="shared" si="11"/>
        <v>0</v>
      </c>
      <c r="J60" s="241">
        <v>227</v>
      </c>
      <c r="K60" s="241">
        <v>211</v>
      </c>
      <c r="L60" s="242" t="s">
        <v>154</v>
      </c>
      <c r="M60" s="242"/>
      <c r="N60" s="241" t="s">
        <v>421</v>
      </c>
      <c r="O60" s="241" t="s">
        <v>421</v>
      </c>
      <c r="P60" s="242" t="s">
        <v>154</v>
      </c>
      <c r="Q60" s="242">
        <f t="shared" si="15"/>
        <v>0</v>
      </c>
      <c r="R60" s="241" t="s">
        <v>427</v>
      </c>
      <c r="S60" s="241" t="s">
        <v>427</v>
      </c>
      <c r="T60" s="242" t="s">
        <v>154</v>
      </c>
      <c r="U60" s="242">
        <f t="shared" si="12"/>
        <v>0</v>
      </c>
      <c r="V60" s="241" t="s">
        <v>427</v>
      </c>
      <c r="W60" s="241" t="s">
        <v>427</v>
      </c>
      <c r="X60" s="241">
        <f t="shared" si="23"/>
        <v>2</v>
      </c>
      <c r="Y60" s="241">
        <v>1</v>
      </c>
      <c r="Z60" s="241">
        <v>1</v>
      </c>
      <c r="AA60" s="241">
        <f t="shared" si="13"/>
        <v>2</v>
      </c>
      <c r="AB60" s="241">
        <v>1</v>
      </c>
      <c r="AC60" s="241">
        <v>1</v>
      </c>
      <c r="AD60" s="241" t="s">
        <v>420</v>
      </c>
      <c r="AE60" s="241" t="s">
        <v>420</v>
      </c>
      <c r="AF60" s="241" t="s">
        <v>420</v>
      </c>
      <c r="AG60" s="241" t="s">
        <v>420</v>
      </c>
      <c r="AH60" s="241" t="s">
        <v>420</v>
      </c>
      <c r="AI60" s="241" t="s">
        <v>420</v>
      </c>
      <c r="AJ60" s="241" t="s">
        <v>420</v>
      </c>
      <c r="AK60" s="241" t="s">
        <v>420</v>
      </c>
      <c r="AL60" s="241" t="s">
        <v>420</v>
      </c>
      <c r="AM60" s="241" t="s">
        <v>158</v>
      </c>
      <c r="AN60" s="241" t="s">
        <v>158</v>
      </c>
      <c r="AO60" s="241" t="s">
        <v>158</v>
      </c>
      <c r="AP60" s="241" t="s">
        <v>158</v>
      </c>
      <c r="AQ60" s="241" t="s">
        <v>158</v>
      </c>
      <c r="AR60" s="241" t="s">
        <v>158</v>
      </c>
    </row>
    <row r="61" ht="5.25" customHeight="1" thickBot="1">
      <c r="E61" s="25"/>
    </row>
    <row r="62" spans="1:44" ht="13.5">
      <c r="A62" s="26" t="s">
        <v>186</v>
      </c>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row>
  </sheetData>
  <sheetProtection/>
  <mergeCells count="244">
    <mergeCell ref="H60:I60"/>
    <mergeCell ref="L60:M60"/>
    <mergeCell ref="P60:Q60"/>
    <mergeCell ref="T60:U60"/>
    <mergeCell ref="H58:I58"/>
    <mergeCell ref="L58:M58"/>
    <mergeCell ref="P58:Q58"/>
    <mergeCell ref="T58:U58"/>
    <mergeCell ref="H59:I59"/>
    <mergeCell ref="L59:M59"/>
    <mergeCell ref="P59:Q59"/>
    <mergeCell ref="T59:U59"/>
    <mergeCell ref="H56:I56"/>
    <mergeCell ref="L56:M56"/>
    <mergeCell ref="P56:Q56"/>
    <mergeCell ref="T56:U56"/>
    <mergeCell ref="B57:C57"/>
    <mergeCell ref="H57:I57"/>
    <mergeCell ref="L57:M57"/>
    <mergeCell ref="P57:Q57"/>
    <mergeCell ref="T57:U57"/>
    <mergeCell ref="B54:C54"/>
    <mergeCell ref="H54:I54"/>
    <mergeCell ref="L54:M54"/>
    <mergeCell ref="P54:Q54"/>
    <mergeCell ref="T54:U54"/>
    <mergeCell ref="H55:I55"/>
    <mergeCell ref="L55:M55"/>
    <mergeCell ref="P55:Q55"/>
    <mergeCell ref="T55:U55"/>
    <mergeCell ref="H52:I52"/>
    <mergeCell ref="L52:M52"/>
    <mergeCell ref="P52:Q52"/>
    <mergeCell ref="T52:U52"/>
    <mergeCell ref="H53:I53"/>
    <mergeCell ref="L53:M53"/>
    <mergeCell ref="P53:Q53"/>
    <mergeCell ref="T53:U53"/>
    <mergeCell ref="H50:I50"/>
    <mergeCell ref="L50:M50"/>
    <mergeCell ref="P50:Q50"/>
    <mergeCell ref="T50:U50"/>
    <mergeCell ref="H51:I51"/>
    <mergeCell ref="L51:M51"/>
    <mergeCell ref="P51:Q51"/>
    <mergeCell ref="T51:U51"/>
    <mergeCell ref="H48:I48"/>
    <mergeCell ref="L48:M48"/>
    <mergeCell ref="P48:Q48"/>
    <mergeCell ref="T48:U48"/>
    <mergeCell ref="B49:C49"/>
    <mergeCell ref="H49:I49"/>
    <mergeCell ref="L49:M49"/>
    <mergeCell ref="P49:Q49"/>
    <mergeCell ref="T49:U49"/>
    <mergeCell ref="H46:I46"/>
    <mergeCell ref="L46:M46"/>
    <mergeCell ref="P46:Q46"/>
    <mergeCell ref="T46:U46"/>
    <mergeCell ref="H47:I47"/>
    <mergeCell ref="L47:M47"/>
    <mergeCell ref="P47:Q47"/>
    <mergeCell ref="T47:U47"/>
    <mergeCell ref="H44:I44"/>
    <mergeCell ref="L44:M44"/>
    <mergeCell ref="P44:Q44"/>
    <mergeCell ref="T44:U44"/>
    <mergeCell ref="H45:I45"/>
    <mergeCell ref="L45:M45"/>
    <mergeCell ref="P45:Q45"/>
    <mergeCell ref="T45:U45"/>
    <mergeCell ref="H42:I42"/>
    <mergeCell ref="L42:M42"/>
    <mergeCell ref="P42:Q42"/>
    <mergeCell ref="T42:U42"/>
    <mergeCell ref="B43:C43"/>
    <mergeCell ref="H43:I43"/>
    <mergeCell ref="L43:M43"/>
    <mergeCell ref="P43:Q43"/>
    <mergeCell ref="T43:U43"/>
    <mergeCell ref="H40:I40"/>
    <mergeCell ref="L40:M40"/>
    <mergeCell ref="P40:Q40"/>
    <mergeCell ref="T40:U40"/>
    <mergeCell ref="H41:I41"/>
    <mergeCell ref="L41:M41"/>
    <mergeCell ref="P41:Q41"/>
    <mergeCell ref="T41:U41"/>
    <mergeCell ref="H38:I38"/>
    <mergeCell ref="L38:M38"/>
    <mergeCell ref="P38:Q38"/>
    <mergeCell ref="T38:U38"/>
    <mergeCell ref="H39:I39"/>
    <mergeCell ref="L39:M39"/>
    <mergeCell ref="P39:Q39"/>
    <mergeCell ref="T39:U39"/>
    <mergeCell ref="H36:I36"/>
    <mergeCell ref="L36:M36"/>
    <mergeCell ref="P36:Q36"/>
    <mergeCell ref="T36:U36"/>
    <mergeCell ref="B37:C37"/>
    <mergeCell ref="H37:I37"/>
    <mergeCell ref="L37:M37"/>
    <mergeCell ref="P37:Q37"/>
    <mergeCell ref="T37:U37"/>
    <mergeCell ref="B34:C34"/>
    <mergeCell ref="H34:I34"/>
    <mergeCell ref="L34:M34"/>
    <mergeCell ref="P34:Q34"/>
    <mergeCell ref="T34:U34"/>
    <mergeCell ref="H35:I35"/>
    <mergeCell ref="L35:M35"/>
    <mergeCell ref="P35:Q35"/>
    <mergeCell ref="T35:U35"/>
    <mergeCell ref="H32:I32"/>
    <mergeCell ref="L32:M32"/>
    <mergeCell ref="P32:Q32"/>
    <mergeCell ref="T32:U32"/>
    <mergeCell ref="H33:I33"/>
    <mergeCell ref="L33:M33"/>
    <mergeCell ref="P33:Q33"/>
    <mergeCell ref="T33:U33"/>
    <mergeCell ref="H30:I30"/>
    <mergeCell ref="L30:M30"/>
    <mergeCell ref="P30:Q30"/>
    <mergeCell ref="T30:U30"/>
    <mergeCell ref="H31:I31"/>
    <mergeCell ref="L31:M31"/>
    <mergeCell ref="P31:Q31"/>
    <mergeCell ref="T31:U31"/>
    <mergeCell ref="H28:I28"/>
    <mergeCell ref="L28:M28"/>
    <mergeCell ref="P28:Q28"/>
    <mergeCell ref="T28:U28"/>
    <mergeCell ref="B29:C29"/>
    <mergeCell ref="H29:I29"/>
    <mergeCell ref="L29:M29"/>
    <mergeCell ref="P29:Q29"/>
    <mergeCell ref="T29:U29"/>
    <mergeCell ref="B26:C26"/>
    <mergeCell ref="H26:I26"/>
    <mergeCell ref="L26:M26"/>
    <mergeCell ref="P26:Q26"/>
    <mergeCell ref="T26:U26"/>
    <mergeCell ref="H27:I27"/>
    <mergeCell ref="L27:M27"/>
    <mergeCell ref="P27:Q27"/>
    <mergeCell ref="T27:U27"/>
    <mergeCell ref="H24:I24"/>
    <mergeCell ref="L24:M24"/>
    <mergeCell ref="P24:Q24"/>
    <mergeCell ref="T24:U24"/>
    <mergeCell ref="H25:I25"/>
    <mergeCell ref="L25:M25"/>
    <mergeCell ref="P25:Q25"/>
    <mergeCell ref="T25:U25"/>
    <mergeCell ref="H22:I22"/>
    <mergeCell ref="L22:M22"/>
    <mergeCell ref="P22:Q22"/>
    <mergeCell ref="T22:U22"/>
    <mergeCell ref="H23:I23"/>
    <mergeCell ref="L23:M23"/>
    <mergeCell ref="P23:Q23"/>
    <mergeCell ref="T23:U23"/>
    <mergeCell ref="H20:I20"/>
    <mergeCell ref="L20:M20"/>
    <mergeCell ref="P20:Q20"/>
    <mergeCell ref="T20:U20"/>
    <mergeCell ref="H21:I21"/>
    <mergeCell ref="L21:M21"/>
    <mergeCell ref="P21:Q21"/>
    <mergeCell ref="T21:U21"/>
    <mergeCell ref="H17:I17"/>
    <mergeCell ref="L17:M17"/>
    <mergeCell ref="P17:Q17"/>
    <mergeCell ref="T17:U17"/>
    <mergeCell ref="B19:C19"/>
    <mergeCell ref="H19:I19"/>
    <mergeCell ref="L19:M19"/>
    <mergeCell ref="P19:Q19"/>
    <mergeCell ref="T19:U19"/>
    <mergeCell ref="H15:I15"/>
    <mergeCell ref="L15:M15"/>
    <mergeCell ref="P15:Q15"/>
    <mergeCell ref="T15:U15"/>
    <mergeCell ref="H16:I16"/>
    <mergeCell ref="L16:M16"/>
    <mergeCell ref="P16:Q16"/>
    <mergeCell ref="T16:U16"/>
    <mergeCell ref="H13:I13"/>
    <mergeCell ref="L13:M13"/>
    <mergeCell ref="P13:Q13"/>
    <mergeCell ref="T13:U13"/>
    <mergeCell ref="H14:I14"/>
    <mergeCell ref="L14:M14"/>
    <mergeCell ref="P14:Q14"/>
    <mergeCell ref="T14:U14"/>
    <mergeCell ref="H11:I11"/>
    <mergeCell ref="L11:M11"/>
    <mergeCell ref="P11:Q11"/>
    <mergeCell ref="T11:U11"/>
    <mergeCell ref="H12:I12"/>
    <mergeCell ref="L12:M12"/>
    <mergeCell ref="P12:Q12"/>
    <mergeCell ref="T12:U12"/>
    <mergeCell ref="H9:I9"/>
    <mergeCell ref="L9:M9"/>
    <mergeCell ref="P9:Q9"/>
    <mergeCell ref="T9:U9"/>
    <mergeCell ref="B10:C10"/>
    <mergeCell ref="H10:I10"/>
    <mergeCell ref="L10:M10"/>
    <mergeCell ref="P10:Q10"/>
    <mergeCell ref="T10:U10"/>
    <mergeCell ref="P6:Q6"/>
    <mergeCell ref="T6:U6"/>
    <mergeCell ref="B8:C8"/>
    <mergeCell ref="H8:I8"/>
    <mergeCell ref="L8:M8"/>
    <mergeCell ref="P8:Q8"/>
    <mergeCell ref="T8:U8"/>
    <mergeCell ref="AD4:AF5"/>
    <mergeCell ref="AG4:AI5"/>
    <mergeCell ref="AJ4:AL5"/>
    <mergeCell ref="AM4:AO5"/>
    <mergeCell ref="AP4:AR5"/>
    <mergeCell ref="I5:K5"/>
    <mergeCell ref="M5:O5"/>
    <mergeCell ref="Q5:S5"/>
    <mergeCell ref="U5:W5"/>
    <mergeCell ref="P4:P5"/>
    <mergeCell ref="Q4:S4"/>
    <mergeCell ref="T4:T5"/>
    <mergeCell ref="U4:W4"/>
    <mergeCell ref="X4:Z5"/>
    <mergeCell ref="AA4:AC5"/>
    <mergeCell ref="A4:D6"/>
    <mergeCell ref="E4:G5"/>
    <mergeCell ref="H4:H5"/>
    <mergeCell ref="I4:K4"/>
    <mergeCell ref="L4:L5"/>
    <mergeCell ref="M4:O4"/>
    <mergeCell ref="H6:I6"/>
    <mergeCell ref="L6:M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K65"/>
  <sheetViews>
    <sheetView zoomScalePageLayoutView="0" workbookViewId="0" topLeftCell="A1">
      <selection activeCell="M18" sqref="M18"/>
    </sheetView>
  </sheetViews>
  <sheetFormatPr defaultColWidth="9.00390625" defaultRowHeight="13.5"/>
  <cols>
    <col min="1" max="1" width="0.74609375" style="1" customWidth="1"/>
    <col min="2" max="2" width="2.375" style="1" customWidth="1"/>
    <col min="3" max="3" width="8.875" style="1" customWidth="1"/>
    <col min="4" max="4" width="0.74609375" style="1" customWidth="1"/>
    <col min="5" max="13" width="5.00390625" style="1" customWidth="1"/>
    <col min="14" max="19" width="4.875" style="1" customWidth="1"/>
    <col min="20" max="34" width="5.75390625" style="1" customWidth="1"/>
    <col min="35" max="16384" width="9.00390625" style="1" customWidth="1"/>
  </cols>
  <sheetData>
    <row r="1" ht="17.25">
      <c r="N1" s="3" t="s">
        <v>453</v>
      </c>
    </row>
    <row r="2" ht="14.25">
      <c r="P2" s="80" t="s">
        <v>454</v>
      </c>
    </row>
    <row r="3" spans="1:34" ht="14.25" thickBot="1">
      <c r="A3" s="4" t="s">
        <v>162</v>
      </c>
      <c r="AH3" s="5" t="s">
        <v>455</v>
      </c>
    </row>
    <row r="4" spans="1:34" ht="14.25" thickTop="1">
      <c r="A4" s="158" t="s">
        <v>99</v>
      </c>
      <c r="B4" s="158"/>
      <c r="C4" s="158"/>
      <c r="D4" s="158"/>
      <c r="E4" s="159" t="s">
        <v>456</v>
      </c>
      <c r="F4" s="158"/>
      <c r="G4" s="250"/>
      <c r="H4" s="160" t="s">
        <v>457</v>
      </c>
      <c r="I4" s="161"/>
      <c r="J4" s="161"/>
      <c r="K4" s="161"/>
      <c r="L4" s="161"/>
      <c r="M4" s="161"/>
      <c r="N4" s="161"/>
      <c r="O4" s="161"/>
      <c r="P4" s="161"/>
      <c r="Q4" s="161"/>
      <c r="R4" s="161"/>
      <c r="S4" s="161"/>
      <c r="T4" s="161"/>
      <c r="U4" s="161"/>
      <c r="V4" s="251"/>
      <c r="W4" s="159" t="s">
        <v>458</v>
      </c>
      <c r="X4" s="158"/>
      <c r="Y4" s="250"/>
      <c r="Z4" s="159" t="s">
        <v>459</v>
      </c>
      <c r="AA4" s="158"/>
      <c r="AB4" s="158"/>
      <c r="AC4" s="158"/>
      <c r="AD4" s="158"/>
      <c r="AE4" s="158"/>
      <c r="AF4" s="158"/>
      <c r="AG4" s="158"/>
      <c r="AH4" s="158"/>
    </row>
    <row r="5" spans="1:34" ht="13.5">
      <c r="A5" s="227"/>
      <c r="B5" s="227"/>
      <c r="C5" s="227"/>
      <c r="D5" s="227"/>
      <c r="E5" s="163"/>
      <c r="F5" s="162"/>
      <c r="G5" s="252"/>
      <c r="H5" s="253" t="s">
        <v>383</v>
      </c>
      <c r="I5" s="254"/>
      <c r="J5" s="254"/>
      <c r="K5" s="254"/>
      <c r="L5" s="254"/>
      <c r="M5" s="254"/>
      <c r="N5" s="254"/>
      <c r="O5" s="254"/>
      <c r="P5" s="254"/>
      <c r="Q5" s="255" t="s">
        <v>460</v>
      </c>
      <c r="R5" s="256"/>
      <c r="S5" s="257"/>
      <c r="T5" s="258" t="s">
        <v>384</v>
      </c>
      <c r="U5" s="258"/>
      <c r="V5" s="259"/>
      <c r="W5" s="163"/>
      <c r="X5" s="162"/>
      <c r="Y5" s="252"/>
      <c r="Z5" s="163"/>
      <c r="AA5" s="162"/>
      <c r="AB5" s="162"/>
      <c r="AC5" s="162"/>
      <c r="AD5" s="162"/>
      <c r="AE5" s="162"/>
      <c r="AF5" s="162"/>
      <c r="AG5" s="162"/>
      <c r="AH5" s="162"/>
    </row>
    <row r="6" spans="1:34" ht="13.5" customHeight="1">
      <c r="A6" s="227"/>
      <c r="B6" s="227"/>
      <c r="C6" s="227"/>
      <c r="D6" s="227"/>
      <c r="E6" s="260" t="s">
        <v>115</v>
      </c>
      <c r="F6" s="260" t="s">
        <v>116</v>
      </c>
      <c r="G6" s="261" t="s">
        <v>117</v>
      </c>
      <c r="H6" s="262" t="s">
        <v>461</v>
      </c>
      <c r="I6" s="262"/>
      <c r="J6" s="263"/>
      <c r="K6" s="253" t="s">
        <v>193</v>
      </c>
      <c r="L6" s="262"/>
      <c r="M6" s="263"/>
      <c r="N6" s="253" t="s">
        <v>194</v>
      </c>
      <c r="O6" s="262"/>
      <c r="P6" s="262"/>
      <c r="Q6" s="264"/>
      <c r="R6" s="265"/>
      <c r="S6" s="266"/>
      <c r="T6" s="162"/>
      <c r="U6" s="162"/>
      <c r="V6" s="252"/>
      <c r="W6" s="260" t="s">
        <v>115</v>
      </c>
      <c r="X6" s="260" t="s">
        <v>116</v>
      </c>
      <c r="Y6" s="260" t="s">
        <v>117</v>
      </c>
      <c r="Z6" s="253" t="s">
        <v>461</v>
      </c>
      <c r="AA6" s="262"/>
      <c r="AB6" s="263"/>
      <c r="AC6" s="253" t="s">
        <v>383</v>
      </c>
      <c r="AD6" s="262"/>
      <c r="AE6" s="263"/>
      <c r="AF6" s="253" t="s">
        <v>384</v>
      </c>
      <c r="AG6" s="262"/>
      <c r="AH6" s="262"/>
    </row>
    <row r="7" spans="1:34" ht="13.5">
      <c r="A7" s="162"/>
      <c r="B7" s="162"/>
      <c r="C7" s="162"/>
      <c r="D7" s="162"/>
      <c r="E7" s="267"/>
      <c r="F7" s="267"/>
      <c r="G7" s="267"/>
      <c r="H7" s="268" t="s">
        <v>115</v>
      </c>
      <c r="I7" s="234" t="s">
        <v>116</v>
      </c>
      <c r="J7" s="234" t="s">
        <v>117</v>
      </c>
      <c r="K7" s="234" t="s">
        <v>115</v>
      </c>
      <c r="L7" s="234" t="s">
        <v>116</v>
      </c>
      <c r="M7" s="234" t="s">
        <v>117</v>
      </c>
      <c r="N7" s="234" t="s">
        <v>115</v>
      </c>
      <c r="O7" s="234" t="s">
        <v>116</v>
      </c>
      <c r="P7" s="234" t="s">
        <v>117</v>
      </c>
      <c r="Q7" s="234" t="s">
        <v>115</v>
      </c>
      <c r="R7" s="234" t="s">
        <v>116</v>
      </c>
      <c r="S7" s="269" t="s">
        <v>117</v>
      </c>
      <c r="T7" s="268" t="s">
        <v>115</v>
      </c>
      <c r="U7" s="234" t="s">
        <v>116</v>
      </c>
      <c r="V7" s="234" t="s">
        <v>117</v>
      </c>
      <c r="W7" s="267"/>
      <c r="X7" s="267"/>
      <c r="Y7" s="267"/>
      <c r="Z7" s="234" t="s">
        <v>115</v>
      </c>
      <c r="AA7" s="234" t="s">
        <v>116</v>
      </c>
      <c r="AB7" s="234" t="s">
        <v>117</v>
      </c>
      <c r="AC7" s="234" t="s">
        <v>115</v>
      </c>
      <c r="AD7" s="234" t="s">
        <v>116</v>
      </c>
      <c r="AE7" s="234" t="s">
        <v>117</v>
      </c>
      <c r="AF7" s="234" t="s">
        <v>115</v>
      </c>
      <c r="AG7" s="234" t="s">
        <v>116</v>
      </c>
      <c r="AH7" s="233" t="s">
        <v>117</v>
      </c>
    </row>
    <row r="8" ht="4.5" customHeight="1">
      <c r="E8" s="71"/>
    </row>
    <row r="9" spans="2:37" s="16" customFormat="1" ht="13.5">
      <c r="B9" s="100" t="s">
        <v>105</v>
      </c>
      <c r="C9" s="100"/>
      <c r="E9" s="17">
        <f aca="true" t="shared" si="0" ref="E9:S9">SUM(E11,E20,E27,E30,E35,E38,E44,E50,E55,E58)</f>
        <v>22513</v>
      </c>
      <c r="F9" s="23">
        <f t="shared" si="0"/>
        <v>11421</v>
      </c>
      <c r="G9" s="23">
        <f t="shared" si="0"/>
        <v>11092</v>
      </c>
      <c r="H9" s="23">
        <f t="shared" si="0"/>
        <v>21789</v>
      </c>
      <c r="I9" s="23">
        <f t="shared" si="0"/>
        <v>10948</v>
      </c>
      <c r="J9" s="23">
        <f t="shared" si="0"/>
        <v>10841</v>
      </c>
      <c r="K9" s="23">
        <f t="shared" si="0"/>
        <v>21338</v>
      </c>
      <c r="L9" s="23">
        <f t="shared" si="0"/>
        <v>10688</v>
      </c>
      <c r="M9" s="23">
        <f t="shared" si="0"/>
        <v>10650</v>
      </c>
      <c r="N9" s="23">
        <f t="shared" si="0"/>
        <v>451</v>
      </c>
      <c r="O9" s="23">
        <f t="shared" si="0"/>
        <v>260</v>
      </c>
      <c r="P9" s="23">
        <f t="shared" si="0"/>
        <v>191</v>
      </c>
      <c r="Q9" s="23">
        <f t="shared" si="0"/>
        <v>414</v>
      </c>
      <c r="R9" s="23">
        <f t="shared" si="0"/>
        <v>237</v>
      </c>
      <c r="S9" s="23">
        <f t="shared" si="0"/>
        <v>177</v>
      </c>
      <c r="T9" s="23" t="s">
        <v>154</v>
      </c>
      <c r="U9" s="23" t="s">
        <v>154</v>
      </c>
      <c r="V9" s="23" t="s">
        <v>154</v>
      </c>
      <c r="W9" s="23">
        <f aca="true" t="shared" si="1" ref="W9:AE9">SUM(W11,W20,W27,W30,W35,W38,W44,W50,W55,W58)</f>
        <v>162</v>
      </c>
      <c r="X9" s="23">
        <f t="shared" si="1"/>
        <v>146</v>
      </c>
      <c r="Y9" s="23">
        <f t="shared" si="1"/>
        <v>16</v>
      </c>
      <c r="Z9" s="23">
        <f t="shared" si="1"/>
        <v>148</v>
      </c>
      <c r="AA9" s="23">
        <f t="shared" si="1"/>
        <v>90</v>
      </c>
      <c r="AB9" s="23">
        <f t="shared" si="1"/>
        <v>58</v>
      </c>
      <c r="AC9" s="23">
        <f t="shared" si="1"/>
        <v>148</v>
      </c>
      <c r="AD9" s="23">
        <f t="shared" si="1"/>
        <v>90</v>
      </c>
      <c r="AE9" s="23">
        <f t="shared" si="1"/>
        <v>58</v>
      </c>
      <c r="AF9" s="23" t="s">
        <v>154</v>
      </c>
      <c r="AG9" s="23" t="s">
        <v>154</v>
      </c>
      <c r="AH9" s="23" t="s">
        <v>154</v>
      </c>
      <c r="AI9" s="64"/>
      <c r="AJ9" s="64"/>
      <c r="AK9" s="64"/>
    </row>
    <row r="10" spans="2:37" s="16" customFormat="1" ht="11.25" customHeight="1">
      <c r="B10" s="73"/>
      <c r="C10" s="73"/>
      <c r="E10" s="17"/>
      <c r="F10" s="23"/>
      <c r="G10" s="23"/>
      <c r="H10" s="23">
        <f>SUM(I10,J10)</f>
        <v>0</v>
      </c>
      <c r="I10" s="23">
        <f>SUM(L10,O10)</f>
        <v>0</v>
      </c>
      <c r="J10" s="23">
        <f>SUM(M10,P10)</f>
        <v>0</v>
      </c>
      <c r="K10" s="23">
        <f>SUM(L10,M10)</f>
        <v>0</v>
      </c>
      <c r="L10" s="23"/>
      <c r="M10" s="23"/>
      <c r="N10" s="23">
        <f>SUM(O10,P10)</f>
        <v>0</v>
      </c>
      <c r="O10" s="23"/>
      <c r="P10" s="23"/>
      <c r="Q10" s="23">
        <f>SUM(R10,S10)</f>
        <v>0</v>
      </c>
      <c r="R10" s="23"/>
      <c r="S10" s="23"/>
      <c r="T10" s="23"/>
      <c r="U10" s="23"/>
      <c r="V10" s="23"/>
      <c r="W10" s="23">
        <f>SUM(X10,Y10)</f>
        <v>0</v>
      </c>
      <c r="X10" s="23"/>
      <c r="Y10" s="23"/>
      <c r="Z10" s="23">
        <f>AC10</f>
        <v>0</v>
      </c>
      <c r="AA10" s="23">
        <f>AD10</f>
        <v>0</v>
      </c>
      <c r="AB10" s="23">
        <f>AE10</f>
        <v>0</v>
      </c>
      <c r="AC10" s="23">
        <f>SUM(AD10,AE10)</f>
        <v>0</v>
      </c>
      <c r="AD10" s="23"/>
      <c r="AE10" s="23"/>
      <c r="AF10" s="23"/>
      <c r="AG10" s="23"/>
      <c r="AH10" s="23"/>
      <c r="AI10" s="64"/>
      <c r="AJ10" s="64"/>
      <c r="AK10" s="64"/>
    </row>
    <row r="11" spans="2:37" s="16" customFormat="1" ht="13.5">
      <c r="B11" s="100" t="s">
        <v>419</v>
      </c>
      <c r="C11" s="100"/>
      <c r="E11" s="17">
        <f aca="true" t="shared" si="2" ref="E11:S11">SUM(E12:E18)</f>
        <v>8041</v>
      </c>
      <c r="F11" s="23">
        <f t="shared" si="2"/>
        <v>4026</v>
      </c>
      <c r="G11" s="23">
        <f t="shared" si="2"/>
        <v>4015</v>
      </c>
      <c r="H11" s="23">
        <f t="shared" si="2"/>
        <v>7807</v>
      </c>
      <c r="I11" s="23">
        <f t="shared" si="2"/>
        <v>3868</v>
      </c>
      <c r="J11" s="23">
        <f t="shared" si="2"/>
        <v>3939</v>
      </c>
      <c r="K11" s="23">
        <f t="shared" si="2"/>
        <v>7637</v>
      </c>
      <c r="L11" s="23">
        <f t="shared" si="2"/>
        <v>3774</v>
      </c>
      <c r="M11" s="23">
        <f t="shared" si="2"/>
        <v>3863</v>
      </c>
      <c r="N11" s="23">
        <f t="shared" si="2"/>
        <v>170</v>
      </c>
      <c r="O11" s="23">
        <f t="shared" si="2"/>
        <v>94</v>
      </c>
      <c r="P11" s="23">
        <f t="shared" si="2"/>
        <v>76</v>
      </c>
      <c r="Q11" s="23">
        <f t="shared" si="2"/>
        <v>98</v>
      </c>
      <c r="R11" s="23">
        <f t="shared" si="2"/>
        <v>53</v>
      </c>
      <c r="S11" s="23">
        <f t="shared" si="2"/>
        <v>45</v>
      </c>
      <c r="T11" s="23" t="s">
        <v>462</v>
      </c>
      <c r="U11" s="23" t="s">
        <v>462</v>
      </c>
      <c r="V11" s="23" t="s">
        <v>462</v>
      </c>
      <c r="W11" s="23">
        <f aca="true" t="shared" si="3" ref="W11:AE11">SUM(W12:W18)</f>
        <v>82</v>
      </c>
      <c r="X11" s="23">
        <f t="shared" si="3"/>
        <v>71</v>
      </c>
      <c r="Y11" s="23">
        <f t="shared" si="3"/>
        <v>11</v>
      </c>
      <c r="Z11" s="23">
        <f t="shared" si="3"/>
        <v>54</v>
      </c>
      <c r="AA11" s="23">
        <f t="shared" si="3"/>
        <v>34</v>
      </c>
      <c r="AB11" s="23">
        <f t="shared" si="3"/>
        <v>20</v>
      </c>
      <c r="AC11" s="23">
        <f t="shared" si="3"/>
        <v>54</v>
      </c>
      <c r="AD11" s="23">
        <f t="shared" si="3"/>
        <v>34</v>
      </c>
      <c r="AE11" s="23">
        <f t="shared" si="3"/>
        <v>20</v>
      </c>
      <c r="AF11" s="23" t="s">
        <v>463</v>
      </c>
      <c r="AG11" s="23" t="s">
        <v>463</v>
      </c>
      <c r="AH11" s="23" t="s">
        <v>463</v>
      </c>
      <c r="AI11" s="64"/>
      <c r="AJ11" s="64"/>
      <c r="AK11" s="64"/>
    </row>
    <row r="12" spans="2:37" ht="13.5">
      <c r="B12" s="74"/>
      <c r="C12" s="74" t="s">
        <v>123</v>
      </c>
      <c r="E12" s="21">
        <f aca="true" t="shared" si="4" ref="E12:E61">SUM(F12:G12)</f>
        <v>3815</v>
      </c>
      <c r="F12" s="24">
        <f aca="true" t="shared" si="5" ref="F12:G18">SUM(I12,R12,U12,X12,AA12)</f>
        <v>1929</v>
      </c>
      <c r="G12" s="24">
        <f t="shared" si="5"/>
        <v>1886</v>
      </c>
      <c r="H12" s="24">
        <f aca="true" t="shared" si="6" ref="H12:H57">SUM(I12:J12)</f>
        <v>3728</v>
      </c>
      <c r="I12" s="24">
        <f aca="true" t="shared" si="7" ref="I12:J18">SUM(L12,O12)</f>
        <v>1874</v>
      </c>
      <c r="J12" s="24">
        <f t="shared" si="7"/>
        <v>1854</v>
      </c>
      <c r="K12" s="24">
        <f aca="true" t="shared" si="8" ref="K12:K19">SUM(L12:M12)</f>
        <v>3643</v>
      </c>
      <c r="L12" s="24">
        <v>1830</v>
      </c>
      <c r="M12" s="24">
        <v>1813</v>
      </c>
      <c r="N12" s="24">
        <f aca="true" t="shared" si="9" ref="N12:N19">SUM(O12:P12)</f>
        <v>85</v>
      </c>
      <c r="O12" s="24">
        <v>44</v>
      </c>
      <c r="P12" s="24">
        <v>41</v>
      </c>
      <c r="Q12" s="24">
        <f aca="true" t="shared" si="10" ref="Q12:Q19">SUM(R12:S12)</f>
        <v>21</v>
      </c>
      <c r="R12" s="24">
        <v>8</v>
      </c>
      <c r="S12" s="24">
        <v>13</v>
      </c>
      <c r="T12" s="24" t="s">
        <v>462</v>
      </c>
      <c r="U12" s="24" t="s">
        <v>462</v>
      </c>
      <c r="V12" s="24" t="s">
        <v>462</v>
      </c>
      <c r="W12" s="24">
        <f aca="true" t="shared" si="11" ref="W12:W19">SUM(X12:Y12)</f>
        <v>34</v>
      </c>
      <c r="X12" s="24">
        <v>28</v>
      </c>
      <c r="Y12" s="24">
        <v>6</v>
      </c>
      <c r="Z12" s="24">
        <f aca="true" t="shared" si="12" ref="Z12:Z19">SUM(AA12:AB12)</f>
        <v>32</v>
      </c>
      <c r="AA12" s="24">
        <v>19</v>
      </c>
      <c r="AB12" s="24">
        <v>13</v>
      </c>
      <c r="AC12" s="24">
        <f aca="true" t="shared" si="13" ref="AC12:AC19">SUM(AD12:AE12)</f>
        <v>32</v>
      </c>
      <c r="AD12" s="24">
        <v>19</v>
      </c>
      <c r="AE12" s="24">
        <v>13</v>
      </c>
      <c r="AF12" s="24" t="s">
        <v>463</v>
      </c>
      <c r="AG12" s="24" t="s">
        <v>463</v>
      </c>
      <c r="AH12" s="24" t="s">
        <v>463</v>
      </c>
      <c r="AI12" s="67"/>
      <c r="AJ12" s="67"/>
      <c r="AK12" s="67"/>
    </row>
    <row r="13" spans="2:37" ht="13.5">
      <c r="B13" s="74"/>
      <c r="C13" s="74" t="s">
        <v>422</v>
      </c>
      <c r="E13" s="21">
        <f t="shared" si="4"/>
        <v>688</v>
      </c>
      <c r="F13" s="24">
        <f t="shared" si="5"/>
        <v>344</v>
      </c>
      <c r="G13" s="24">
        <f t="shared" si="5"/>
        <v>344</v>
      </c>
      <c r="H13" s="24">
        <f t="shared" si="6"/>
        <v>669</v>
      </c>
      <c r="I13" s="24">
        <f t="shared" si="7"/>
        <v>328</v>
      </c>
      <c r="J13" s="24">
        <f t="shared" si="7"/>
        <v>341</v>
      </c>
      <c r="K13" s="24">
        <f t="shared" si="8"/>
        <v>653</v>
      </c>
      <c r="L13" s="24">
        <v>316</v>
      </c>
      <c r="M13" s="24">
        <v>337</v>
      </c>
      <c r="N13" s="24">
        <f t="shared" si="9"/>
        <v>16</v>
      </c>
      <c r="O13" s="24">
        <v>12</v>
      </c>
      <c r="P13" s="24">
        <v>4</v>
      </c>
      <c r="Q13" s="24">
        <f t="shared" si="10"/>
        <v>8</v>
      </c>
      <c r="R13" s="24">
        <v>6</v>
      </c>
      <c r="S13" s="24">
        <v>2</v>
      </c>
      <c r="T13" s="24" t="s">
        <v>462</v>
      </c>
      <c r="U13" s="24" t="s">
        <v>462</v>
      </c>
      <c r="V13" s="24" t="s">
        <v>462</v>
      </c>
      <c r="W13" s="24">
        <f t="shared" si="11"/>
        <v>8</v>
      </c>
      <c r="X13" s="24">
        <v>7</v>
      </c>
      <c r="Y13" s="24">
        <v>1</v>
      </c>
      <c r="Z13" s="24">
        <f t="shared" si="12"/>
        <v>3</v>
      </c>
      <c r="AA13" s="24">
        <v>3</v>
      </c>
      <c r="AB13" s="24" t="s">
        <v>463</v>
      </c>
      <c r="AC13" s="24">
        <f t="shared" si="13"/>
        <v>3</v>
      </c>
      <c r="AD13" s="24">
        <v>3</v>
      </c>
      <c r="AE13" s="24" t="s">
        <v>463</v>
      </c>
      <c r="AF13" s="24" t="s">
        <v>463</v>
      </c>
      <c r="AG13" s="24" t="s">
        <v>463</v>
      </c>
      <c r="AH13" s="24" t="s">
        <v>463</v>
      </c>
      <c r="AI13" s="67"/>
      <c r="AJ13" s="67"/>
      <c r="AK13" s="67"/>
    </row>
    <row r="14" spans="2:37" ht="13.5">
      <c r="B14" s="74"/>
      <c r="C14" s="74" t="s">
        <v>464</v>
      </c>
      <c r="E14" s="21">
        <f t="shared" si="4"/>
        <v>1327</v>
      </c>
      <c r="F14" s="24">
        <f t="shared" si="5"/>
        <v>647</v>
      </c>
      <c r="G14" s="24">
        <f t="shared" si="5"/>
        <v>680</v>
      </c>
      <c r="H14" s="24">
        <f t="shared" si="6"/>
        <v>1285</v>
      </c>
      <c r="I14" s="24">
        <f t="shared" si="7"/>
        <v>619</v>
      </c>
      <c r="J14" s="24">
        <f t="shared" si="7"/>
        <v>666</v>
      </c>
      <c r="K14" s="24">
        <f t="shared" si="8"/>
        <v>1270</v>
      </c>
      <c r="L14" s="24">
        <v>607</v>
      </c>
      <c r="M14" s="24">
        <v>663</v>
      </c>
      <c r="N14" s="24">
        <f t="shared" si="9"/>
        <v>15</v>
      </c>
      <c r="O14" s="24">
        <v>12</v>
      </c>
      <c r="P14" s="24">
        <v>3</v>
      </c>
      <c r="Q14" s="24">
        <f t="shared" si="10"/>
        <v>23</v>
      </c>
      <c r="R14" s="24">
        <v>14</v>
      </c>
      <c r="S14" s="24">
        <v>9</v>
      </c>
      <c r="T14" s="24" t="s">
        <v>462</v>
      </c>
      <c r="U14" s="24" t="s">
        <v>462</v>
      </c>
      <c r="V14" s="24" t="s">
        <v>462</v>
      </c>
      <c r="W14" s="24">
        <f t="shared" si="11"/>
        <v>10</v>
      </c>
      <c r="X14" s="24">
        <v>9</v>
      </c>
      <c r="Y14" s="24">
        <v>1</v>
      </c>
      <c r="Z14" s="24">
        <f t="shared" si="12"/>
        <v>9</v>
      </c>
      <c r="AA14" s="24">
        <v>5</v>
      </c>
      <c r="AB14" s="24">
        <v>4</v>
      </c>
      <c r="AC14" s="24">
        <f t="shared" si="13"/>
        <v>9</v>
      </c>
      <c r="AD14" s="24">
        <v>5</v>
      </c>
      <c r="AE14" s="24">
        <v>4</v>
      </c>
      <c r="AF14" s="24" t="s">
        <v>463</v>
      </c>
      <c r="AG14" s="24" t="s">
        <v>463</v>
      </c>
      <c r="AH14" s="24" t="s">
        <v>463</v>
      </c>
      <c r="AI14" s="67"/>
      <c r="AJ14" s="67"/>
      <c r="AK14" s="67"/>
    </row>
    <row r="15" spans="2:37" ht="13.5">
      <c r="B15" s="74"/>
      <c r="C15" s="74" t="s">
        <v>124</v>
      </c>
      <c r="E15" s="21">
        <f t="shared" si="4"/>
        <v>408</v>
      </c>
      <c r="F15" s="24">
        <f t="shared" si="5"/>
        <v>207</v>
      </c>
      <c r="G15" s="24">
        <f t="shared" si="5"/>
        <v>201</v>
      </c>
      <c r="H15" s="24">
        <f t="shared" si="6"/>
        <v>393</v>
      </c>
      <c r="I15" s="24">
        <f t="shared" si="7"/>
        <v>198</v>
      </c>
      <c r="J15" s="24">
        <f t="shared" si="7"/>
        <v>195</v>
      </c>
      <c r="K15" s="24">
        <f t="shared" si="8"/>
        <v>387</v>
      </c>
      <c r="L15" s="24">
        <v>194</v>
      </c>
      <c r="M15" s="24">
        <v>193</v>
      </c>
      <c r="N15" s="24">
        <f t="shared" si="9"/>
        <v>6</v>
      </c>
      <c r="O15" s="24">
        <v>4</v>
      </c>
      <c r="P15" s="24">
        <v>2</v>
      </c>
      <c r="Q15" s="24">
        <f t="shared" si="10"/>
        <v>9</v>
      </c>
      <c r="R15" s="24">
        <v>3</v>
      </c>
      <c r="S15" s="24">
        <v>6</v>
      </c>
      <c r="T15" s="24" t="s">
        <v>462</v>
      </c>
      <c r="U15" s="24" t="s">
        <v>462</v>
      </c>
      <c r="V15" s="24" t="s">
        <v>462</v>
      </c>
      <c r="W15" s="24">
        <f t="shared" si="11"/>
        <v>5</v>
      </c>
      <c r="X15" s="24">
        <v>5</v>
      </c>
      <c r="Y15" s="24" t="s">
        <v>462</v>
      </c>
      <c r="Z15" s="24">
        <f t="shared" si="12"/>
        <v>1</v>
      </c>
      <c r="AA15" s="24">
        <v>1</v>
      </c>
      <c r="AB15" s="24" t="s">
        <v>463</v>
      </c>
      <c r="AC15" s="24">
        <f t="shared" si="13"/>
        <v>1</v>
      </c>
      <c r="AD15" s="24">
        <v>1</v>
      </c>
      <c r="AE15" s="24" t="s">
        <v>463</v>
      </c>
      <c r="AF15" s="24" t="s">
        <v>463</v>
      </c>
      <c r="AG15" s="24" t="s">
        <v>463</v>
      </c>
      <c r="AH15" s="24" t="s">
        <v>463</v>
      </c>
      <c r="AI15" s="67"/>
      <c r="AJ15" s="67"/>
      <c r="AK15" s="67"/>
    </row>
    <row r="16" spans="2:37" ht="13.5">
      <c r="B16" s="74"/>
      <c r="C16" s="74" t="s">
        <v>125</v>
      </c>
      <c r="E16" s="21">
        <f t="shared" si="4"/>
        <v>464</v>
      </c>
      <c r="F16" s="24">
        <f t="shared" si="5"/>
        <v>228</v>
      </c>
      <c r="G16" s="24">
        <f t="shared" si="5"/>
        <v>236</v>
      </c>
      <c r="H16" s="24">
        <f t="shared" si="6"/>
        <v>446</v>
      </c>
      <c r="I16" s="24">
        <f t="shared" si="7"/>
        <v>216</v>
      </c>
      <c r="J16" s="24">
        <f t="shared" si="7"/>
        <v>230</v>
      </c>
      <c r="K16" s="24">
        <f t="shared" si="8"/>
        <v>432</v>
      </c>
      <c r="L16" s="24">
        <v>212</v>
      </c>
      <c r="M16" s="24">
        <v>220</v>
      </c>
      <c r="N16" s="24">
        <f t="shared" si="9"/>
        <v>14</v>
      </c>
      <c r="O16" s="24">
        <v>4</v>
      </c>
      <c r="P16" s="24">
        <v>10</v>
      </c>
      <c r="Q16" s="24">
        <f t="shared" si="10"/>
        <v>8</v>
      </c>
      <c r="R16" s="24">
        <v>3</v>
      </c>
      <c r="S16" s="24">
        <v>5</v>
      </c>
      <c r="T16" s="24" t="s">
        <v>462</v>
      </c>
      <c r="U16" s="24" t="s">
        <v>462</v>
      </c>
      <c r="V16" s="24" t="s">
        <v>462</v>
      </c>
      <c r="W16" s="24">
        <f t="shared" si="11"/>
        <v>6</v>
      </c>
      <c r="X16" s="24">
        <v>6</v>
      </c>
      <c r="Y16" s="24" t="s">
        <v>462</v>
      </c>
      <c r="Z16" s="24">
        <f t="shared" si="12"/>
        <v>4</v>
      </c>
      <c r="AA16" s="24">
        <v>3</v>
      </c>
      <c r="AB16" s="24">
        <v>1</v>
      </c>
      <c r="AC16" s="24">
        <f t="shared" si="13"/>
        <v>4</v>
      </c>
      <c r="AD16" s="24">
        <v>3</v>
      </c>
      <c r="AE16" s="24">
        <v>1</v>
      </c>
      <c r="AF16" s="24" t="s">
        <v>463</v>
      </c>
      <c r="AG16" s="24" t="s">
        <v>463</v>
      </c>
      <c r="AH16" s="24" t="s">
        <v>463</v>
      </c>
      <c r="AI16" s="67"/>
      <c r="AJ16" s="67"/>
      <c r="AK16" s="67"/>
    </row>
    <row r="17" spans="2:37" ht="13.5">
      <c r="B17" s="74"/>
      <c r="C17" s="74" t="s">
        <v>126</v>
      </c>
      <c r="E17" s="21">
        <f t="shared" si="4"/>
        <v>756</v>
      </c>
      <c r="F17" s="24">
        <f t="shared" si="5"/>
        <v>395</v>
      </c>
      <c r="G17" s="24">
        <f t="shared" si="5"/>
        <v>361</v>
      </c>
      <c r="H17" s="24">
        <f t="shared" si="6"/>
        <v>746</v>
      </c>
      <c r="I17" s="24">
        <f t="shared" si="7"/>
        <v>390</v>
      </c>
      <c r="J17" s="24">
        <f t="shared" si="7"/>
        <v>356</v>
      </c>
      <c r="K17" s="24">
        <f t="shared" si="8"/>
        <v>723</v>
      </c>
      <c r="L17" s="24">
        <v>377</v>
      </c>
      <c r="M17" s="24">
        <v>346</v>
      </c>
      <c r="N17" s="24">
        <f t="shared" si="9"/>
        <v>23</v>
      </c>
      <c r="O17" s="24">
        <v>13</v>
      </c>
      <c r="P17" s="24">
        <v>10</v>
      </c>
      <c r="Q17" s="24">
        <f t="shared" si="10"/>
        <v>8</v>
      </c>
      <c r="R17" s="24">
        <v>4</v>
      </c>
      <c r="S17" s="24">
        <v>4</v>
      </c>
      <c r="T17" s="24" t="s">
        <v>462</v>
      </c>
      <c r="U17" s="24" t="s">
        <v>462</v>
      </c>
      <c r="V17" s="24" t="s">
        <v>462</v>
      </c>
      <c r="W17" s="24">
        <f t="shared" si="11"/>
        <v>1</v>
      </c>
      <c r="X17" s="24">
        <v>1</v>
      </c>
      <c r="Y17" s="24" t="s">
        <v>462</v>
      </c>
      <c r="Z17" s="24">
        <f t="shared" si="12"/>
        <v>1</v>
      </c>
      <c r="AA17" s="24" t="s">
        <v>463</v>
      </c>
      <c r="AB17" s="24">
        <v>1</v>
      </c>
      <c r="AC17" s="24">
        <f t="shared" si="13"/>
        <v>1</v>
      </c>
      <c r="AD17" s="24" t="s">
        <v>463</v>
      </c>
      <c r="AE17" s="24">
        <v>1</v>
      </c>
      <c r="AF17" s="24" t="s">
        <v>463</v>
      </c>
      <c r="AG17" s="24" t="s">
        <v>463</v>
      </c>
      <c r="AH17" s="24" t="s">
        <v>463</v>
      </c>
      <c r="AI17" s="67"/>
      <c r="AJ17" s="67"/>
      <c r="AK17" s="67"/>
    </row>
    <row r="18" spans="2:37" ht="13.5">
      <c r="B18" s="74"/>
      <c r="C18" s="74" t="s">
        <v>134</v>
      </c>
      <c r="E18" s="21">
        <f t="shared" si="4"/>
        <v>583</v>
      </c>
      <c r="F18" s="24">
        <f t="shared" si="5"/>
        <v>276</v>
      </c>
      <c r="G18" s="24">
        <f t="shared" si="5"/>
        <v>307</v>
      </c>
      <c r="H18" s="24">
        <f t="shared" si="6"/>
        <v>540</v>
      </c>
      <c r="I18" s="24">
        <f t="shared" si="7"/>
        <v>243</v>
      </c>
      <c r="J18" s="24">
        <f t="shared" si="7"/>
        <v>297</v>
      </c>
      <c r="K18" s="24">
        <f t="shared" si="8"/>
        <v>529</v>
      </c>
      <c r="L18" s="24">
        <v>238</v>
      </c>
      <c r="M18" s="24">
        <v>291</v>
      </c>
      <c r="N18" s="24">
        <f t="shared" si="9"/>
        <v>11</v>
      </c>
      <c r="O18" s="24">
        <v>5</v>
      </c>
      <c r="P18" s="24">
        <v>6</v>
      </c>
      <c r="Q18" s="24">
        <f t="shared" si="10"/>
        <v>21</v>
      </c>
      <c r="R18" s="24">
        <v>15</v>
      </c>
      <c r="S18" s="24">
        <v>6</v>
      </c>
      <c r="T18" s="24" t="s">
        <v>462</v>
      </c>
      <c r="U18" s="24" t="s">
        <v>462</v>
      </c>
      <c r="V18" s="24" t="s">
        <v>462</v>
      </c>
      <c r="W18" s="24">
        <f t="shared" si="11"/>
        <v>18</v>
      </c>
      <c r="X18" s="24">
        <v>15</v>
      </c>
      <c r="Y18" s="24">
        <v>3</v>
      </c>
      <c r="Z18" s="24">
        <f t="shared" si="12"/>
        <v>4</v>
      </c>
      <c r="AA18" s="24">
        <v>3</v>
      </c>
      <c r="AB18" s="24">
        <v>1</v>
      </c>
      <c r="AC18" s="24">
        <f t="shared" si="13"/>
        <v>4</v>
      </c>
      <c r="AD18" s="24">
        <v>3</v>
      </c>
      <c r="AE18" s="24">
        <v>1</v>
      </c>
      <c r="AF18" s="24" t="s">
        <v>463</v>
      </c>
      <c r="AG18" s="24" t="s">
        <v>463</v>
      </c>
      <c r="AH18" s="24" t="s">
        <v>463</v>
      </c>
      <c r="AI18" s="67"/>
      <c r="AJ18" s="67"/>
      <c r="AK18" s="67"/>
    </row>
    <row r="19" spans="2:37" ht="11.25" customHeight="1">
      <c r="B19" s="74"/>
      <c r="C19" s="74"/>
      <c r="E19" s="21">
        <f t="shared" si="4"/>
        <v>0</v>
      </c>
      <c r="F19" s="24"/>
      <c r="G19" s="24"/>
      <c r="H19" s="23">
        <f t="shared" si="6"/>
        <v>0</v>
      </c>
      <c r="I19" s="23"/>
      <c r="J19" s="23"/>
      <c r="K19" s="23">
        <f t="shared" si="8"/>
        <v>0</v>
      </c>
      <c r="L19" s="24"/>
      <c r="M19" s="24"/>
      <c r="N19" s="23">
        <f t="shared" si="9"/>
        <v>0</v>
      </c>
      <c r="O19" s="24"/>
      <c r="P19" s="24"/>
      <c r="Q19" s="23">
        <f t="shared" si="10"/>
        <v>0</v>
      </c>
      <c r="R19" s="24"/>
      <c r="S19" s="24"/>
      <c r="T19" s="24"/>
      <c r="U19" s="24"/>
      <c r="V19" s="24"/>
      <c r="W19" s="23">
        <f t="shared" si="11"/>
        <v>0</v>
      </c>
      <c r="X19" s="24"/>
      <c r="Y19" s="24"/>
      <c r="Z19" s="23">
        <f t="shared" si="12"/>
        <v>0</v>
      </c>
      <c r="AA19" s="23"/>
      <c r="AB19" s="23"/>
      <c r="AC19" s="23">
        <f t="shared" si="13"/>
        <v>0</v>
      </c>
      <c r="AD19" s="24"/>
      <c r="AE19" s="24"/>
      <c r="AF19" s="24"/>
      <c r="AG19" s="24"/>
      <c r="AH19" s="24"/>
      <c r="AI19" s="67"/>
      <c r="AJ19" s="67"/>
      <c r="AK19" s="67"/>
    </row>
    <row r="20" spans="2:37" s="16" customFormat="1" ht="13.5">
      <c r="B20" s="100" t="s">
        <v>425</v>
      </c>
      <c r="C20" s="100"/>
      <c r="E20" s="17">
        <f t="shared" si="4"/>
        <v>3387</v>
      </c>
      <c r="F20" s="23">
        <f>SUM(F21:F25)</f>
        <v>1755</v>
      </c>
      <c r="G20" s="23">
        <f>SUM(G21:G25)</f>
        <v>1632</v>
      </c>
      <c r="H20" s="23">
        <f t="shared" si="6"/>
        <v>3212</v>
      </c>
      <c r="I20" s="23">
        <f aca="true" t="shared" si="14" ref="I20:S20">SUM(I21:I25)</f>
        <v>1635</v>
      </c>
      <c r="J20" s="23">
        <f t="shared" si="14"/>
        <v>1577</v>
      </c>
      <c r="K20" s="23">
        <f t="shared" si="14"/>
        <v>3128</v>
      </c>
      <c r="L20" s="23">
        <f t="shared" si="14"/>
        <v>1583</v>
      </c>
      <c r="M20" s="23">
        <f t="shared" si="14"/>
        <v>1545</v>
      </c>
      <c r="N20" s="23">
        <f t="shared" si="14"/>
        <v>84</v>
      </c>
      <c r="O20" s="23">
        <f t="shared" si="14"/>
        <v>52</v>
      </c>
      <c r="P20" s="23">
        <f t="shared" si="14"/>
        <v>32</v>
      </c>
      <c r="Q20" s="23">
        <f t="shared" si="14"/>
        <v>116</v>
      </c>
      <c r="R20" s="23">
        <f t="shared" si="14"/>
        <v>71</v>
      </c>
      <c r="S20" s="23">
        <f t="shared" si="14"/>
        <v>45</v>
      </c>
      <c r="T20" s="23" t="s">
        <v>462</v>
      </c>
      <c r="U20" s="23" t="s">
        <v>462</v>
      </c>
      <c r="V20" s="23" t="s">
        <v>462</v>
      </c>
      <c r="W20" s="23">
        <f aca="true" t="shared" si="15" ref="W20:AE20">SUM(W21:W25)</f>
        <v>29</v>
      </c>
      <c r="X20" s="23">
        <f t="shared" si="15"/>
        <v>27</v>
      </c>
      <c r="Y20" s="23">
        <f t="shared" si="15"/>
        <v>2</v>
      </c>
      <c r="Z20" s="23">
        <f t="shared" si="15"/>
        <v>30</v>
      </c>
      <c r="AA20" s="23">
        <f t="shared" si="15"/>
        <v>22</v>
      </c>
      <c r="AB20" s="23">
        <f t="shared" si="15"/>
        <v>8</v>
      </c>
      <c r="AC20" s="23">
        <f t="shared" si="15"/>
        <v>30</v>
      </c>
      <c r="AD20" s="23">
        <f t="shared" si="15"/>
        <v>22</v>
      </c>
      <c r="AE20" s="23">
        <f t="shared" si="15"/>
        <v>8</v>
      </c>
      <c r="AF20" s="23" t="s">
        <v>463</v>
      </c>
      <c r="AG20" s="23" t="s">
        <v>463</v>
      </c>
      <c r="AH20" s="23" t="s">
        <v>463</v>
      </c>
      <c r="AI20" s="64"/>
      <c r="AJ20" s="64"/>
      <c r="AK20" s="64"/>
    </row>
    <row r="21" spans="2:37" ht="13.5">
      <c r="B21" s="74"/>
      <c r="C21" s="74" t="s">
        <v>426</v>
      </c>
      <c r="E21" s="21">
        <f t="shared" si="4"/>
        <v>1462</v>
      </c>
      <c r="F21" s="24">
        <f aca="true" t="shared" si="16" ref="F21:G25">SUM(I21,R21,U21,X21,AA21)</f>
        <v>758</v>
      </c>
      <c r="G21" s="24">
        <f t="shared" si="16"/>
        <v>704</v>
      </c>
      <c r="H21" s="24">
        <f t="shared" si="6"/>
        <v>1393</v>
      </c>
      <c r="I21" s="24">
        <f aca="true" t="shared" si="17" ref="I21:J25">SUM(L21,O21)</f>
        <v>711</v>
      </c>
      <c r="J21" s="24">
        <f t="shared" si="17"/>
        <v>682</v>
      </c>
      <c r="K21" s="24">
        <f aca="true" t="shared" si="18" ref="K21:K29">SUM(L21:M21)</f>
        <v>1343</v>
      </c>
      <c r="L21" s="24">
        <v>684</v>
      </c>
      <c r="M21" s="24">
        <v>659</v>
      </c>
      <c r="N21" s="24">
        <f aca="true" t="shared" si="19" ref="N21:N29">SUM(O21:P21)</f>
        <v>50</v>
      </c>
      <c r="O21" s="24">
        <v>27</v>
      </c>
      <c r="P21" s="24">
        <v>23</v>
      </c>
      <c r="Q21" s="24">
        <f aca="true" t="shared" si="20" ref="Q21:Q29">SUM(R21:S21)</f>
        <v>45</v>
      </c>
      <c r="R21" s="24">
        <v>27</v>
      </c>
      <c r="S21" s="24">
        <v>18</v>
      </c>
      <c r="T21" s="24" t="s">
        <v>462</v>
      </c>
      <c r="U21" s="24" t="s">
        <v>462</v>
      </c>
      <c r="V21" s="24" t="s">
        <v>462</v>
      </c>
      <c r="W21" s="24">
        <f aca="true" t="shared" si="21" ref="W21:W29">SUM(X21:Y21)</f>
        <v>11</v>
      </c>
      <c r="X21" s="24">
        <v>10</v>
      </c>
      <c r="Y21" s="24">
        <v>1</v>
      </c>
      <c r="Z21" s="24">
        <f aca="true" t="shared" si="22" ref="Z21:Z29">SUM(AA21:AB21)</f>
        <v>13</v>
      </c>
      <c r="AA21" s="24">
        <v>10</v>
      </c>
      <c r="AB21" s="24">
        <v>3</v>
      </c>
      <c r="AC21" s="24">
        <f aca="true" t="shared" si="23" ref="AC21:AC29">SUM(AD21:AE21)</f>
        <v>13</v>
      </c>
      <c r="AD21" s="24">
        <v>10</v>
      </c>
      <c r="AE21" s="24">
        <v>3</v>
      </c>
      <c r="AF21" s="24" t="s">
        <v>463</v>
      </c>
      <c r="AG21" s="24" t="s">
        <v>463</v>
      </c>
      <c r="AH21" s="24" t="s">
        <v>463</v>
      </c>
      <c r="AI21" s="67"/>
      <c r="AJ21" s="67"/>
      <c r="AK21" s="67"/>
    </row>
    <row r="22" spans="2:37" ht="13.5">
      <c r="B22" s="74"/>
      <c r="C22" s="74" t="s">
        <v>128</v>
      </c>
      <c r="E22" s="21">
        <f t="shared" si="4"/>
        <v>503</v>
      </c>
      <c r="F22" s="24">
        <f t="shared" si="16"/>
        <v>270</v>
      </c>
      <c r="G22" s="24">
        <f t="shared" si="16"/>
        <v>233</v>
      </c>
      <c r="H22" s="24">
        <f t="shared" si="6"/>
        <v>478</v>
      </c>
      <c r="I22" s="24">
        <f t="shared" si="17"/>
        <v>251</v>
      </c>
      <c r="J22" s="24">
        <f t="shared" si="17"/>
        <v>227</v>
      </c>
      <c r="K22" s="24">
        <f t="shared" si="18"/>
        <v>472</v>
      </c>
      <c r="L22" s="24">
        <v>248</v>
      </c>
      <c r="M22" s="24">
        <v>224</v>
      </c>
      <c r="N22" s="24">
        <f t="shared" si="19"/>
        <v>6</v>
      </c>
      <c r="O22" s="24">
        <v>3</v>
      </c>
      <c r="P22" s="24">
        <v>3</v>
      </c>
      <c r="Q22" s="24">
        <f t="shared" si="20"/>
        <v>19</v>
      </c>
      <c r="R22" s="24">
        <v>14</v>
      </c>
      <c r="S22" s="24">
        <v>5</v>
      </c>
      <c r="T22" s="24" t="s">
        <v>462</v>
      </c>
      <c r="U22" s="24" t="s">
        <v>462</v>
      </c>
      <c r="V22" s="24" t="s">
        <v>462</v>
      </c>
      <c r="W22" s="24">
        <f t="shared" si="21"/>
        <v>4</v>
      </c>
      <c r="X22" s="24">
        <v>3</v>
      </c>
      <c r="Y22" s="24">
        <v>1</v>
      </c>
      <c r="Z22" s="24">
        <f t="shared" si="22"/>
        <v>2</v>
      </c>
      <c r="AA22" s="24">
        <v>2</v>
      </c>
      <c r="AB22" s="24" t="s">
        <v>463</v>
      </c>
      <c r="AC22" s="24">
        <f t="shared" si="23"/>
        <v>2</v>
      </c>
      <c r="AD22" s="24">
        <v>2</v>
      </c>
      <c r="AE22" s="24" t="s">
        <v>463</v>
      </c>
      <c r="AF22" s="24" t="s">
        <v>463</v>
      </c>
      <c r="AG22" s="24" t="s">
        <v>463</v>
      </c>
      <c r="AH22" s="24" t="s">
        <v>463</v>
      </c>
      <c r="AI22" s="67"/>
      <c r="AJ22" s="67"/>
      <c r="AK22" s="67"/>
    </row>
    <row r="23" spans="2:37" ht="13.5">
      <c r="B23" s="74"/>
      <c r="C23" s="74" t="s">
        <v>129</v>
      </c>
      <c r="E23" s="21">
        <f t="shared" si="4"/>
        <v>510</v>
      </c>
      <c r="F23" s="24">
        <f t="shared" si="16"/>
        <v>260</v>
      </c>
      <c r="G23" s="24">
        <f t="shared" si="16"/>
        <v>250</v>
      </c>
      <c r="H23" s="24">
        <f t="shared" si="6"/>
        <v>483</v>
      </c>
      <c r="I23" s="24">
        <f t="shared" si="17"/>
        <v>243</v>
      </c>
      <c r="J23" s="24">
        <f t="shared" si="17"/>
        <v>240</v>
      </c>
      <c r="K23" s="24">
        <f t="shared" si="18"/>
        <v>476</v>
      </c>
      <c r="L23" s="24">
        <v>237</v>
      </c>
      <c r="M23" s="24">
        <v>239</v>
      </c>
      <c r="N23" s="24">
        <f t="shared" si="19"/>
        <v>7</v>
      </c>
      <c r="O23" s="24">
        <v>6</v>
      </c>
      <c r="P23" s="24">
        <v>1</v>
      </c>
      <c r="Q23" s="24">
        <f t="shared" si="20"/>
        <v>20</v>
      </c>
      <c r="R23" s="24">
        <v>11</v>
      </c>
      <c r="S23" s="24">
        <v>9</v>
      </c>
      <c r="T23" s="24" t="s">
        <v>462</v>
      </c>
      <c r="U23" s="24" t="s">
        <v>462</v>
      </c>
      <c r="V23" s="24" t="s">
        <v>462</v>
      </c>
      <c r="W23" s="24">
        <f t="shared" si="21"/>
        <v>3</v>
      </c>
      <c r="X23" s="24">
        <v>3</v>
      </c>
      <c r="Y23" s="24" t="s">
        <v>462</v>
      </c>
      <c r="Z23" s="24">
        <f t="shared" si="22"/>
        <v>4</v>
      </c>
      <c r="AA23" s="24">
        <v>3</v>
      </c>
      <c r="AB23" s="24">
        <v>1</v>
      </c>
      <c r="AC23" s="24">
        <f t="shared" si="23"/>
        <v>4</v>
      </c>
      <c r="AD23" s="24">
        <v>3</v>
      </c>
      <c r="AE23" s="24">
        <v>1</v>
      </c>
      <c r="AF23" s="24" t="s">
        <v>463</v>
      </c>
      <c r="AG23" s="24" t="s">
        <v>463</v>
      </c>
      <c r="AH23" s="24" t="s">
        <v>463</v>
      </c>
      <c r="AI23" s="67"/>
      <c r="AJ23" s="67"/>
      <c r="AK23" s="67"/>
    </row>
    <row r="24" spans="2:37" ht="13.5">
      <c r="B24" s="74"/>
      <c r="C24" s="74" t="s">
        <v>130</v>
      </c>
      <c r="E24" s="21">
        <f t="shared" si="4"/>
        <v>429</v>
      </c>
      <c r="F24" s="24">
        <f t="shared" si="16"/>
        <v>224</v>
      </c>
      <c r="G24" s="24">
        <f t="shared" si="16"/>
        <v>205</v>
      </c>
      <c r="H24" s="24">
        <f t="shared" si="6"/>
        <v>406</v>
      </c>
      <c r="I24" s="24">
        <f t="shared" si="17"/>
        <v>209</v>
      </c>
      <c r="J24" s="24">
        <f t="shared" si="17"/>
        <v>197</v>
      </c>
      <c r="K24" s="24">
        <f t="shared" si="18"/>
        <v>404</v>
      </c>
      <c r="L24" s="24">
        <v>209</v>
      </c>
      <c r="M24" s="24">
        <v>195</v>
      </c>
      <c r="N24" s="24">
        <f t="shared" si="19"/>
        <v>2</v>
      </c>
      <c r="O24" s="24" t="s">
        <v>465</v>
      </c>
      <c r="P24" s="24">
        <v>2</v>
      </c>
      <c r="Q24" s="24">
        <f t="shared" si="20"/>
        <v>13</v>
      </c>
      <c r="R24" s="24">
        <v>6</v>
      </c>
      <c r="S24" s="24">
        <v>7</v>
      </c>
      <c r="T24" s="24" t="s">
        <v>462</v>
      </c>
      <c r="U24" s="24" t="s">
        <v>462</v>
      </c>
      <c r="V24" s="24" t="s">
        <v>462</v>
      </c>
      <c r="W24" s="24">
        <f t="shared" si="21"/>
        <v>5</v>
      </c>
      <c r="X24" s="24">
        <v>5</v>
      </c>
      <c r="Y24" s="24" t="s">
        <v>462</v>
      </c>
      <c r="Z24" s="24">
        <f t="shared" si="22"/>
        <v>5</v>
      </c>
      <c r="AA24" s="24">
        <v>4</v>
      </c>
      <c r="AB24" s="24">
        <v>1</v>
      </c>
      <c r="AC24" s="24">
        <f t="shared" si="23"/>
        <v>5</v>
      </c>
      <c r="AD24" s="24">
        <v>4</v>
      </c>
      <c r="AE24" s="24">
        <v>1</v>
      </c>
      <c r="AF24" s="24" t="s">
        <v>463</v>
      </c>
      <c r="AG24" s="24" t="s">
        <v>463</v>
      </c>
      <c r="AH24" s="24" t="s">
        <v>463</v>
      </c>
      <c r="AI24" s="67"/>
      <c r="AJ24" s="67"/>
      <c r="AK24" s="67"/>
    </row>
    <row r="25" spans="2:37" ht="13.5">
      <c r="B25" s="74"/>
      <c r="C25" s="74" t="s">
        <v>131</v>
      </c>
      <c r="E25" s="21">
        <f t="shared" si="4"/>
        <v>483</v>
      </c>
      <c r="F25" s="24">
        <f t="shared" si="16"/>
        <v>243</v>
      </c>
      <c r="G25" s="24">
        <f t="shared" si="16"/>
        <v>240</v>
      </c>
      <c r="H25" s="24">
        <f t="shared" si="6"/>
        <v>452</v>
      </c>
      <c r="I25" s="24">
        <f t="shared" si="17"/>
        <v>221</v>
      </c>
      <c r="J25" s="24">
        <f t="shared" si="17"/>
        <v>231</v>
      </c>
      <c r="K25" s="24">
        <f t="shared" si="18"/>
        <v>433</v>
      </c>
      <c r="L25" s="24">
        <v>205</v>
      </c>
      <c r="M25" s="24">
        <v>228</v>
      </c>
      <c r="N25" s="24">
        <f t="shared" si="19"/>
        <v>19</v>
      </c>
      <c r="O25" s="24">
        <v>16</v>
      </c>
      <c r="P25" s="24">
        <v>3</v>
      </c>
      <c r="Q25" s="24">
        <f t="shared" si="20"/>
        <v>19</v>
      </c>
      <c r="R25" s="24">
        <v>13</v>
      </c>
      <c r="S25" s="24">
        <v>6</v>
      </c>
      <c r="T25" s="24" t="s">
        <v>462</v>
      </c>
      <c r="U25" s="24" t="s">
        <v>462</v>
      </c>
      <c r="V25" s="24" t="s">
        <v>462</v>
      </c>
      <c r="W25" s="24">
        <f t="shared" si="21"/>
        <v>6</v>
      </c>
      <c r="X25" s="24">
        <v>6</v>
      </c>
      <c r="Y25" s="24" t="s">
        <v>462</v>
      </c>
      <c r="Z25" s="24">
        <f t="shared" si="22"/>
        <v>6</v>
      </c>
      <c r="AA25" s="24">
        <v>3</v>
      </c>
      <c r="AB25" s="24">
        <v>3</v>
      </c>
      <c r="AC25" s="24">
        <f t="shared" si="23"/>
        <v>6</v>
      </c>
      <c r="AD25" s="24">
        <v>3</v>
      </c>
      <c r="AE25" s="24">
        <v>3</v>
      </c>
      <c r="AF25" s="24" t="s">
        <v>463</v>
      </c>
      <c r="AG25" s="24" t="s">
        <v>463</v>
      </c>
      <c r="AH25" s="24" t="s">
        <v>463</v>
      </c>
      <c r="AI25" s="67"/>
      <c r="AJ25" s="67"/>
      <c r="AK25" s="67"/>
    </row>
    <row r="26" spans="2:37" ht="11.25" customHeight="1">
      <c r="B26" s="74"/>
      <c r="C26" s="74"/>
      <c r="E26" s="21">
        <f t="shared" si="4"/>
        <v>0</v>
      </c>
      <c r="F26" s="24"/>
      <c r="G26" s="24"/>
      <c r="H26" s="23">
        <f t="shared" si="6"/>
        <v>0</v>
      </c>
      <c r="I26" s="23"/>
      <c r="J26" s="23"/>
      <c r="K26" s="23">
        <f t="shared" si="18"/>
        <v>0</v>
      </c>
      <c r="L26" s="24"/>
      <c r="M26" s="24"/>
      <c r="N26" s="23">
        <f t="shared" si="19"/>
        <v>0</v>
      </c>
      <c r="O26" s="24"/>
      <c r="P26" s="24"/>
      <c r="Q26" s="23">
        <f t="shared" si="20"/>
        <v>0</v>
      </c>
      <c r="R26" s="24"/>
      <c r="S26" s="24"/>
      <c r="T26" s="24"/>
      <c r="U26" s="24"/>
      <c r="V26" s="24"/>
      <c r="W26" s="23">
        <f t="shared" si="21"/>
        <v>0</v>
      </c>
      <c r="X26" s="24"/>
      <c r="Y26" s="24"/>
      <c r="Z26" s="23">
        <f t="shared" si="22"/>
        <v>0</v>
      </c>
      <c r="AA26" s="23"/>
      <c r="AB26" s="23"/>
      <c r="AC26" s="23">
        <f t="shared" si="23"/>
        <v>0</v>
      </c>
      <c r="AD26" s="24"/>
      <c r="AE26" s="24"/>
      <c r="AF26" s="24"/>
      <c r="AG26" s="24"/>
      <c r="AH26" s="24"/>
      <c r="AI26" s="67"/>
      <c r="AJ26" s="67"/>
      <c r="AK26" s="67"/>
    </row>
    <row r="27" spans="2:37" s="16" customFormat="1" ht="13.5">
      <c r="B27" s="100" t="s">
        <v>428</v>
      </c>
      <c r="C27" s="100"/>
      <c r="E27" s="17">
        <f t="shared" si="4"/>
        <v>859</v>
      </c>
      <c r="F27" s="23">
        <v>419</v>
      </c>
      <c r="G27" s="23">
        <v>440</v>
      </c>
      <c r="H27" s="23">
        <f t="shared" si="6"/>
        <v>814</v>
      </c>
      <c r="I27" s="23">
        <v>389</v>
      </c>
      <c r="J27" s="23">
        <v>425</v>
      </c>
      <c r="K27" s="23">
        <f t="shared" si="18"/>
        <v>801</v>
      </c>
      <c r="L27" s="23">
        <v>384</v>
      </c>
      <c r="M27" s="23">
        <v>417</v>
      </c>
      <c r="N27" s="23">
        <f t="shared" si="19"/>
        <v>13</v>
      </c>
      <c r="O27" s="23">
        <v>5</v>
      </c>
      <c r="P27" s="23">
        <v>8</v>
      </c>
      <c r="Q27" s="23">
        <f t="shared" si="20"/>
        <v>30</v>
      </c>
      <c r="R27" s="23">
        <v>17</v>
      </c>
      <c r="S27" s="23">
        <v>13</v>
      </c>
      <c r="T27" s="23" t="s">
        <v>462</v>
      </c>
      <c r="U27" s="23" t="s">
        <v>462</v>
      </c>
      <c r="V27" s="23" t="s">
        <v>462</v>
      </c>
      <c r="W27" s="23">
        <f t="shared" si="21"/>
        <v>12</v>
      </c>
      <c r="X27" s="23">
        <v>11</v>
      </c>
      <c r="Y27" s="23">
        <v>1</v>
      </c>
      <c r="Z27" s="23">
        <f t="shared" si="22"/>
        <v>3</v>
      </c>
      <c r="AA27" s="23">
        <v>2</v>
      </c>
      <c r="AB27" s="23">
        <v>1</v>
      </c>
      <c r="AC27" s="23">
        <f t="shared" si="23"/>
        <v>3</v>
      </c>
      <c r="AD27" s="23">
        <v>2</v>
      </c>
      <c r="AE27" s="23">
        <v>1</v>
      </c>
      <c r="AF27" s="23" t="s">
        <v>463</v>
      </c>
      <c r="AG27" s="23" t="s">
        <v>463</v>
      </c>
      <c r="AH27" s="23" t="s">
        <v>463</v>
      </c>
      <c r="AI27" s="64"/>
      <c r="AJ27" s="64"/>
      <c r="AK27" s="64"/>
    </row>
    <row r="28" spans="2:37" ht="13.5">
      <c r="B28" s="74"/>
      <c r="C28" s="74" t="s">
        <v>132</v>
      </c>
      <c r="E28" s="21">
        <f t="shared" si="4"/>
        <v>859</v>
      </c>
      <c r="F28" s="24">
        <f>SUM(I28,R28,U28,X28,AA28)</f>
        <v>419</v>
      </c>
      <c r="G28" s="24">
        <f>SUM(J28,S28,V28,Y28,AB28)</f>
        <v>440</v>
      </c>
      <c r="H28" s="24">
        <f t="shared" si="6"/>
        <v>814</v>
      </c>
      <c r="I28" s="24">
        <f>SUM(L28,O28)</f>
        <v>389</v>
      </c>
      <c r="J28" s="24">
        <f>SUM(M28,P28)</f>
        <v>425</v>
      </c>
      <c r="K28" s="24">
        <f t="shared" si="18"/>
        <v>801</v>
      </c>
      <c r="L28" s="24">
        <v>384</v>
      </c>
      <c r="M28" s="24">
        <v>417</v>
      </c>
      <c r="N28" s="24">
        <f t="shared" si="19"/>
        <v>13</v>
      </c>
      <c r="O28" s="24">
        <v>5</v>
      </c>
      <c r="P28" s="24">
        <v>8</v>
      </c>
      <c r="Q28" s="24">
        <f t="shared" si="20"/>
        <v>30</v>
      </c>
      <c r="R28" s="24">
        <v>17</v>
      </c>
      <c r="S28" s="24">
        <v>13</v>
      </c>
      <c r="T28" s="24" t="s">
        <v>462</v>
      </c>
      <c r="U28" s="24" t="s">
        <v>462</v>
      </c>
      <c r="V28" s="24" t="s">
        <v>462</v>
      </c>
      <c r="W28" s="24">
        <f t="shared" si="21"/>
        <v>12</v>
      </c>
      <c r="X28" s="24">
        <v>11</v>
      </c>
      <c r="Y28" s="24">
        <v>1</v>
      </c>
      <c r="Z28" s="24">
        <f t="shared" si="22"/>
        <v>3</v>
      </c>
      <c r="AA28" s="24">
        <v>2</v>
      </c>
      <c r="AB28" s="24">
        <v>1</v>
      </c>
      <c r="AC28" s="24">
        <f t="shared" si="23"/>
        <v>3</v>
      </c>
      <c r="AD28" s="24">
        <v>2</v>
      </c>
      <c r="AE28" s="24">
        <v>1</v>
      </c>
      <c r="AF28" s="24" t="s">
        <v>463</v>
      </c>
      <c r="AG28" s="24" t="s">
        <v>463</v>
      </c>
      <c r="AH28" s="24" t="s">
        <v>463</v>
      </c>
      <c r="AI28" s="67"/>
      <c r="AJ28" s="67"/>
      <c r="AK28" s="67"/>
    </row>
    <row r="29" spans="2:37" ht="11.25" customHeight="1">
      <c r="B29" s="74"/>
      <c r="C29" s="74"/>
      <c r="E29" s="21">
        <f t="shared" si="4"/>
        <v>0</v>
      </c>
      <c r="F29" s="24"/>
      <c r="G29" s="24"/>
      <c r="H29" s="23">
        <f t="shared" si="6"/>
        <v>0</v>
      </c>
      <c r="I29" s="23"/>
      <c r="J29" s="23"/>
      <c r="K29" s="23">
        <f t="shared" si="18"/>
        <v>0</v>
      </c>
      <c r="L29" s="24"/>
      <c r="M29" s="24"/>
      <c r="N29" s="23">
        <f t="shared" si="19"/>
        <v>0</v>
      </c>
      <c r="O29" s="24"/>
      <c r="P29" s="24"/>
      <c r="Q29" s="23">
        <f t="shared" si="20"/>
        <v>0</v>
      </c>
      <c r="R29" s="24"/>
      <c r="S29" s="24"/>
      <c r="T29" s="24"/>
      <c r="U29" s="24"/>
      <c r="V29" s="24"/>
      <c r="W29" s="23">
        <f t="shared" si="21"/>
        <v>0</v>
      </c>
      <c r="X29" s="24"/>
      <c r="Y29" s="24"/>
      <c r="Z29" s="23">
        <f t="shared" si="22"/>
        <v>0</v>
      </c>
      <c r="AA29" s="23"/>
      <c r="AB29" s="23"/>
      <c r="AC29" s="23">
        <f t="shared" si="23"/>
        <v>0</v>
      </c>
      <c r="AD29" s="24"/>
      <c r="AE29" s="24"/>
      <c r="AF29" s="24"/>
      <c r="AG29" s="24"/>
      <c r="AH29" s="24"/>
      <c r="AI29" s="67"/>
      <c r="AJ29" s="67"/>
      <c r="AK29" s="67"/>
    </row>
    <row r="30" spans="2:37" s="16" customFormat="1" ht="13.5">
      <c r="B30" s="100" t="s">
        <v>429</v>
      </c>
      <c r="C30" s="100"/>
      <c r="E30" s="17">
        <f t="shared" si="4"/>
        <v>1364</v>
      </c>
      <c r="F30" s="23">
        <f>SUM(F31:F33)</f>
        <v>684</v>
      </c>
      <c r="G30" s="23">
        <f>SUM(G31:G33)</f>
        <v>680</v>
      </c>
      <c r="H30" s="23">
        <f t="shared" si="6"/>
        <v>1324</v>
      </c>
      <c r="I30" s="23">
        <f aca="true" t="shared" si="24" ref="I30:S30">SUM(I31:I33)</f>
        <v>660</v>
      </c>
      <c r="J30" s="23">
        <f t="shared" si="24"/>
        <v>664</v>
      </c>
      <c r="K30" s="23">
        <f t="shared" si="24"/>
        <v>1304</v>
      </c>
      <c r="L30" s="23">
        <f t="shared" si="24"/>
        <v>646</v>
      </c>
      <c r="M30" s="23">
        <f t="shared" si="24"/>
        <v>658</v>
      </c>
      <c r="N30" s="23">
        <f t="shared" si="24"/>
        <v>20</v>
      </c>
      <c r="O30" s="23">
        <f t="shared" si="24"/>
        <v>14</v>
      </c>
      <c r="P30" s="23">
        <f t="shared" si="24"/>
        <v>6</v>
      </c>
      <c r="Q30" s="23">
        <f t="shared" si="24"/>
        <v>22</v>
      </c>
      <c r="R30" s="23">
        <f t="shared" si="24"/>
        <v>11</v>
      </c>
      <c r="S30" s="23">
        <f t="shared" si="24"/>
        <v>11</v>
      </c>
      <c r="T30" s="23" t="s">
        <v>463</v>
      </c>
      <c r="U30" s="23" t="s">
        <v>463</v>
      </c>
      <c r="V30" s="23" t="s">
        <v>463</v>
      </c>
      <c r="W30" s="23">
        <f>SUM(W31:W33)</f>
        <v>7</v>
      </c>
      <c r="X30" s="23">
        <f>SUM(X31:X33)</f>
        <v>7</v>
      </c>
      <c r="Y30" s="23" t="s">
        <v>463</v>
      </c>
      <c r="Z30" s="23">
        <f aca="true" t="shared" si="25" ref="Z30:AE30">SUM(Z31:Z33)</f>
        <v>11</v>
      </c>
      <c r="AA30" s="23">
        <f t="shared" si="25"/>
        <v>6</v>
      </c>
      <c r="AB30" s="23">
        <f t="shared" si="25"/>
        <v>5</v>
      </c>
      <c r="AC30" s="23">
        <f t="shared" si="25"/>
        <v>11</v>
      </c>
      <c r="AD30" s="23">
        <f t="shared" si="25"/>
        <v>6</v>
      </c>
      <c r="AE30" s="23">
        <f t="shared" si="25"/>
        <v>5</v>
      </c>
      <c r="AF30" s="23" t="s">
        <v>463</v>
      </c>
      <c r="AG30" s="23" t="s">
        <v>463</v>
      </c>
      <c r="AH30" s="23" t="s">
        <v>463</v>
      </c>
      <c r="AI30" s="64"/>
      <c r="AJ30" s="64"/>
      <c r="AK30" s="64"/>
    </row>
    <row r="31" spans="2:37" ht="13.5">
      <c r="B31" s="74"/>
      <c r="C31" s="74" t="s">
        <v>430</v>
      </c>
      <c r="E31" s="21">
        <f t="shared" si="4"/>
        <v>835</v>
      </c>
      <c r="F31" s="24">
        <f aca="true" t="shared" si="26" ref="F31:G33">SUM(I31,R31,U31,X31,AA31)</f>
        <v>426</v>
      </c>
      <c r="G31" s="24">
        <f t="shared" si="26"/>
        <v>409</v>
      </c>
      <c r="H31" s="24">
        <f t="shared" si="6"/>
        <v>816</v>
      </c>
      <c r="I31" s="24">
        <f aca="true" t="shared" si="27" ref="I31:J33">SUM(L31,O31)</f>
        <v>414</v>
      </c>
      <c r="J31" s="24">
        <f t="shared" si="27"/>
        <v>402</v>
      </c>
      <c r="K31" s="24">
        <f aca="true" t="shared" si="28" ref="K31:K37">SUM(L31:M31)</f>
        <v>804</v>
      </c>
      <c r="L31" s="24">
        <v>405</v>
      </c>
      <c r="M31" s="24">
        <v>399</v>
      </c>
      <c r="N31" s="24">
        <f aca="true" t="shared" si="29" ref="N31:N37">SUM(O31:P31)</f>
        <v>12</v>
      </c>
      <c r="O31" s="24">
        <v>9</v>
      </c>
      <c r="P31" s="24">
        <v>3</v>
      </c>
      <c r="Q31" s="24">
        <f aca="true" t="shared" si="30" ref="Q31:Q37">SUM(R31:S31)</f>
        <v>15</v>
      </c>
      <c r="R31" s="24">
        <v>9</v>
      </c>
      <c r="S31" s="24">
        <v>6</v>
      </c>
      <c r="T31" s="24" t="s">
        <v>463</v>
      </c>
      <c r="U31" s="24" t="s">
        <v>463</v>
      </c>
      <c r="V31" s="24" t="s">
        <v>463</v>
      </c>
      <c r="W31" s="24">
        <f aca="true" t="shared" si="31" ref="W31:W37">SUM(X31:Y31)</f>
        <v>2</v>
      </c>
      <c r="X31" s="24">
        <v>2</v>
      </c>
      <c r="Y31" s="24" t="s">
        <v>463</v>
      </c>
      <c r="Z31" s="24">
        <f aca="true" t="shared" si="32" ref="Z31:Z37">SUM(AA31:AB31)</f>
        <v>2</v>
      </c>
      <c r="AA31" s="24">
        <v>1</v>
      </c>
      <c r="AB31" s="24">
        <v>1</v>
      </c>
      <c r="AC31" s="24">
        <f aca="true" t="shared" si="33" ref="AC31:AC37">SUM(AD31:AE31)</f>
        <v>2</v>
      </c>
      <c r="AD31" s="24">
        <v>1</v>
      </c>
      <c r="AE31" s="24">
        <v>1</v>
      </c>
      <c r="AF31" s="24" t="s">
        <v>463</v>
      </c>
      <c r="AG31" s="24" t="s">
        <v>463</v>
      </c>
      <c r="AH31" s="24" t="s">
        <v>463</v>
      </c>
      <c r="AI31" s="67"/>
      <c r="AJ31" s="67"/>
      <c r="AK31" s="67"/>
    </row>
    <row r="32" spans="2:37" ht="13.5">
      <c r="B32" s="74"/>
      <c r="C32" s="74" t="s">
        <v>432</v>
      </c>
      <c r="E32" s="21">
        <f t="shared" si="4"/>
        <v>304</v>
      </c>
      <c r="F32" s="24">
        <f t="shared" si="26"/>
        <v>150</v>
      </c>
      <c r="G32" s="24">
        <f t="shared" si="26"/>
        <v>154</v>
      </c>
      <c r="H32" s="24">
        <f t="shared" si="6"/>
        <v>295</v>
      </c>
      <c r="I32" s="24">
        <f t="shared" si="27"/>
        <v>144</v>
      </c>
      <c r="J32" s="24">
        <f t="shared" si="27"/>
        <v>151</v>
      </c>
      <c r="K32" s="24">
        <f t="shared" si="28"/>
        <v>290</v>
      </c>
      <c r="L32" s="24">
        <v>141</v>
      </c>
      <c r="M32" s="24">
        <v>149</v>
      </c>
      <c r="N32" s="24">
        <f t="shared" si="29"/>
        <v>5</v>
      </c>
      <c r="O32" s="24">
        <v>3</v>
      </c>
      <c r="P32" s="24">
        <v>2</v>
      </c>
      <c r="Q32" s="24">
        <f t="shared" si="30"/>
        <v>4</v>
      </c>
      <c r="R32" s="24">
        <v>2</v>
      </c>
      <c r="S32" s="24">
        <v>2</v>
      </c>
      <c r="T32" s="24" t="s">
        <v>463</v>
      </c>
      <c r="U32" s="24" t="s">
        <v>463</v>
      </c>
      <c r="V32" s="24" t="s">
        <v>463</v>
      </c>
      <c r="W32" s="24">
        <f t="shared" si="31"/>
        <v>3</v>
      </c>
      <c r="X32" s="24">
        <v>3</v>
      </c>
      <c r="Y32" s="24" t="s">
        <v>463</v>
      </c>
      <c r="Z32" s="24">
        <f t="shared" si="32"/>
        <v>2</v>
      </c>
      <c r="AA32" s="24">
        <v>1</v>
      </c>
      <c r="AB32" s="24">
        <v>1</v>
      </c>
      <c r="AC32" s="24">
        <f t="shared" si="33"/>
        <v>2</v>
      </c>
      <c r="AD32" s="24">
        <v>1</v>
      </c>
      <c r="AE32" s="24">
        <v>1</v>
      </c>
      <c r="AF32" s="24" t="s">
        <v>463</v>
      </c>
      <c r="AG32" s="24" t="s">
        <v>463</v>
      </c>
      <c r="AH32" s="24" t="s">
        <v>463</v>
      </c>
      <c r="AI32" s="67"/>
      <c r="AJ32" s="67"/>
      <c r="AK32" s="67"/>
    </row>
    <row r="33" spans="2:37" ht="13.5">
      <c r="B33" s="74"/>
      <c r="C33" s="74" t="s">
        <v>137</v>
      </c>
      <c r="E33" s="21">
        <f t="shared" si="4"/>
        <v>225</v>
      </c>
      <c r="F33" s="24">
        <f t="shared" si="26"/>
        <v>108</v>
      </c>
      <c r="G33" s="24">
        <f t="shared" si="26"/>
        <v>117</v>
      </c>
      <c r="H33" s="24">
        <f t="shared" si="6"/>
        <v>213</v>
      </c>
      <c r="I33" s="24">
        <f t="shared" si="27"/>
        <v>102</v>
      </c>
      <c r="J33" s="24">
        <f t="shared" si="27"/>
        <v>111</v>
      </c>
      <c r="K33" s="24">
        <f t="shared" si="28"/>
        <v>210</v>
      </c>
      <c r="L33" s="24">
        <v>100</v>
      </c>
      <c r="M33" s="24">
        <v>110</v>
      </c>
      <c r="N33" s="24">
        <f t="shared" si="29"/>
        <v>3</v>
      </c>
      <c r="O33" s="24">
        <v>2</v>
      </c>
      <c r="P33" s="24">
        <v>1</v>
      </c>
      <c r="Q33" s="24">
        <f t="shared" si="30"/>
        <v>3</v>
      </c>
      <c r="R33" s="24" t="s">
        <v>463</v>
      </c>
      <c r="S33" s="24">
        <v>3</v>
      </c>
      <c r="T33" s="24" t="s">
        <v>463</v>
      </c>
      <c r="U33" s="24" t="s">
        <v>463</v>
      </c>
      <c r="V33" s="24" t="s">
        <v>463</v>
      </c>
      <c r="W33" s="24">
        <f t="shared" si="31"/>
        <v>2</v>
      </c>
      <c r="X33" s="24">
        <v>2</v>
      </c>
      <c r="Y33" s="24" t="s">
        <v>463</v>
      </c>
      <c r="Z33" s="24">
        <f t="shared" si="32"/>
        <v>7</v>
      </c>
      <c r="AA33" s="24">
        <v>4</v>
      </c>
      <c r="AB33" s="24">
        <v>3</v>
      </c>
      <c r="AC33" s="24">
        <f t="shared" si="33"/>
        <v>7</v>
      </c>
      <c r="AD33" s="24">
        <v>4</v>
      </c>
      <c r="AE33" s="24">
        <v>3</v>
      </c>
      <c r="AF33" s="24" t="s">
        <v>463</v>
      </c>
      <c r="AG33" s="24" t="s">
        <v>463</v>
      </c>
      <c r="AH33" s="24" t="s">
        <v>463</v>
      </c>
      <c r="AI33" s="67"/>
      <c r="AJ33" s="67"/>
      <c r="AK33" s="67"/>
    </row>
    <row r="34" spans="2:37" ht="11.25" customHeight="1">
      <c r="B34" s="74"/>
      <c r="C34" s="74"/>
      <c r="E34" s="21">
        <f t="shared" si="4"/>
        <v>0</v>
      </c>
      <c r="F34" s="24"/>
      <c r="G34" s="24"/>
      <c r="H34" s="23">
        <f t="shared" si="6"/>
        <v>0</v>
      </c>
      <c r="I34" s="23"/>
      <c r="J34" s="23"/>
      <c r="K34" s="23">
        <f t="shared" si="28"/>
        <v>0</v>
      </c>
      <c r="L34" s="24"/>
      <c r="M34" s="24"/>
      <c r="N34" s="23">
        <f t="shared" si="29"/>
        <v>0</v>
      </c>
      <c r="O34" s="24"/>
      <c r="P34" s="24"/>
      <c r="Q34" s="23">
        <f t="shared" si="30"/>
        <v>0</v>
      </c>
      <c r="R34" s="24"/>
      <c r="S34" s="24"/>
      <c r="T34" s="24"/>
      <c r="U34" s="24"/>
      <c r="V34" s="24"/>
      <c r="W34" s="23">
        <f t="shared" si="31"/>
        <v>0</v>
      </c>
      <c r="X34" s="24"/>
      <c r="Y34" s="24"/>
      <c r="Z34" s="23">
        <f t="shared" si="32"/>
        <v>0</v>
      </c>
      <c r="AA34" s="23"/>
      <c r="AB34" s="23"/>
      <c r="AC34" s="23">
        <f t="shared" si="33"/>
        <v>0</v>
      </c>
      <c r="AD34" s="24"/>
      <c r="AE34" s="24"/>
      <c r="AF34" s="24"/>
      <c r="AG34" s="24"/>
      <c r="AH34" s="24"/>
      <c r="AI34" s="67"/>
      <c r="AJ34" s="67"/>
      <c r="AK34" s="67"/>
    </row>
    <row r="35" spans="2:37" s="16" customFormat="1" ht="13.5">
      <c r="B35" s="100" t="s">
        <v>434</v>
      </c>
      <c r="C35" s="100"/>
      <c r="E35" s="17">
        <f t="shared" si="4"/>
        <v>617</v>
      </c>
      <c r="F35" s="23">
        <v>316</v>
      </c>
      <c r="G35" s="23">
        <v>301</v>
      </c>
      <c r="H35" s="23">
        <f t="shared" si="6"/>
        <v>610</v>
      </c>
      <c r="I35" s="23">
        <v>311</v>
      </c>
      <c r="J35" s="23">
        <v>299</v>
      </c>
      <c r="K35" s="23">
        <f t="shared" si="28"/>
        <v>603</v>
      </c>
      <c r="L35" s="23">
        <v>307</v>
      </c>
      <c r="M35" s="23">
        <v>296</v>
      </c>
      <c r="N35" s="23">
        <f t="shared" si="29"/>
        <v>7</v>
      </c>
      <c r="O35" s="23">
        <v>4</v>
      </c>
      <c r="P35" s="23">
        <v>3</v>
      </c>
      <c r="Q35" s="23">
        <f t="shared" si="30"/>
        <v>5</v>
      </c>
      <c r="R35" s="23">
        <v>4</v>
      </c>
      <c r="S35" s="23">
        <v>1</v>
      </c>
      <c r="T35" s="23" t="s">
        <v>463</v>
      </c>
      <c r="U35" s="23" t="s">
        <v>463</v>
      </c>
      <c r="V35" s="23" t="s">
        <v>463</v>
      </c>
      <c r="W35" s="23">
        <f t="shared" si="31"/>
        <v>1</v>
      </c>
      <c r="X35" s="23">
        <v>1</v>
      </c>
      <c r="Y35" s="23" t="s">
        <v>463</v>
      </c>
      <c r="Z35" s="23">
        <f t="shared" si="32"/>
        <v>1</v>
      </c>
      <c r="AA35" s="23" t="s">
        <v>463</v>
      </c>
      <c r="AB35" s="23">
        <v>1</v>
      </c>
      <c r="AC35" s="23">
        <f t="shared" si="33"/>
        <v>1</v>
      </c>
      <c r="AD35" s="23" t="s">
        <v>463</v>
      </c>
      <c r="AE35" s="23">
        <v>1</v>
      </c>
      <c r="AF35" s="23" t="s">
        <v>463</v>
      </c>
      <c r="AG35" s="23" t="s">
        <v>463</v>
      </c>
      <c r="AH35" s="23" t="s">
        <v>463</v>
      </c>
      <c r="AI35" s="64"/>
      <c r="AJ35" s="64"/>
      <c r="AK35" s="64"/>
    </row>
    <row r="36" spans="2:37" ht="13.5">
      <c r="B36" s="74"/>
      <c r="C36" s="74" t="s">
        <v>140</v>
      </c>
      <c r="E36" s="21">
        <f t="shared" si="4"/>
        <v>617</v>
      </c>
      <c r="F36" s="24">
        <f>SUM(I36,R36,U36,X36,AA36)</f>
        <v>316</v>
      </c>
      <c r="G36" s="24">
        <f>SUM(J36,S36,V36,Y36,AB36)</f>
        <v>301</v>
      </c>
      <c r="H36" s="24">
        <f t="shared" si="6"/>
        <v>610</v>
      </c>
      <c r="I36" s="24">
        <f>SUM(L36,O36)</f>
        <v>311</v>
      </c>
      <c r="J36" s="24">
        <f>SUM(M36,P36)</f>
        <v>299</v>
      </c>
      <c r="K36" s="24">
        <f t="shared" si="28"/>
        <v>603</v>
      </c>
      <c r="L36" s="24">
        <v>307</v>
      </c>
      <c r="M36" s="24">
        <v>296</v>
      </c>
      <c r="N36" s="24">
        <f t="shared" si="29"/>
        <v>7</v>
      </c>
      <c r="O36" s="24">
        <v>4</v>
      </c>
      <c r="P36" s="24">
        <v>3</v>
      </c>
      <c r="Q36" s="24">
        <f t="shared" si="30"/>
        <v>5</v>
      </c>
      <c r="R36" s="24">
        <v>4</v>
      </c>
      <c r="S36" s="24">
        <v>1</v>
      </c>
      <c r="T36" s="24" t="s">
        <v>463</v>
      </c>
      <c r="U36" s="24" t="s">
        <v>463</v>
      </c>
      <c r="V36" s="24" t="s">
        <v>463</v>
      </c>
      <c r="W36" s="24">
        <f t="shared" si="31"/>
        <v>1</v>
      </c>
      <c r="X36" s="24">
        <v>1</v>
      </c>
      <c r="Y36" s="24" t="s">
        <v>463</v>
      </c>
      <c r="Z36" s="24">
        <f t="shared" si="32"/>
        <v>1</v>
      </c>
      <c r="AA36" s="24" t="s">
        <v>463</v>
      </c>
      <c r="AB36" s="24">
        <v>1</v>
      </c>
      <c r="AC36" s="24">
        <f t="shared" si="33"/>
        <v>1</v>
      </c>
      <c r="AD36" s="24" t="s">
        <v>463</v>
      </c>
      <c r="AE36" s="24">
        <v>1</v>
      </c>
      <c r="AF36" s="24" t="s">
        <v>463</v>
      </c>
      <c r="AG36" s="24" t="s">
        <v>463</v>
      </c>
      <c r="AH36" s="24" t="s">
        <v>463</v>
      </c>
      <c r="AI36" s="67"/>
      <c r="AJ36" s="67"/>
      <c r="AK36" s="67"/>
    </row>
    <row r="37" spans="2:37" ht="11.25" customHeight="1">
      <c r="B37" s="74"/>
      <c r="C37" s="74"/>
      <c r="E37" s="21">
        <f t="shared" si="4"/>
        <v>0</v>
      </c>
      <c r="F37" s="24"/>
      <c r="G37" s="24"/>
      <c r="H37" s="23">
        <f t="shared" si="6"/>
        <v>0</v>
      </c>
      <c r="I37" s="23"/>
      <c r="J37" s="23"/>
      <c r="K37" s="23">
        <f t="shared" si="28"/>
        <v>0</v>
      </c>
      <c r="L37" s="24"/>
      <c r="M37" s="24"/>
      <c r="N37" s="23">
        <f t="shared" si="29"/>
        <v>0</v>
      </c>
      <c r="O37" s="24"/>
      <c r="P37" s="24"/>
      <c r="Q37" s="23">
        <f t="shared" si="30"/>
        <v>0</v>
      </c>
      <c r="R37" s="24"/>
      <c r="S37" s="24"/>
      <c r="T37" s="24"/>
      <c r="U37" s="24"/>
      <c r="V37" s="24"/>
      <c r="W37" s="23">
        <f t="shared" si="31"/>
        <v>0</v>
      </c>
      <c r="X37" s="24"/>
      <c r="Y37" s="24"/>
      <c r="Z37" s="23">
        <f t="shared" si="32"/>
        <v>0</v>
      </c>
      <c r="AA37" s="23"/>
      <c r="AB37" s="23"/>
      <c r="AC37" s="23">
        <f t="shared" si="33"/>
        <v>0</v>
      </c>
      <c r="AD37" s="24"/>
      <c r="AE37" s="24"/>
      <c r="AF37" s="24"/>
      <c r="AG37" s="24"/>
      <c r="AH37" s="24"/>
      <c r="AI37" s="67"/>
      <c r="AJ37" s="67"/>
      <c r="AK37" s="67"/>
    </row>
    <row r="38" spans="2:37" s="16" customFormat="1" ht="13.5">
      <c r="B38" s="100" t="s">
        <v>466</v>
      </c>
      <c r="C38" s="100"/>
      <c r="E38" s="17">
        <f t="shared" si="4"/>
        <v>2583</v>
      </c>
      <c r="F38" s="23">
        <f>SUM(F39:F42)</f>
        <v>1341</v>
      </c>
      <c r="G38" s="23">
        <f>SUM(G39:G42)</f>
        <v>1242</v>
      </c>
      <c r="H38" s="23">
        <f t="shared" si="6"/>
        <v>2496</v>
      </c>
      <c r="I38" s="23">
        <f aca="true" t="shared" si="34" ref="I38:S38">SUM(I39:I42)</f>
        <v>1284</v>
      </c>
      <c r="J38" s="23">
        <f t="shared" si="34"/>
        <v>1212</v>
      </c>
      <c r="K38" s="23">
        <f t="shared" si="34"/>
        <v>2455</v>
      </c>
      <c r="L38" s="23">
        <f t="shared" si="34"/>
        <v>1261</v>
      </c>
      <c r="M38" s="23">
        <f t="shared" si="34"/>
        <v>1194</v>
      </c>
      <c r="N38" s="23">
        <f t="shared" si="34"/>
        <v>41</v>
      </c>
      <c r="O38" s="23">
        <f t="shared" si="34"/>
        <v>23</v>
      </c>
      <c r="P38" s="23">
        <f t="shared" si="34"/>
        <v>18</v>
      </c>
      <c r="Q38" s="23">
        <f t="shared" si="34"/>
        <v>59</v>
      </c>
      <c r="R38" s="23">
        <f t="shared" si="34"/>
        <v>33</v>
      </c>
      <c r="S38" s="23">
        <f t="shared" si="34"/>
        <v>26</v>
      </c>
      <c r="T38" s="23" t="s">
        <v>463</v>
      </c>
      <c r="U38" s="23" t="s">
        <v>463</v>
      </c>
      <c r="V38" s="23" t="s">
        <v>463</v>
      </c>
      <c r="W38" s="23">
        <f>SUM(W39:W42)</f>
        <v>14</v>
      </c>
      <c r="X38" s="23">
        <f>SUM(X39:X42)</f>
        <v>14</v>
      </c>
      <c r="Y38" s="23" t="s">
        <v>463</v>
      </c>
      <c r="Z38" s="23">
        <f aca="true" t="shared" si="35" ref="Z38:AE38">SUM(Z39:Z42)</f>
        <v>14</v>
      </c>
      <c r="AA38" s="23">
        <f t="shared" si="35"/>
        <v>10</v>
      </c>
      <c r="AB38" s="23">
        <f t="shared" si="35"/>
        <v>4</v>
      </c>
      <c r="AC38" s="23">
        <f t="shared" si="35"/>
        <v>14</v>
      </c>
      <c r="AD38" s="23">
        <f t="shared" si="35"/>
        <v>10</v>
      </c>
      <c r="AE38" s="23">
        <f t="shared" si="35"/>
        <v>4</v>
      </c>
      <c r="AF38" s="23" t="s">
        <v>463</v>
      </c>
      <c r="AG38" s="23" t="s">
        <v>463</v>
      </c>
      <c r="AH38" s="23" t="s">
        <v>463</v>
      </c>
      <c r="AI38" s="64"/>
      <c r="AJ38" s="64"/>
      <c r="AK38" s="64"/>
    </row>
    <row r="39" spans="2:37" ht="13.5">
      <c r="B39" s="74"/>
      <c r="C39" s="74" t="s">
        <v>436</v>
      </c>
      <c r="E39" s="21">
        <f t="shared" si="4"/>
        <v>525</v>
      </c>
      <c r="F39" s="24">
        <f aca="true" t="shared" si="36" ref="F39:G42">SUM(I39,R39,U39,X39,AA39)</f>
        <v>282</v>
      </c>
      <c r="G39" s="24">
        <f t="shared" si="36"/>
        <v>243</v>
      </c>
      <c r="H39" s="24">
        <f t="shared" si="6"/>
        <v>507</v>
      </c>
      <c r="I39" s="24">
        <f aca="true" t="shared" si="37" ref="I39:J42">SUM(L39,O39)</f>
        <v>272</v>
      </c>
      <c r="J39" s="24">
        <f t="shared" si="37"/>
        <v>235</v>
      </c>
      <c r="K39" s="24">
        <f>SUM(L39:M39)</f>
        <v>500</v>
      </c>
      <c r="L39" s="24">
        <v>270</v>
      </c>
      <c r="M39" s="24">
        <v>230</v>
      </c>
      <c r="N39" s="24">
        <f>SUM(O39:P39)</f>
        <v>7</v>
      </c>
      <c r="O39" s="24">
        <v>2</v>
      </c>
      <c r="P39" s="24">
        <v>5</v>
      </c>
      <c r="Q39" s="24">
        <f>SUM(R39:S39)</f>
        <v>11</v>
      </c>
      <c r="R39" s="24">
        <v>5</v>
      </c>
      <c r="S39" s="24">
        <v>6</v>
      </c>
      <c r="T39" s="24" t="s">
        <v>463</v>
      </c>
      <c r="U39" s="24" t="s">
        <v>463</v>
      </c>
      <c r="V39" s="24" t="s">
        <v>463</v>
      </c>
      <c r="W39" s="24">
        <f>SUM(X39:Y39)</f>
        <v>2</v>
      </c>
      <c r="X39" s="24">
        <v>2</v>
      </c>
      <c r="Y39" s="24" t="s">
        <v>463</v>
      </c>
      <c r="Z39" s="24">
        <f>SUM(AA39:AB39)</f>
        <v>5</v>
      </c>
      <c r="AA39" s="24">
        <v>3</v>
      </c>
      <c r="AB39" s="24">
        <v>2</v>
      </c>
      <c r="AC39" s="24">
        <f>SUM(AD39:AE39)</f>
        <v>5</v>
      </c>
      <c r="AD39" s="24">
        <v>3</v>
      </c>
      <c r="AE39" s="24">
        <v>2</v>
      </c>
      <c r="AF39" s="24" t="s">
        <v>463</v>
      </c>
      <c r="AG39" s="24" t="s">
        <v>463</v>
      </c>
      <c r="AH39" s="24" t="s">
        <v>463</v>
      </c>
      <c r="AI39" s="67"/>
      <c r="AJ39" s="67"/>
      <c r="AK39" s="67"/>
    </row>
    <row r="40" spans="2:37" ht="13.5">
      <c r="B40" s="74"/>
      <c r="C40" s="74" t="s">
        <v>437</v>
      </c>
      <c r="E40" s="21">
        <f t="shared" si="4"/>
        <v>1081</v>
      </c>
      <c r="F40" s="24">
        <f t="shared" si="36"/>
        <v>562</v>
      </c>
      <c r="G40" s="24">
        <f t="shared" si="36"/>
        <v>519</v>
      </c>
      <c r="H40" s="24">
        <f t="shared" si="6"/>
        <v>1042</v>
      </c>
      <c r="I40" s="24">
        <f t="shared" si="37"/>
        <v>534</v>
      </c>
      <c r="J40" s="24">
        <f t="shared" si="37"/>
        <v>508</v>
      </c>
      <c r="K40" s="24">
        <f>SUM(L40:M40)</f>
        <v>1023</v>
      </c>
      <c r="L40" s="24">
        <v>520</v>
      </c>
      <c r="M40" s="24">
        <v>503</v>
      </c>
      <c r="N40" s="24">
        <f>SUM(O40:P40)</f>
        <v>19</v>
      </c>
      <c r="O40" s="24">
        <v>14</v>
      </c>
      <c r="P40" s="24">
        <v>5</v>
      </c>
      <c r="Q40" s="24">
        <f>SUM(R40:S40)</f>
        <v>28</v>
      </c>
      <c r="R40" s="24">
        <v>18</v>
      </c>
      <c r="S40" s="24">
        <v>10</v>
      </c>
      <c r="T40" s="24" t="s">
        <v>463</v>
      </c>
      <c r="U40" s="24" t="s">
        <v>463</v>
      </c>
      <c r="V40" s="24" t="s">
        <v>463</v>
      </c>
      <c r="W40" s="24">
        <f>SUM(X40:Y40)</f>
        <v>5</v>
      </c>
      <c r="X40" s="24">
        <v>5</v>
      </c>
      <c r="Y40" s="24" t="s">
        <v>463</v>
      </c>
      <c r="Z40" s="24">
        <f>SUM(AA40:AB40)</f>
        <v>6</v>
      </c>
      <c r="AA40" s="24">
        <v>5</v>
      </c>
      <c r="AB40" s="24">
        <v>1</v>
      </c>
      <c r="AC40" s="24">
        <f>SUM(AD40:AE40)</f>
        <v>6</v>
      </c>
      <c r="AD40" s="24">
        <v>5</v>
      </c>
      <c r="AE40" s="24">
        <v>1</v>
      </c>
      <c r="AF40" s="24" t="s">
        <v>463</v>
      </c>
      <c r="AG40" s="24" t="s">
        <v>463</v>
      </c>
      <c r="AH40" s="24" t="s">
        <v>463</v>
      </c>
      <c r="AI40" s="67"/>
      <c r="AJ40" s="67"/>
      <c r="AK40" s="67"/>
    </row>
    <row r="41" spans="2:37" ht="13.5">
      <c r="B41" s="74"/>
      <c r="C41" s="74" t="s">
        <v>141</v>
      </c>
      <c r="E41" s="21">
        <f t="shared" si="4"/>
        <v>704</v>
      </c>
      <c r="F41" s="24">
        <f t="shared" si="36"/>
        <v>352</v>
      </c>
      <c r="G41" s="24">
        <f t="shared" si="36"/>
        <v>352</v>
      </c>
      <c r="H41" s="24">
        <f t="shared" si="6"/>
        <v>683</v>
      </c>
      <c r="I41" s="24">
        <f t="shared" si="37"/>
        <v>337</v>
      </c>
      <c r="J41" s="24">
        <f t="shared" si="37"/>
        <v>346</v>
      </c>
      <c r="K41" s="24">
        <f>SUM(L41:M41)</f>
        <v>675</v>
      </c>
      <c r="L41" s="24">
        <v>332</v>
      </c>
      <c r="M41" s="24">
        <v>343</v>
      </c>
      <c r="N41" s="24">
        <f>SUM(O41:P41)</f>
        <v>8</v>
      </c>
      <c r="O41" s="24">
        <v>5</v>
      </c>
      <c r="P41" s="24">
        <v>3</v>
      </c>
      <c r="Q41" s="24">
        <f>SUM(R41:S41)</f>
        <v>12</v>
      </c>
      <c r="R41" s="24">
        <v>7</v>
      </c>
      <c r="S41" s="24">
        <v>5</v>
      </c>
      <c r="T41" s="24" t="s">
        <v>463</v>
      </c>
      <c r="U41" s="24" t="s">
        <v>463</v>
      </c>
      <c r="V41" s="24" t="s">
        <v>463</v>
      </c>
      <c r="W41" s="24">
        <f>SUM(X41:Y41)</f>
        <v>6</v>
      </c>
      <c r="X41" s="24">
        <v>6</v>
      </c>
      <c r="Y41" s="24" t="s">
        <v>463</v>
      </c>
      <c r="Z41" s="24">
        <f>SUM(AA41:AB41)</f>
        <v>3</v>
      </c>
      <c r="AA41" s="24">
        <v>2</v>
      </c>
      <c r="AB41" s="24">
        <v>1</v>
      </c>
      <c r="AC41" s="24">
        <f>SUM(AD41:AE41)</f>
        <v>3</v>
      </c>
      <c r="AD41" s="24">
        <v>2</v>
      </c>
      <c r="AE41" s="24">
        <v>1</v>
      </c>
      <c r="AF41" s="24" t="s">
        <v>463</v>
      </c>
      <c r="AG41" s="24" t="s">
        <v>463</v>
      </c>
      <c r="AH41" s="24" t="s">
        <v>463</v>
      </c>
      <c r="AI41" s="67"/>
      <c r="AJ41" s="67"/>
      <c r="AK41" s="67"/>
    </row>
    <row r="42" spans="2:37" ht="13.5">
      <c r="B42" s="74"/>
      <c r="C42" s="74" t="s">
        <v>142</v>
      </c>
      <c r="E42" s="21">
        <f t="shared" si="4"/>
        <v>273</v>
      </c>
      <c r="F42" s="24">
        <f t="shared" si="36"/>
        <v>145</v>
      </c>
      <c r="G42" s="24">
        <f t="shared" si="36"/>
        <v>128</v>
      </c>
      <c r="H42" s="24">
        <f t="shared" si="6"/>
        <v>264</v>
      </c>
      <c r="I42" s="24">
        <f t="shared" si="37"/>
        <v>141</v>
      </c>
      <c r="J42" s="24">
        <f t="shared" si="37"/>
        <v>123</v>
      </c>
      <c r="K42" s="24">
        <f>SUM(L42:M42)</f>
        <v>257</v>
      </c>
      <c r="L42" s="24">
        <v>139</v>
      </c>
      <c r="M42" s="24">
        <v>118</v>
      </c>
      <c r="N42" s="24">
        <f>SUM(O42:P42)</f>
        <v>7</v>
      </c>
      <c r="O42" s="24">
        <v>2</v>
      </c>
      <c r="P42" s="24">
        <v>5</v>
      </c>
      <c r="Q42" s="24">
        <f>SUM(R42:S42)</f>
        <v>8</v>
      </c>
      <c r="R42" s="24">
        <v>3</v>
      </c>
      <c r="S42" s="24">
        <v>5</v>
      </c>
      <c r="T42" s="24" t="s">
        <v>463</v>
      </c>
      <c r="U42" s="24" t="s">
        <v>463</v>
      </c>
      <c r="V42" s="24" t="s">
        <v>463</v>
      </c>
      <c r="W42" s="24">
        <f>SUM(X42:Y42)</f>
        <v>1</v>
      </c>
      <c r="X42" s="24">
        <v>1</v>
      </c>
      <c r="Y42" s="24" t="s">
        <v>463</v>
      </c>
      <c r="Z42" s="24" t="s">
        <v>243</v>
      </c>
      <c r="AA42" s="24" t="s">
        <v>463</v>
      </c>
      <c r="AB42" s="24" t="s">
        <v>463</v>
      </c>
      <c r="AC42" s="24" t="s">
        <v>243</v>
      </c>
      <c r="AD42" s="24" t="s">
        <v>463</v>
      </c>
      <c r="AE42" s="24" t="s">
        <v>463</v>
      </c>
      <c r="AF42" s="24" t="s">
        <v>463</v>
      </c>
      <c r="AG42" s="24" t="s">
        <v>463</v>
      </c>
      <c r="AH42" s="24" t="s">
        <v>463</v>
      </c>
      <c r="AI42" s="67"/>
      <c r="AJ42" s="67"/>
      <c r="AK42" s="67"/>
    </row>
    <row r="43" spans="2:37" ht="11.25" customHeight="1">
      <c r="B43" s="74"/>
      <c r="C43" s="74"/>
      <c r="E43" s="21">
        <f t="shared" si="4"/>
        <v>0</v>
      </c>
      <c r="F43" s="24"/>
      <c r="G43" s="24"/>
      <c r="H43" s="23">
        <f t="shared" si="6"/>
        <v>0</v>
      </c>
      <c r="I43" s="23"/>
      <c r="J43" s="23"/>
      <c r="K43" s="23">
        <f>SUM(L43:M43)</f>
        <v>0</v>
      </c>
      <c r="L43" s="24"/>
      <c r="M43" s="24"/>
      <c r="N43" s="23">
        <f>SUM(O43:P43)</f>
        <v>0</v>
      </c>
      <c r="O43" s="24"/>
      <c r="P43" s="24"/>
      <c r="Q43" s="23">
        <f>SUM(R43:S43)</f>
        <v>0</v>
      </c>
      <c r="R43" s="24"/>
      <c r="S43" s="24"/>
      <c r="T43" s="24"/>
      <c r="U43" s="24"/>
      <c r="V43" s="24"/>
      <c r="W43" s="23">
        <f>SUM(X43:Y43)</f>
        <v>0</v>
      </c>
      <c r="X43" s="24"/>
      <c r="Y43" s="24"/>
      <c r="Z43" s="23">
        <f>SUM(AA43:AB43)</f>
        <v>0</v>
      </c>
      <c r="AA43" s="23"/>
      <c r="AB43" s="23"/>
      <c r="AC43" s="23">
        <f>SUM(AD43:AE43)</f>
        <v>0</v>
      </c>
      <c r="AD43" s="24"/>
      <c r="AE43" s="24"/>
      <c r="AF43" s="24"/>
      <c r="AG43" s="24"/>
      <c r="AH43" s="24"/>
      <c r="AI43" s="67"/>
      <c r="AJ43" s="67"/>
      <c r="AK43" s="67"/>
    </row>
    <row r="44" spans="2:37" s="16" customFormat="1" ht="13.5">
      <c r="B44" s="100" t="s">
        <v>438</v>
      </c>
      <c r="C44" s="100"/>
      <c r="E44" s="17">
        <f t="shared" si="4"/>
        <v>2326</v>
      </c>
      <c r="F44" s="23">
        <f>SUM(F45:F48)</f>
        <v>1170</v>
      </c>
      <c r="G44" s="23">
        <f>SUM(G45:G48)</f>
        <v>1156</v>
      </c>
      <c r="H44" s="23">
        <f t="shared" si="6"/>
        <v>2251</v>
      </c>
      <c r="I44" s="23">
        <f aca="true" t="shared" si="38" ref="I44:S44">SUM(I45:I48)</f>
        <v>1124</v>
      </c>
      <c r="J44" s="23">
        <f t="shared" si="38"/>
        <v>1127</v>
      </c>
      <c r="K44" s="23">
        <f t="shared" si="38"/>
        <v>2204</v>
      </c>
      <c r="L44" s="23">
        <f t="shared" si="38"/>
        <v>1096</v>
      </c>
      <c r="M44" s="23">
        <f t="shared" si="38"/>
        <v>1108</v>
      </c>
      <c r="N44" s="23">
        <f t="shared" si="38"/>
        <v>47</v>
      </c>
      <c r="O44" s="23">
        <f t="shared" si="38"/>
        <v>28</v>
      </c>
      <c r="P44" s="23">
        <f t="shared" si="38"/>
        <v>19</v>
      </c>
      <c r="Q44" s="23">
        <f t="shared" si="38"/>
        <v>53</v>
      </c>
      <c r="R44" s="23">
        <f t="shared" si="38"/>
        <v>33</v>
      </c>
      <c r="S44" s="23">
        <f t="shared" si="38"/>
        <v>20</v>
      </c>
      <c r="T44" s="23" t="s">
        <v>463</v>
      </c>
      <c r="U44" s="23" t="s">
        <v>463</v>
      </c>
      <c r="V44" s="23" t="s">
        <v>463</v>
      </c>
      <c r="W44" s="23">
        <f>SUM(W45:W48)</f>
        <v>7</v>
      </c>
      <c r="X44" s="23">
        <f>SUM(X45:X48)</f>
        <v>7</v>
      </c>
      <c r="Y44" s="23" t="s">
        <v>463</v>
      </c>
      <c r="Z44" s="23">
        <f aca="true" t="shared" si="39" ref="Z44:AE44">SUM(Z45:Z48)</f>
        <v>15</v>
      </c>
      <c r="AA44" s="23">
        <f t="shared" si="39"/>
        <v>6</v>
      </c>
      <c r="AB44" s="23">
        <f t="shared" si="39"/>
        <v>9</v>
      </c>
      <c r="AC44" s="23">
        <f t="shared" si="39"/>
        <v>15</v>
      </c>
      <c r="AD44" s="23">
        <f t="shared" si="39"/>
        <v>6</v>
      </c>
      <c r="AE44" s="23">
        <f t="shared" si="39"/>
        <v>9</v>
      </c>
      <c r="AF44" s="23" t="s">
        <v>463</v>
      </c>
      <c r="AG44" s="23" t="s">
        <v>463</v>
      </c>
      <c r="AH44" s="23" t="s">
        <v>463</v>
      </c>
      <c r="AI44" s="64"/>
      <c r="AJ44" s="64"/>
      <c r="AK44" s="64"/>
    </row>
    <row r="45" spans="2:37" ht="13.5">
      <c r="B45" s="74"/>
      <c r="C45" s="74" t="s">
        <v>439</v>
      </c>
      <c r="E45" s="21">
        <f t="shared" si="4"/>
        <v>1144</v>
      </c>
      <c r="F45" s="24">
        <f aca="true" t="shared" si="40" ref="F45:G48">SUM(I45,R45,U45,X45,AA45)</f>
        <v>583</v>
      </c>
      <c r="G45" s="24">
        <f t="shared" si="40"/>
        <v>561</v>
      </c>
      <c r="H45" s="24">
        <f t="shared" si="6"/>
        <v>1101</v>
      </c>
      <c r="I45" s="24">
        <f aca="true" t="shared" si="41" ref="I45:J48">SUM(L45,O45)</f>
        <v>554</v>
      </c>
      <c r="J45" s="24">
        <f t="shared" si="41"/>
        <v>547</v>
      </c>
      <c r="K45" s="24">
        <f>SUM(L45:M45)</f>
        <v>1081</v>
      </c>
      <c r="L45" s="24">
        <v>541</v>
      </c>
      <c r="M45" s="24">
        <v>540</v>
      </c>
      <c r="N45" s="24">
        <f>SUM(O45:P45)</f>
        <v>20</v>
      </c>
      <c r="O45" s="24">
        <v>13</v>
      </c>
      <c r="P45" s="24">
        <v>7</v>
      </c>
      <c r="Q45" s="24">
        <f>SUM(R45:S45)</f>
        <v>33</v>
      </c>
      <c r="R45" s="24">
        <v>23</v>
      </c>
      <c r="S45" s="24">
        <v>10</v>
      </c>
      <c r="T45" s="24" t="s">
        <v>463</v>
      </c>
      <c r="U45" s="24" t="s">
        <v>463</v>
      </c>
      <c r="V45" s="24" t="s">
        <v>463</v>
      </c>
      <c r="W45" s="24">
        <f>SUM(X45:Y45)</f>
        <v>4</v>
      </c>
      <c r="X45" s="24">
        <v>4</v>
      </c>
      <c r="Y45" s="24" t="s">
        <v>463</v>
      </c>
      <c r="Z45" s="24">
        <f>SUM(AA45:AB45)</f>
        <v>6</v>
      </c>
      <c r="AA45" s="24">
        <v>2</v>
      </c>
      <c r="AB45" s="24">
        <v>4</v>
      </c>
      <c r="AC45" s="24">
        <f>SUM(AD45:AE45)</f>
        <v>6</v>
      </c>
      <c r="AD45" s="24">
        <v>2</v>
      </c>
      <c r="AE45" s="24">
        <v>4</v>
      </c>
      <c r="AF45" s="24" t="s">
        <v>463</v>
      </c>
      <c r="AG45" s="24" t="s">
        <v>463</v>
      </c>
      <c r="AH45" s="24" t="s">
        <v>463</v>
      </c>
      <c r="AI45" s="67"/>
      <c r="AJ45" s="67"/>
      <c r="AK45" s="67"/>
    </row>
    <row r="46" spans="2:37" ht="13.5">
      <c r="B46" s="74"/>
      <c r="C46" s="74" t="s">
        <v>440</v>
      </c>
      <c r="E46" s="21">
        <f t="shared" si="4"/>
        <v>470</v>
      </c>
      <c r="F46" s="24">
        <f t="shared" si="40"/>
        <v>234</v>
      </c>
      <c r="G46" s="24">
        <f t="shared" si="40"/>
        <v>236</v>
      </c>
      <c r="H46" s="24">
        <f t="shared" si="6"/>
        <v>457</v>
      </c>
      <c r="I46" s="24">
        <f t="shared" si="41"/>
        <v>229</v>
      </c>
      <c r="J46" s="24">
        <f t="shared" si="41"/>
        <v>228</v>
      </c>
      <c r="K46" s="24">
        <f>SUM(L46:M46)</f>
        <v>452</v>
      </c>
      <c r="L46" s="24">
        <v>227</v>
      </c>
      <c r="M46" s="24">
        <v>225</v>
      </c>
      <c r="N46" s="24">
        <f>SUM(O46:P46)</f>
        <v>5</v>
      </c>
      <c r="O46" s="24">
        <v>2</v>
      </c>
      <c r="P46" s="24">
        <v>3</v>
      </c>
      <c r="Q46" s="24">
        <f>SUM(R46:S46)</f>
        <v>8</v>
      </c>
      <c r="R46" s="24">
        <v>2</v>
      </c>
      <c r="S46" s="24">
        <v>6</v>
      </c>
      <c r="T46" s="24" t="s">
        <v>463</v>
      </c>
      <c r="U46" s="24" t="s">
        <v>463</v>
      </c>
      <c r="V46" s="24" t="s">
        <v>463</v>
      </c>
      <c r="W46" s="24">
        <f>SUM(X46:Y46)</f>
        <v>2</v>
      </c>
      <c r="X46" s="24">
        <v>2</v>
      </c>
      <c r="Y46" s="24" t="s">
        <v>463</v>
      </c>
      <c r="Z46" s="24">
        <f>SUM(AA46:AB46)</f>
        <v>3</v>
      </c>
      <c r="AA46" s="24">
        <v>1</v>
      </c>
      <c r="AB46" s="24">
        <v>2</v>
      </c>
      <c r="AC46" s="24">
        <f>SUM(AD46:AE46)</f>
        <v>3</v>
      </c>
      <c r="AD46" s="24">
        <v>1</v>
      </c>
      <c r="AE46" s="24">
        <v>2</v>
      </c>
      <c r="AF46" s="24" t="s">
        <v>463</v>
      </c>
      <c r="AG46" s="24" t="s">
        <v>463</v>
      </c>
      <c r="AH46" s="24" t="s">
        <v>463</v>
      </c>
      <c r="AI46" s="67"/>
      <c r="AJ46" s="67"/>
      <c r="AK46" s="67"/>
    </row>
    <row r="47" spans="2:37" ht="13.5">
      <c r="B47" s="74"/>
      <c r="C47" s="74" t="s">
        <v>441</v>
      </c>
      <c r="E47" s="21">
        <f t="shared" si="4"/>
        <v>614</v>
      </c>
      <c r="F47" s="24">
        <f t="shared" si="40"/>
        <v>300</v>
      </c>
      <c r="G47" s="24">
        <f t="shared" si="40"/>
        <v>314</v>
      </c>
      <c r="H47" s="24">
        <f t="shared" si="6"/>
        <v>596</v>
      </c>
      <c r="I47" s="24">
        <f t="shared" si="41"/>
        <v>288</v>
      </c>
      <c r="J47" s="24">
        <f t="shared" si="41"/>
        <v>308</v>
      </c>
      <c r="K47" s="24">
        <f>SUM(L47:M47)</f>
        <v>581</v>
      </c>
      <c r="L47" s="24">
        <v>280</v>
      </c>
      <c r="M47" s="24">
        <v>301</v>
      </c>
      <c r="N47" s="24">
        <f>SUM(O47:P47)</f>
        <v>15</v>
      </c>
      <c r="O47" s="24">
        <v>8</v>
      </c>
      <c r="P47" s="24">
        <v>7</v>
      </c>
      <c r="Q47" s="24">
        <f>SUM(R47:S47)</f>
        <v>11</v>
      </c>
      <c r="R47" s="24">
        <v>8</v>
      </c>
      <c r="S47" s="24">
        <v>3</v>
      </c>
      <c r="T47" s="24" t="s">
        <v>463</v>
      </c>
      <c r="U47" s="24" t="s">
        <v>463</v>
      </c>
      <c r="V47" s="24" t="s">
        <v>463</v>
      </c>
      <c r="W47" s="24">
        <f>SUM(X47:Y47)</f>
        <v>1</v>
      </c>
      <c r="X47" s="24">
        <v>1</v>
      </c>
      <c r="Y47" s="24" t="s">
        <v>463</v>
      </c>
      <c r="Z47" s="24">
        <f>SUM(AA47:AB47)</f>
        <v>6</v>
      </c>
      <c r="AA47" s="24">
        <v>3</v>
      </c>
      <c r="AB47" s="24">
        <v>3</v>
      </c>
      <c r="AC47" s="24">
        <f>SUM(AD47:AE47)</f>
        <v>6</v>
      </c>
      <c r="AD47" s="24">
        <v>3</v>
      </c>
      <c r="AE47" s="24">
        <v>3</v>
      </c>
      <c r="AF47" s="24" t="s">
        <v>463</v>
      </c>
      <c r="AG47" s="24" t="s">
        <v>463</v>
      </c>
      <c r="AH47" s="24" t="s">
        <v>463</v>
      </c>
      <c r="AI47" s="67"/>
      <c r="AJ47" s="67"/>
      <c r="AK47" s="67"/>
    </row>
    <row r="48" spans="2:37" ht="13.5">
      <c r="B48" s="74"/>
      <c r="C48" s="74" t="s">
        <v>143</v>
      </c>
      <c r="E48" s="21">
        <f t="shared" si="4"/>
        <v>98</v>
      </c>
      <c r="F48" s="24">
        <f t="shared" si="40"/>
        <v>53</v>
      </c>
      <c r="G48" s="24">
        <f t="shared" si="40"/>
        <v>45</v>
      </c>
      <c r="H48" s="24">
        <f t="shared" si="6"/>
        <v>97</v>
      </c>
      <c r="I48" s="24">
        <f t="shared" si="41"/>
        <v>53</v>
      </c>
      <c r="J48" s="24">
        <f t="shared" si="41"/>
        <v>44</v>
      </c>
      <c r="K48" s="24">
        <f>SUM(L48:M48)</f>
        <v>90</v>
      </c>
      <c r="L48" s="24">
        <v>48</v>
      </c>
      <c r="M48" s="24">
        <v>42</v>
      </c>
      <c r="N48" s="24">
        <f>SUM(O48:P48)</f>
        <v>7</v>
      </c>
      <c r="O48" s="24">
        <v>5</v>
      </c>
      <c r="P48" s="24">
        <v>2</v>
      </c>
      <c r="Q48" s="24">
        <f>SUM(R48:S48)</f>
        <v>1</v>
      </c>
      <c r="R48" s="24" t="s">
        <v>467</v>
      </c>
      <c r="S48" s="24">
        <v>1</v>
      </c>
      <c r="T48" s="24" t="s">
        <v>463</v>
      </c>
      <c r="U48" s="24" t="s">
        <v>463</v>
      </c>
      <c r="V48" s="24" t="s">
        <v>463</v>
      </c>
      <c r="W48" s="24" t="s">
        <v>442</v>
      </c>
      <c r="X48" s="24" t="s">
        <v>463</v>
      </c>
      <c r="Y48" s="24" t="s">
        <v>463</v>
      </c>
      <c r="Z48" s="24" t="s">
        <v>442</v>
      </c>
      <c r="AA48" s="24" t="s">
        <v>463</v>
      </c>
      <c r="AB48" s="24" t="s">
        <v>463</v>
      </c>
      <c r="AC48" s="24" t="s">
        <v>442</v>
      </c>
      <c r="AD48" s="24" t="s">
        <v>463</v>
      </c>
      <c r="AE48" s="24" t="s">
        <v>463</v>
      </c>
      <c r="AF48" s="24" t="s">
        <v>463</v>
      </c>
      <c r="AG48" s="24" t="s">
        <v>463</v>
      </c>
      <c r="AH48" s="24" t="s">
        <v>463</v>
      </c>
      <c r="AI48" s="67"/>
      <c r="AJ48" s="67"/>
      <c r="AK48" s="67"/>
    </row>
    <row r="49" spans="2:37" ht="11.25" customHeight="1">
      <c r="B49" s="74"/>
      <c r="C49" s="74"/>
      <c r="E49" s="21">
        <f t="shared" si="4"/>
        <v>0</v>
      </c>
      <c r="F49" s="24"/>
      <c r="G49" s="24"/>
      <c r="H49" s="23">
        <f t="shared" si="6"/>
        <v>0</v>
      </c>
      <c r="I49" s="23"/>
      <c r="J49" s="23"/>
      <c r="K49" s="23">
        <f>SUM(L49:M49)</f>
        <v>0</v>
      </c>
      <c r="L49" s="24"/>
      <c r="M49" s="24"/>
      <c r="N49" s="23">
        <f>SUM(O49:P49)</f>
        <v>0</v>
      </c>
      <c r="O49" s="24"/>
      <c r="P49" s="24"/>
      <c r="Q49" s="23">
        <f>SUM(R49:S49)</f>
        <v>0</v>
      </c>
      <c r="R49" s="24"/>
      <c r="S49" s="24"/>
      <c r="T49" s="24"/>
      <c r="U49" s="24"/>
      <c r="V49" s="24"/>
      <c r="W49" s="23">
        <f>SUM(X49:Y49)</f>
        <v>0</v>
      </c>
      <c r="X49" s="24"/>
      <c r="Y49" s="24"/>
      <c r="Z49" s="23">
        <f>SUM(AA49:AB49)</f>
        <v>0</v>
      </c>
      <c r="AA49" s="23"/>
      <c r="AB49" s="23"/>
      <c r="AC49" s="23">
        <f>SUM(AD49:AE49)</f>
        <v>0</v>
      </c>
      <c r="AD49" s="24"/>
      <c r="AE49" s="24"/>
      <c r="AF49" s="24"/>
      <c r="AG49" s="24"/>
      <c r="AH49" s="24"/>
      <c r="AI49" s="67"/>
      <c r="AJ49" s="67"/>
      <c r="AK49" s="67"/>
    </row>
    <row r="50" spans="2:37" s="16" customFormat="1" ht="13.5" customHeight="1">
      <c r="B50" s="61" t="s">
        <v>468</v>
      </c>
      <c r="C50" s="61"/>
      <c r="E50" s="17">
        <f t="shared" si="4"/>
        <v>1569</v>
      </c>
      <c r="F50" s="23">
        <f>SUM(F51:F53)</f>
        <v>825</v>
      </c>
      <c r="G50" s="23">
        <f>SUM(G51:G53)</f>
        <v>744</v>
      </c>
      <c r="H50" s="23">
        <f t="shared" si="6"/>
        <v>1548</v>
      </c>
      <c r="I50" s="23">
        <f aca="true" t="shared" si="42" ref="I50:S50">SUM(I51:I53)</f>
        <v>813</v>
      </c>
      <c r="J50" s="23">
        <f t="shared" si="42"/>
        <v>735</v>
      </c>
      <c r="K50" s="23">
        <f t="shared" si="42"/>
        <v>1486</v>
      </c>
      <c r="L50" s="23">
        <f t="shared" si="42"/>
        <v>775</v>
      </c>
      <c r="M50" s="23">
        <f t="shared" si="42"/>
        <v>711</v>
      </c>
      <c r="N50" s="23">
        <f t="shared" si="42"/>
        <v>62</v>
      </c>
      <c r="O50" s="23">
        <f t="shared" si="42"/>
        <v>38</v>
      </c>
      <c r="P50" s="23">
        <f t="shared" si="42"/>
        <v>24</v>
      </c>
      <c r="Q50" s="23">
        <f t="shared" si="42"/>
        <v>11</v>
      </c>
      <c r="R50" s="23">
        <f t="shared" si="42"/>
        <v>7</v>
      </c>
      <c r="S50" s="23">
        <f t="shared" si="42"/>
        <v>4</v>
      </c>
      <c r="T50" s="23" t="s">
        <v>463</v>
      </c>
      <c r="U50" s="23" t="s">
        <v>463</v>
      </c>
      <c r="V50" s="23" t="s">
        <v>463</v>
      </c>
      <c r="W50" s="23">
        <f>SUM(W51:W53)</f>
        <v>1</v>
      </c>
      <c r="X50" s="23">
        <f>SUM(X51:X53)</f>
        <v>1</v>
      </c>
      <c r="Y50" s="23" t="s">
        <v>463</v>
      </c>
      <c r="Z50" s="23">
        <f aca="true" t="shared" si="43" ref="Z50:AE50">SUM(Z51:Z53)</f>
        <v>9</v>
      </c>
      <c r="AA50" s="23">
        <f t="shared" si="43"/>
        <v>4</v>
      </c>
      <c r="AB50" s="23">
        <f t="shared" si="43"/>
        <v>5</v>
      </c>
      <c r="AC50" s="23">
        <f t="shared" si="43"/>
        <v>9</v>
      </c>
      <c r="AD50" s="23">
        <f t="shared" si="43"/>
        <v>4</v>
      </c>
      <c r="AE50" s="23">
        <f t="shared" si="43"/>
        <v>5</v>
      </c>
      <c r="AF50" s="23" t="s">
        <v>463</v>
      </c>
      <c r="AG50" s="23" t="s">
        <v>463</v>
      </c>
      <c r="AH50" s="23" t="s">
        <v>463</v>
      </c>
      <c r="AI50" s="64"/>
      <c r="AJ50" s="64"/>
      <c r="AK50" s="64"/>
    </row>
    <row r="51" spans="2:37" ht="13.5">
      <c r="B51" s="74"/>
      <c r="C51" s="74" t="s">
        <v>445</v>
      </c>
      <c r="E51" s="21">
        <f t="shared" si="4"/>
        <v>619</v>
      </c>
      <c r="F51" s="24">
        <f aca="true" t="shared" si="44" ref="F51:G53">SUM(I51,R51,U51,X51,AA51)</f>
        <v>319</v>
      </c>
      <c r="G51" s="24">
        <f t="shared" si="44"/>
        <v>300</v>
      </c>
      <c r="H51" s="24">
        <f t="shared" si="6"/>
        <v>608</v>
      </c>
      <c r="I51" s="24">
        <f aca="true" t="shared" si="45" ref="I51:J53">SUM(L51,O51)</f>
        <v>311</v>
      </c>
      <c r="J51" s="24">
        <f t="shared" si="45"/>
        <v>297</v>
      </c>
      <c r="K51" s="24">
        <f aca="true" t="shared" si="46" ref="K51:K57">SUM(L51:M51)</f>
        <v>581</v>
      </c>
      <c r="L51" s="24">
        <v>292</v>
      </c>
      <c r="M51" s="24">
        <v>289</v>
      </c>
      <c r="N51" s="24">
        <f aca="true" t="shared" si="47" ref="N51:N57">SUM(O51:P51)</f>
        <v>27</v>
      </c>
      <c r="O51" s="24">
        <v>19</v>
      </c>
      <c r="P51" s="24">
        <v>8</v>
      </c>
      <c r="Q51" s="24">
        <f aca="true" t="shared" si="48" ref="Q51:Q57">SUM(R51:S51)</f>
        <v>5</v>
      </c>
      <c r="R51" s="24">
        <v>5</v>
      </c>
      <c r="S51" s="24" t="s">
        <v>463</v>
      </c>
      <c r="T51" s="24" t="s">
        <v>463</v>
      </c>
      <c r="U51" s="24" t="s">
        <v>463</v>
      </c>
      <c r="V51" s="24" t="s">
        <v>463</v>
      </c>
      <c r="W51" s="24" t="s">
        <v>442</v>
      </c>
      <c r="X51" s="24" t="s">
        <v>463</v>
      </c>
      <c r="Y51" s="24" t="s">
        <v>463</v>
      </c>
      <c r="Z51" s="24">
        <f>SUM(AA51:AB51)</f>
        <v>6</v>
      </c>
      <c r="AA51" s="24">
        <v>3</v>
      </c>
      <c r="AB51" s="24">
        <v>3</v>
      </c>
      <c r="AC51" s="24">
        <f>SUM(AD51:AE51)</f>
        <v>6</v>
      </c>
      <c r="AD51" s="24">
        <v>3</v>
      </c>
      <c r="AE51" s="24">
        <v>3</v>
      </c>
      <c r="AF51" s="24" t="s">
        <v>463</v>
      </c>
      <c r="AG51" s="24" t="s">
        <v>463</v>
      </c>
      <c r="AH51" s="24" t="s">
        <v>463</v>
      </c>
      <c r="AI51" s="67"/>
      <c r="AJ51" s="67"/>
      <c r="AK51" s="67"/>
    </row>
    <row r="52" spans="2:37" ht="13.5">
      <c r="B52" s="74"/>
      <c r="C52" s="74" t="s">
        <v>446</v>
      </c>
      <c r="E52" s="21">
        <f t="shared" si="4"/>
        <v>385</v>
      </c>
      <c r="F52" s="24">
        <f t="shared" si="44"/>
        <v>193</v>
      </c>
      <c r="G52" s="24">
        <f t="shared" si="44"/>
        <v>192</v>
      </c>
      <c r="H52" s="24">
        <f t="shared" si="6"/>
        <v>376</v>
      </c>
      <c r="I52" s="24">
        <f t="shared" si="45"/>
        <v>189</v>
      </c>
      <c r="J52" s="24">
        <f t="shared" si="45"/>
        <v>187</v>
      </c>
      <c r="K52" s="24">
        <f t="shared" si="46"/>
        <v>353</v>
      </c>
      <c r="L52" s="24">
        <v>173</v>
      </c>
      <c r="M52" s="24">
        <v>180</v>
      </c>
      <c r="N52" s="24">
        <f t="shared" si="47"/>
        <v>23</v>
      </c>
      <c r="O52" s="24">
        <v>16</v>
      </c>
      <c r="P52" s="24">
        <v>7</v>
      </c>
      <c r="Q52" s="24">
        <f t="shared" si="48"/>
        <v>5</v>
      </c>
      <c r="R52" s="24">
        <v>2</v>
      </c>
      <c r="S52" s="24">
        <v>3</v>
      </c>
      <c r="T52" s="24" t="s">
        <v>463</v>
      </c>
      <c r="U52" s="24" t="s">
        <v>463</v>
      </c>
      <c r="V52" s="24" t="s">
        <v>463</v>
      </c>
      <c r="W52" s="24">
        <f>SUM(X52:Y52)</f>
        <v>1</v>
      </c>
      <c r="X52" s="24">
        <v>1</v>
      </c>
      <c r="Y52" s="24" t="s">
        <v>463</v>
      </c>
      <c r="Z52" s="24">
        <f>SUM(AA52:AB52)</f>
        <v>3</v>
      </c>
      <c r="AA52" s="24">
        <v>1</v>
      </c>
      <c r="AB52" s="24">
        <v>2</v>
      </c>
      <c r="AC52" s="24">
        <f>SUM(AD52:AE52)</f>
        <v>3</v>
      </c>
      <c r="AD52" s="24">
        <v>1</v>
      </c>
      <c r="AE52" s="24">
        <v>2</v>
      </c>
      <c r="AF52" s="24" t="s">
        <v>463</v>
      </c>
      <c r="AG52" s="24" t="s">
        <v>463</v>
      </c>
      <c r="AH52" s="24" t="s">
        <v>463</v>
      </c>
      <c r="AI52" s="67"/>
      <c r="AJ52" s="67"/>
      <c r="AK52" s="67"/>
    </row>
    <row r="53" spans="2:37" ht="13.5">
      <c r="B53" s="74"/>
      <c r="C53" s="74" t="s">
        <v>144</v>
      </c>
      <c r="E53" s="21">
        <f t="shared" si="4"/>
        <v>565</v>
      </c>
      <c r="F53" s="24">
        <f t="shared" si="44"/>
        <v>313</v>
      </c>
      <c r="G53" s="24">
        <f t="shared" si="44"/>
        <v>252</v>
      </c>
      <c r="H53" s="24">
        <f t="shared" si="6"/>
        <v>564</v>
      </c>
      <c r="I53" s="24">
        <f t="shared" si="45"/>
        <v>313</v>
      </c>
      <c r="J53" s="24">
        <f t="shared" si="45"/>
        <v>251</v>
      </c>
      <c r="K53" s="24">
        <f t="shared" si="46"/>
        <v>552</v>
      </c>
      <c r="L53" s="24">
        <v>310</v>
      </c>
      <c r="M53" s="24">
        <v>242</v>
      </c>
      <c r="N53" s="24">
        <f t="shared" si="47"/>
        <v>12</v>
      </c>
      <c r="O53" s="24">
        <v>3</v>
      </c>
      <c r="P53" s="24">
        <v>9</v>
      </c>
      <c r="Q53" s="24">
        <f t="shared" si="48"/>
        <v>1</v>
      </c>
      <c r="R53" s="24" t="s">
        <v>467</v>
      </c>
      <c r="S53" s="24">
        <v>1</v>
      </c>
      <c r="T53" s="24" t="s">
        <v>463</v>
      </c>
      <c r="U53" s="24" t="s">
        <v>463</v>
      </c>
      <c r="V53" s="24" t="s">
        <v>463</v>
      </c>
      <c r="W53" s="24" t="s">
        <v>447</v>
      </c>
      <c r="X53" s="24" t="s">
        <v>463</v>
      </c>
      <c r="Y53" s="24" t="s">
        <v>463</v>
      </c>
      <c r="Z53" s="24" t="s">
        <v>447</v>
      </c>
      <c r="AA53" s="24" t="s">
        <v>463</v>
      </c>
      <c r="AB53" s="24" t="s">
        <v>463</v>
      </c>
      <c r="AC53" s="24" t="s">
        <v>447</v>
      </c>
      <c r="AD53" s="24" t="s">
        <v>463</v>
      </c>
      <c r="AE53" s="24" t="s">
        <v>463</v>
      </c>
      <c r="AF53" s="24" t="s">
        <v>463</v>
      </c>
      <c r="AG53" s="24" t="s">
        <v>463</v>
      </c>
      <c r="AH53" s="24" t="s">
        <v>463</v>
      </c>
      <c r="AI53" s="67"/>
      <c r="AJ53" s="67"/>
      <c r="AK53" s="67"/>
    </row>
    <row r="54" spans="2:37" ht="11.25" customHeight="1">
      <c r="B54" s="74"/>
      <c r="C54" s="74" t="s">
        <v>469</v>
      </c>
      <c r="E54" s="21">
        <f t="shared" si="4"/>
        <v>0</v>
      </c>
      <c r="F54" s="24"/>
      <c r="G54" s="24"/>
      <c r="H54" s="23">
        <f t="shared" si="6"/>
        <v>0</v>
      </c>
      <c r="I54" s="23"/>
      <c r="J54" s="23"/>
      <c r="K54" s="23">
        <f t="shared" si="46"/>
        <v>0</v>
      </c>
      <c r="L54" s="24"/>
      <c r="M54" s="24"/>
      <c r="N54" s="23">
        <f t="shared" si="47"/>
        <v>0</v>
      </c>
      <c r="O54" s="24"/>
      <c r="P54" s="24"/>
      <c r="Q54" s="23">
        <f t="shared" si="48"/>
        <v>0</v>
      </c>
      <c r="R54" s="24"/>
      <c r="S54" s="24"/>
      <c r="T54" s="24"/>
      <c r="U54" s="24"/>
      <c r="V54" s="24"/>
      <c r="W54" s="23">
        <f>SUM(X54:Y54)</f>
        <v>0</v>
      </c>
      <c r="X54" s="24"/>
      <c r="Y54" s="24"/>
      <c r="Z54" s="23">
        <f>SUM(AA54:AB54)</f>
        <v>0</v>
      </c>
      <c r="AA54" s="23"/>
      <c r="AB54" s="23"/>
      <c r="AC54" s="23">
        <f>SUM(AD54:AE54)</f>
        <v>0</v>
      </c>
      <c r="AD54" s="24"/>
      <c r="AE54" s="24"/>
      <c r="AF54" s="24"/>
      <c r="AG54" s="24"/>
      <c r="AH54" s="24"/>
      <c r="AI54" s="67"/>
      <c r="AJ54" s="67"/>
      <c r="AK54" s="67"/>
    </row>
    <row r="55" spans="2:37" s="16" customFormat="1" ht="13.5">
      <c r="B55" s="100" t="s">
        <v>448</v>
      </c>
      <c r="C55" s="100"/>
      <c r="E55" s="17">
        <f t="shared" si="4"/>
        <v>428</v>
      </c>
      <c r="F55" s="23">
        <v>202</v>
      </c>
      <c r="G55" s="23">
        <v>226</v>
      </c>
      <c r="H55" s="23">
        <f t="shared" si="6"/>
        <v>423</v>
      </c>
      <c r="I55" s="23">
        <v>199</v>
      </c>
      <c r="J55" s="23">
        <v>224</v>
      </c>
      <c r="K55" s="23">
        <f t="shared" si="46"/>
        <v>422</v>
      </c>
      <c r="L55" s="23">
        <v>198</v>
      </c>
      <c r="M55" s="23">
        <v>224</v>
      </c>
      <c r="N55" s="23">
        <f t="shared" si="47"/>
        <v>1</v>
      </c>
      <c r="O55" s="23">
        <v>1</v>
      </c>
      <c r="P55" s="23" t="s">
        <v>470</v>
      </c>
      <c r="Q55" s="23">
        <f t="shared" si="48"/>
        <v>4</v>
      </c>
      <c r="R55" s="23">
        <v>3</v>
      </c>
      <c r="S55" s="23">
        <v>1</v>
      </c>
      <c r="T55" s="23" t="s">
        <v>463</v>
      </c>
      <c r="U55" s="23" t="s">
        <v>463</v>
      </c>
      <c r="V55" s="23" t="s">
        <v>463</v>
      </c>
      <c r="W55" s="23" t="s">
        <v>447</v>
      </c>
      <c r="X55" s="23" t="s">
        <v>463</v>
      </c>
      <c r="Y55" s="24" t="s">
        <v>463</v>
      </c>
      <c r="Z55" s="23">
        <f>SUM(AA55:AB55)</f>
        <v>1</v>
      </c>
      <c r="AA55" s="23" t="s">
        <v>463</v>
      </c>
      <c r="AB55" s="23">
        <v>1</v>
      </c>
      <c r="AC55" s="23">
        <f>SUM(AD55:AE55)</f>
        <v>1</v>
      </c>
      <c r="AD55" s="23" t="s">
        <v>463</v>
      </c>
      <c r="AE55" s="23">
        <v>1</v>
      </c>
      <c r="AF55" s="23" t="s">
        <v>463</v>
      </c>
      <c r="AG55" s="23" t="s">
        <v>463</v>
      </c>
      <c r="AH55" s="23" t="s">
        <v>463</v>
      </c>
      <c r="AI55" s="64"/>
      <c r="AJ55" s="64"/>
      <c r="AK55" s="64"/>
    </row>
    <row r="56" spans="2:37" ht="13.5">
      <c r="B56" s="74"/>
      <c r="C56" s="74" t="s">
        <v>145</v>
      </c>
      <c r="E56" s="21">
        <f t="shared" si="4"/>
        <v>428</v>
      </c>
      <c r="F56" s="24">
        <f>SUM(I56,R56,U56,X56,AA56)</f>
        <v>202</v>
      </c>
      <c r="G56" s="24">
        <f>SUM(J56,S56,V56,Y56,AB56)</f>
        <v>226</v>
      </c>
      <c r="H56" s="24">
        <f t="shared" si="6"/>
        <v>423</v>
      </c>
      <c r="I56" s="24">
        <f>SUM(L56,O56)</f>
        <v>199</v>
      </c>
      <c r="J56" s="24">
        <f>SUM(M56,P56)</f>
        <v>224</v>
      </c>
      <c r="K56" s="24">
        <f t="shared" si="46"/>
        <v>422</v>
      </c>
      <c r="L56" s="24">
        <v>198</v>
      </c>
      <c r="M56" s="24">
        <v>224</v>
      </c>
      <c r="N56" s="24">
        <f t="shared" si="47"/>
        <v>1</v>
      </c>
      <c r="O56" s="24">
        <v>1</v>
      </c>
      <c r="P56" s="24" t="s">
        <v>470</v>
      </c>
      <c r="Q56" s="24">
        <f t="shared" si="48"/>
        <v>4</v>
      </c>
      <c r="R56" s="24">
        <v>3</v>
      </c>
      <c r="S56" s="24">
        <v>1</v>
      </c>
      <c r="T56" s="24" t="s">
        <v>463</v>
      </c>
      <c r="U56" s="24" t="s">
        <v>463</v>
      </c>
      <c r="V56" s="24" t="s">
        <v>463</v>
      </c>
      <c r="W56" s="24" t="s">
        <v>447</v>
      </c>
      <c r="X56" s="24" t="s">
        <v>463</v>
      </c>
      <c r="Y56" s="24" t="s">
        <v>463</v>
      </c>
      <c r="Z56" s="24">
        <f>SUM(AA56:AB56)</f>
        <v>1</v>
      </c>
      <c r="AA56" s="24" t="s">
        <v>463</v>
      </c>
      <c r="AB56" s="24">
        <v>1</v>
      </c>
      <c r="AC56" s="24">
        <f>SUM(AD56:AE56)</f>
        <v>1</v>
      </c>
      <c r="AD56" s="24" t="s">
        <v>463</v>
      </c>
      <c r="AE56" s="24">
        <v>1</v>
      </c>
      <c r="AF56" s="24" t="s">
        <v>463</v>
      </c>
      <c r="AG56" s="24" t="s">
        <v>463</v>
      </c>
      <c r="AH56" s="24" t="s">
        <v>463</v>
      </c>
      <c r="AI56" s="67"/>
      <c r="AJ56" s="67"/>
      <c r="AK56" s="67"/>
    </row>
    <row r="57" spans="2:37" ht="11.25" customHeight="1">
      <c r="B57" s="74"/>
      <c r="C57" s="74"/>
      <c r="E57" s="21">
        <f t="shared" si="4"/>
        <v>0</v>
      </c>
      <c r="F57" s="24"/>
      <c r="G57" s="24"/>
      <c r="H57" s="23">
        <f t="shared" si="6"/>
        <v>0</v>
      </c>
      <c r="I57" s="23"/>
      <c r="J57" s="23"/>
      <c r="K57" s="23">
        <f t="shared" si="46"/>
        <v>0</v>
      </c>
      <c r="L57" s="24"/>
      <c r="M57" s="24"/>
      <c r="N57" s="23">
        <f t="shared" si="47"/>
        <v>0</v>
      </c>
      <c r="O57" s="24"/>
      <c r="P57" s="24"/>
      <c r="Q57" s="23">
        <f t="shared" si="48"/>
        <v>0</v>
      </c>
      <c r="R57" s="24"/>
      <c r="S57" s="24"/>
      <c r="T57" s="24"/>
      <c r="U57" s="24"/>
      <c r="V57" s="24"/>
      <c r="W57" s="23">
        <f>SUM(X57:Y57)</f>
        <v>0</v>
      </c>
      <c r="X57" s="24"/>
      <c r="Y57" s="24"/>
      <c r="Z57" s="23">
        <f>SUM(AA57:AB57)</f>
        <v>0</v>
      </c>
      <c r="AA57" s="23"/>
      <c r="AB57" s="23"/>
      <c r="AC57" s="23">
        <f>SUM(AD57:AE57)</f>
        <v>0</v>
      </c>
      <c r="AD57" s="24"/>
      <c r="AE57" s="24"/>
      <c r="AF57" s="24"/>
      <c r="AG57" s="24"/>
      <c r="AH57" s="24"/>
      <c r="AI57" s="67"/>
      <c r="AJ57" s="67"/>
      <c r="AK57" s="67"/>
    </row>
    <row r="58" spans="2:37" s="16" customFormat="1" ht="13.5">
      <c r="B58" s="100" t="s">
        <v>450</v>
      </c>
      <c r="C58" s="100"/>
      <c r="E58" s="17">
        <f t="shared" si="4"/>
        <v>1339</v>
      </c>
      <c r="F58" s="23">
        <f aca="true" t="shared" si="49" ref="F58:S58">SUM(F59:F61)</f>
        <v>683</v>
      </c>
      <c r="G58" s="23">
        <f t="shared" si="49"/>
        <v>656</v>
      </c>
      <c r="H58" s="23">
        <f t="shared" si="49"/>
        <v>1304</v>
      </c>
      <c r="I58" s="23">
        <f t="shared" si="49"/>
        <v>665</v>
      </c>
      <c r="J58" s="23">
        <f t="shared" si="49"/>
        <v>639</v>
      </c>
      <c r="K58" s="23">
        <f t="shared" si="49"/>
        <v>1298</v>
      </c>
      <c r="L58" s="23">
        <f t="shared" si="49"/>
        <v>664</v>
      </c>
      <c r="M58" s="23">
        <f t="shared" si="49"/>
        <v>634</v>
      </c>
      <c r="N58" s="23">
        <f t="shared" si="49"/>
        <v>6</v>
      </c>
      <c r="O58" s="23">
        <f t="shared" si="49"/>
        <v>1</v>
      </c>
      <c r="P58" s="23">
        <f t="shared" si="49"/>
        <v>5</v>
      </c>
      <c r="Q58" s="23">
        <f t="shared" si="49"/>
        <v>16</v>
      </c>
      <c r="R58" s="23">
        <f t="shared" si="49"/>
        <v>5</v>
      </c>
      <c r="S58" s="23">
        <f t="shared" si="49"/>
        <v>11</v>
      </c>
      <c r="T58" s="23" t="s">
        <v>463</v>
      </c>
      <c r="U58" s="23" t="s">
        <v>463</v>
      </c>
      <c r="V58" s="23" t="s">
        <v>463</v>
      </c>
      <c r="W58" s="23">
        <f aca="true" t="shared" si="50" ref="W58:AE58">SUM(W59:W61)</f>
        <v>9</v>
      </c>
      <c r="X58" s="23">
        <f t="shared" si="50"/>
        <v>7</v>
      </c>
      <c r="Y58" s="23">
        <f t="shared" si="50"/>
        <v>2</v>
      </c>
      <c r="Z58" s="23">
        <f t="shared" si="50"/>
        <v>10</v>
      </c>
      <c r="AA58" s="23">
        <f t="shared" si="50"/>
        <v>6</v>
      </c>
      <c r="AB58" s="23">
        <f t="shared" si="50"/>
        <v>4</v>
      </c>
      <c r="AC58" s="23">
        <f t="shared" si="50"/>
        <v>10</v>
      </c>
      <c r="AD58" s="23">
        <f t="shared" si="50"/>
        <v>6</v>
      </c>
      <c r="AE58" s="23">
        <f t="shared" si="50"/>
        <v>4</v>
      </c>
      <c r="AF58" s="23" t="s">
        <v>463</v>
      </c>
      <c r="AG58" s="23" t="s">
        <v>463</v>
      </c>
      <c r="AH58" s="23" t="s">
        <v>463</v>
      </c>
      <c r="AI58" s="64"/>
      <c r="AJ58" s="64"/>
      <c r="AK58" s="64"/>
    </row>
    <row r="59" spans="2:37" ht="13.5">
      <c r="B59" s="74"/>
      <c r="C59" s="74" t="s">
        <v>451</v>
      </c>
      <c r="E59" s="21">
        <f t="shared" si="4"/>
        <v>674</v>
      </c>
      <c r="F59" s="22">
        <f aca="true" t="shared" si="51" ref="F59:G61">SUM(I59,R59,U59,X59,AA59)</f>
        <v>343</v>
      </c>
      <c r="G59" s="22">
        <f t="shared" si="51"/>
        <v>331</v>
      </c>
      <c r="H59" s="24">
        <f>SUM(I59:J59)</f>
        <v>659</v>
      </c>
      <c r="I59" s="24">
        <f aca="true" t="shared" si="52" ref="I59:J61">SUM(L59,O59)</f>
        <v>339</v>
      </c>
      <c r="J59" s="24">
        <f t="shared" si="52"/>
        <v>320</v>
      </c>
      <c r="K59" s="24">
        <f>SUM(L59:M59)</f>
        <v>656</v>
      </c>
      <c r="L59" s="22">
        <v>339</v>
      </c>
      <c r="M59" s="22">
        <v>317</v>
      </c>
      <c r="N59" s="24">
        <f>SUM(O59:P59)</f>
        <v>3</v>
      </c>
      <c r="O59" s="22" t="s">
        <v>470</v>
      </c>
      <c r="P59" s="22">
        <v>3</v>
      </c>
      <c r="Q59" s="24">
        <f>SUM(R59:S59)</f>
        <v>8</v>
      </c>
      <c r="R59" s="22">
        <v>1</v>
      </c>
      <c r="S59" s="22">
        <v>7</v>
      </c>
      <c r="T59" s="22" t="s">
        <v>463</v>
      </c>
      <c r="U59" s="22" t="s">
        <v>463</v>
      </c>
      <c r="V59" s="22" t="s">
        <v>463</v>
      </c>
      <c r="W59" s="24">
        <f>SUM(X59:Y59)</f>
        <v>3</v>
      </c>
      <c r="X59" s="22">
        <v>1</v>
      </c>
      <c r="Y59" s="22">
        <v>2</v>
      </c>
      <c r="Z59" s="24">
        <f>SUM(AA59:AB59)</f>
        <v>4</v>
      </c>
      <c r="AA59" s="24">
        <v>2</v>
      </c>
      <c r="AB59" s="24">
        <v>2</v>
      </c>
      <c r="AC59" s="24">
        <f>SUM(AD59:AE59)</f>
        <v>4</v>
      </c>
      <c r="AD59" s="22">
        <v>2</v>
      </c>
      <c r="AE59" s="22">
        <v>2</v>
      </c>
      <c r="AF59" s="22" t="s">
        <v>463</v>
      </c>
      <c r="AG59" s="22" t="s">
        <v>463</v>
      </c>
      <c r="AH59" s="22" t="s">
        <v>463</v>
      </c>
      <c r="AI59" s="67"/>
      <c r="AJ59" s="67"/>
      <c r="AK59" s="67"/>
    </row>
    <row r="60" spans="2:37" ht="13.5">
      <c r="B60" s="74"/>
      <c r="C60" s="74" t="s">
        <v>146</v>
      </c>
      <c r="E60" s="21">
        <f t="shared" si="4"/>
        <v>227</v>
      </c>
      <c r="F60" s="22">
        <f t="shared" si="51"/>
        <v>113</v>
      </c>
      <c r="G60" s="22">
        <f t="shared" si="51"/>
        <v>114</v>
      </c>
      <c r="H60" s="24">
        <f>SUM(I60:J60)</f>
        <v>218</v>
      </c>
      <c r="I60" s="24">
        <f t="shared" si="52"/>
        <v>106</v>
      </c>
      <c r="J60" s="24">
        <f t="shared" si="52"/>
        <v>112</v>
      </c>
      <c r="K60" s="24">
        <f>SUM(L60:M60)</f>
        <v>216</v>
      </c>
      <c r="L60" s="22">
        <v>105</v>
      </c>
      <c r="M60" s="22">
        <v>111</v>
      </c>
      <c r="N60" s="24">
        <f>SUM(O60:P60)</f>
        <v>2</v>
      </c>
      <c r="O60" s="22">
        <v>1</v>
      </c>
      <c r="P60" s="22">
        <v>1</v>
      </c>
      <c r="Q60" s="24">
        <f>SUM(R60:S60)</f>
        <v>4</v>
      </c>
      <c r="R60" s="22">
        <v>2</v>
      </c>
      <c r="S60" s="22">
        <v>2</v>
      </c>
      <c r="T60" s="22" t="s">
        <v>463</v>
      </c>
      <c r="U60" s="22" t="s">
        <v>463</v>
      </c>
      <c r="V60" s="22" t="s">
        <v>463</v>
      </c>
      <c r="W60" s="24">
        <f>SUM(X60:Y60)</f>
        <v>4</v>
      </c>
      <c r="X60" s="22">
        <v>4</v>
      </c>
      <c r="Y60" s="22" t="s">
        <v>463</v>
      </c>
      <c r="Z60" s="24">
        <f>SUM(AA60:AB60)</f>
        <v>1</v>
      </c>
      <c r="AA60" s="24">
        <v>1</v>
      </c>
      <c r="AB60" s="24" t="s">
        <v>463</v>
      </c>
      <c r="AC60" s="24">
        <f>SUM(AD60:AE60)</f>
        <v>1</v>
      </c>
      <c r="AD60" s="22">
        <v>1</v>
      </c>
      <c r="AE60" s="22" t="s">
        <v>471</v>
      </c>
      <c r="AF60" s="22" t="s">
        <v>463</v>
      </c>
      <c r="AG60" s="22" t="s">
        <v>463</v>
      </c>
      <c r="AH60" s="22" t="s">
        <v>463</v>
      </c>
      <c r="AI60" s="67"/>
      <c r="AJ60" s="67"/>
      <c r="AK60" s="67"/>
    </row>
    <row r="61" spans="2:37" ht="13.5">
      <c r="B61" s="74"/>
      <c r="C61" s="74" t="s">
        <v>147</v>
      </c>
      <c r="E61" s="21">
        <f t="shared" si="4"/>
        <v>438</v>
      </c>
      <c r="F61" s="22">
        <f t="shared" si="51"/>
        <v>227</v>
      </c>
      <c r="G61" s="22">
        <f t="shared" si="51"/>
        <v>211</v>
      </c>
      <c r="H61" s="24">
        <f>SUM(I61:J61)</f>
        <v>427</v>
      </c>
      <c r="I61" s="24">
        <f t="shared" si="52"/>
        <v>220</v>
      </c>
      <c r="J61" s="24">
        <f t="shared" si="52"/>
        <v>207</v>
      </c>
      <c r="K61" s="24">
        <f>SUM(L61:M61)</f>
        <v>426</v>
      </c>
      <c r="L61" s="22">
        <v>220</v>
      </c>
      <c r="M61" s="22">
        <v>206</v>
      </c>
      <c r="N61" s="24">
        <f>SUM(O61:P61)</f>
        <v>1</v>
      </c>
      <c r="O61" s="24" t="s">
        <v>470</v>
      </c>
      <c r="P61" s="22">
        <v>1</v>
      </c>
      <c r="Q61" s="24">
        <f>SUM(R61:S61)</f>
        <v>4</v>
      </c>
      <c r="R61" s="22">
        <v>2</v>
      </c>
      <c r="S61" s="22">
        <v>2</v>
      </c>
      <c r="T61" s="22" t="s">
        <v>463</v>
      </c>
      <c r="U61" s="22" t="s">
        <v>463</v>
      </c>
      <c r="V61" s="22" t="s">
        <v>463</v>
      </c>
      <c r="W61" s="24">
        <f>SUM(X61:Y61)</f>
        <v>2</v>
      </c>
      <c r="X61" s="22">
        <v>2</v>
      </c>
      <c r="Y61" s="24" t="s">
        <v>463</v>
      </c>
      <c r="Z61" s="24">
        <f>SUM(AA61:AB61)</f>
        <v>5</v>
      </c>
      <c r="AA61" s="24">
        <v>3</v>
      </c>
      <c r="AB61" s="24">
        <v>2</v>
      </c>
      <c r="AC61" s="24">
        <f>SUM(AD61:AE61)</f>
        <v>5</v>
      </c>
      <c r="AD61" s="22">
        <v>3</v>
      </c>
      <c r="AE61" s="22">
        <v>2</v>
      </c>
      <c r="AF61" s="22" t="s">
        <v>463</v>
      </c>
      <c r="AG61" s="22" t="s">
        <v>463</v>
      </c>
      <c r="AH61" s="22" t="s">
        <v>463</v>
      </c>
      <c r="AI61" s="67"/>
      <c r="AJ61" s="67"/>
      <c r="AK61" s="67"/>
    </row>
    <row r="62" ht="5.25" customHeight="1" thickBot="1">
      <c r="E62" s="25"/>
    </row>
    <row r="63" spans="1:37" ht="14.25" customHeight="1">
      <c r="A63" s="26" t="s">
        <v>186</v>
      </c>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121"/>
      <c r="AJ63" s="121"/>
      <c r="AK63" s="121"/>
    </row>
    <row r="64" spans="35:37" ht="13.5">
      <c r="AI64" s="121"/>
      <c r="AJ64" s="121"/>
      <c r="AK64" s="121"/>
    </row>
    <row r="65" spans="35:37" ht="13.5">
      <c r="AI65" s="121"/>
      <c r="AJ65" s="121"/>
      <c r="AK65" s="121"/>
    </row>
  </sheetData>
  <sheetProtection/>
  <mergeCells count="31">
    <mergeCell ref="B50:C50"/>
    <mergeCell ref="B55:C55"/>
    <mergeCell ref="B58:C58"/>
    <mergeCell ref="B20:C20"/>
    <mergeCell ref="B27:C27"/>
    <mergeCell ref="B30:C30"/>
    <mergeCell ref="B35:C35"/>
    <mergeCell ref="B38:C38"/>
    <mergeCell ref="B44:C44"/>
    <mergeCell ref="Y6:Y7"/>
    <mergeCell ref="Z6:AB6"/>
    <mergeCell ref="AC6:AE6"/>
    <mergeCell ref="AF6:AH6"/>
    <mergeCell ref="B9:C9"/>
    <mergeCell ref="B11:C11"/>
    <mergeCell ref="G6:G7"/>
    <mergeCell ref="H6:J6"/>
    <mergeCell ref="K6:M6"/>
    <mergeCell ref="N6:P6"/>
    <mergeCell ref="W6:W7"/>
    <mergeCell ref="X6:X7"/>
    <mergeCell ref="A4:D7"/>
    <mergeCell ref="E4:G5"/>
    <mergeCell ref="H4:V4"/>
    <mergeCell ref="W4:Y5"/>
    <mergeCell ref="Z4:AH5"/>
    <mergeCell ref="H5:P5"/>
    <mergeCell ref="Q5:S6"/>
    <mergeCell ref="T5:V6"/>
    <mergeCell ref="E6:E7"/>
    <mergeCell ref="F6:F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K62"/>
  <sheetViews>
    <sheetView zoomScalePageLayoutView="0" workbookViewId="0" topLeftCell="A1">
      <selection activeCell="M15" sqref="M15"/>
    </sheetView>
  </sheetViews>
  <sheetFormatPr defaultColWidth="9.00390625" defaultRowHeight="13.5"/>
  <cols>
    <col min="1" max="1" width="0.74609375" style="1" customWidth="1"/>
    <col min="2" max="2" width="2.375" style="1" customWidth="1"/>
    <col min="3" max="3" width="8.875" style="1" customWidth="1"/>
    <col min="4" max="4" width="0.74609375" style="1" customWidth="1"/>
    <col min="5" max="17" width="5.625" style="1" customWidth="1"/>
    <col min="18" max="33" width="5.00390625" style="1" customWidth="1"/>
    <col min="34" max="34" width="5.50390625" style="1" customWidth="1"/>
    <col min="35" max="16384" width="9.00390625" style="1" customWidth="1"/>
  </cols>
  <sheetData>
    <row r="1" ht="17.25">
      <c r="M1" s="3" t="s">
        <v>472</v>
      </c>
    </row>
    <row r="2" spans="11:16" ht="14.25">
      <c r="K2" s="80" t="s">
        <v>473</v>
      </c>
      <c r="P2" s="80"/>
    </row>
    <row r="3" spans="1:34" ht="14.25" thickBot="1">
      <c r="A3" s="4" t="s">
        <v>162</v>
      </c>
      <c r="AH3" s="5" t="s">
        <v>474</v>
      </c>
    </row>
    <row r="4" spans="1:34" ht="19.5" customHeight="1" thickTop="1">
      <c r="A4" s="158" t="s">
        <v>99</v>
      </c>
      <c r="B4" s="270"/>
      <c r="C4" s="270"/>
      <c r="D4" s="271"/>
      <c r="E4" s="160" t="s">
        <v>105</v>
      </c>
      <c r="F4" s="272"/>
      <c r="G4" s="272"/>
      <c r="H4" s="272"/>
      <c r="I4" s="273"/>
      <c r="J4" s="160" t="s">
        <v>475</v>
      </c>
      <c r="K4" s="161"/>
      <c r="L4" s="161"/>
      <c r="M4" s="161"/>
      <c r="N4" s="251"/>
      <c r="O4" s="160" t="s">
        <v>476</v>
      </c>
      <c r="P4" s="161"/>
      <c r="Q4" s="161"/>
      <c r="R4" s="161"/>
      <c r="S4" s="251"/>
      <c r="T4" s="160" t="s">
        <v>477</v>
      </c>
      <c r="U4" s="272"/>
      <c r="V4" s="272"/>
      <c r="W4" s="272"/>
      <c r="X4" s="273"/>
      <c r="Y4" s="160" t="s">
        <v>478</v>
      </c>
      <c r="Z4" s="272"/>
      <c r="AA4" s="272"/>
      <c r="AB4" s="272"/>
      <c r="AC4" s="273"/>
      <c r="AD4" s="160" t="s">
        <v>479</v>
      </c>
      <c r="AE4" s="161"/>
      <c r="AF4" s="161"/>
      <c r="AG4" s="251"/>
      <c r="AH4" s="159" t="s">
        <v>480</v>
      </c>
    </row>
    <row r="5" spans="1:34" ht="16.5" customHeight="1">
      <c r="A5" s="274"/>
      <c r="B5" s="274"/>
      <c r="C5" s="274"/>
      <c r="D5" s="275"/>
      <c r="E5" s="276" t="s">
        <v>115</v>
      </c>
      <c r="F5" s="253" t="s">
        <v>481</v>
      </c>
      <c r="G5" s="277"/>
      <c r="H5" s="163" t="s">
        <v>482</v>
      </c>
      <c r="I5" s="265"/>
      <c r="J5" s="276" t="s">
        <v>115</v>
      </c>
      <c r="K5" s="253" t="s">
        <v>481</v>
      </c>
      <c r="L5" s="277"/>
      <c r="M5" s="163" t="s">
        <v>482</v>
      </c>
      <c r="N5" s="265"/>
      <c r="O5" s="276" t="s">
        <v>115</v>
      </c>
      <c r="P5" s="253" t="s">
        <v>481</v>
      </c>
      <c r="Q5" s="277"/>
      <c r="R5" s="262" t="s">
        <v>482</v>
      </c>
      <c r="S5" s="277"/>
      <c r="T5" s="276" t="s">
        <v>115</v>
      </c>
      <c r="U5" s="253" t="s">
        <v>481</v>
      </c>
      <c r="V5" s="277"/>
      <c r="W5" s="163" t="s">
        <v>482</v>
      </c>
      <c r="X5" s="265"/>
      <c r="Y5" s="276" t="s">
        <v>115</v>
      </c>
      <c r="Z5" s="253" t="s">
        <v>481</v>
      </c>
      <c r="AA5" s="277"/>
      <c r="AB5" s="163" t="s">
        <v>482</v>
      </c>
      <c r="AC5" s="265"/>
      <c r="AD5" s="253" t="s">
        <v>483</v>
      </c>
      <c r="AE5" s="262"/>
      <c r="AF5" s="253" t="s">
        <v>117</v>
      </c>
      <c r="AG5" s="262"/>
      <c r="AH5" s="278"/>
    </row>
    <row r="6" spans="1:34" ht="14.25" customHeight="1">
      <c r="A6" s="265"/>
      <c r="B6" s="265"/>
      <c r="C6" s="265"/>
      <c r="D6" s="266"/>
      <c r="E6" s="264"/>
      <c r="F6" s="234" t="s">
        <v>484</v>
      </c>
      <c r="G6" s="234" t="s">
        <v>485</v>
      </c>
      <c r="H6" s="236" t="s">
        <v>486</v>
      </c>
      <c r="I6" s="269" t="s">
        <v>117</v>
      </c>
      <c r="J6" s="264"/>
      <c r="K6" s="234" t="s">
        <v>484</v>
      </c>
      <c r="L6" s="234" t="s">
        <v>485</v>
      </c>
      <c r="M6" s="236" t="s">
        <v>486</v>
      </c>
      <c r="N6" s="269" t="s">
        <v>117</v>
      </c>
      <c r="O6" s="264"/>
      <c r="P6" s="234" t="s">
        <v>484</v>
      </c>
      <c r="Q6" s="234" t="s">
        <v>485</v>
      </c>
      <c r="R6" s="279" t="s">
        <v>486</v>
      </c>
      <c r="S6" s="269" t="s">
        <v>117</v>
      </c>
      <c r="T6" s="264"/>
      <c r="U6" s="234" t="s">
        <v>484</v>
      </c>
      <c r="V6" s="234" t="s">
        <v>485</v>
      </c>
      <c r="W6" s="236" t="s">
        <v>486</v>
      </c>
      <c r="X6" s="269" t="s">
        <v>117</v>
      </c>
      <c r="Y6" s="264"/>
      <c r="Z6" s="234" t="s">
        <v>484</v>
      </c>
      <c r="AA6" s="234" t="s">
        <v>485</v>
      </c>
      <c r="AB6" s="236" t="s">
        <v>486</v>
      </c>
      <c r="AC6" s="269" t="s">
        <v>117</v>
      </c>
      <c r="AD6" s="236" t="s">
        <v>484</v>
      </c>
      <c r="AE6" s="269" t="s">
        <v>485</v>
      </c>
      <c r="AF6" s="236" t="s">
        <v>484</v>
      </c>
      <c r="AG6" s="236" t="s">
        <v>485</v>
      </c>
      <c r="AH6" s="264"/>
    </row>
    <row r="7" ht="4.5" customHeight="1">
      <c r="E7" s="25"/>
    </row>
    <row r="8" spans="2:37" s="16" customFormat="1" ht="13.5">
      <c r="B8" s="100" t="s">
        <v>105</v>
      </c>
      <c r="C8" s="100"/>
      <c r="E8" s="62">
        <f aca="true" t="shared" si="0" ref="E8:Z8">SUM(E10,E19,E26,E29,E34,E37,E43,E49,E54,E57)</f>
        <v>323</v>
      </c>
      <c r="F8" s="63">
        <f t="shared" si="0"/>
        <v>296</v>
      </c>
      <c r="G8" s="63">
        <f t="shared" si="0"/>
        <v>27</v>
      </c>
      <c r="H8" s="63">
        <f t="shared" si="0"/>
        <v>222</v>
      </c>
      <c r="I8" s="63">
        <f t="shared" si="0"/>
        <v>101</v>
      </c>
      <c r="J8" s="63">
        <f t="shared" si="0"/>
        <v>10</v>
      </c>
      <c r="K8" s="63">
        <f t="shared" si="0"/>
        <v>9</v>
      </c>
      <c r="L8" s="63">
        <f t="shared" si="0"/>
        <v>1</v>
      </c>
      <c r="M8" s="63">
        <f t="shared" si="0"/>
        <v>7</v>
      </c>
      <c r="N8" s="63">
        <f t="shared" si="0"/>
        <v>3</v>
      </c>
      <c r="O8" s="63">
        <f t="shared" si="0"/>
        <v>158</v>
      </c>
      <c r="P8" s="63">
        <f t="shared" si="0"/>
        <v>149</v>
      </c>
      <c r="Q8" s="63">
        <f t="shared" si="0"/>
        <v>9</v>
      </c>
      <c r="R8" s="63">
        <f t="shared" si="0"/>
        <v>138</v>
      </c>
      <c r="S8" s="63">
        <f t="shared" si="0"/>
        <v>20</v>
      </c>
      <c r="T8" s="63">
        <f t="shared" si="0"/>
        <v>142</v>
      </c>
      <c r="U8" s="63">
        <f t="shared" si="0"/>
        <v>126</v>
      </c>
      <c r="V8" s="63">
        <f t="shared" si="0"/>
        <v>16</v>
      </c>
      <c r="W8" s="63">
        <f t="shared" si="0"/>
        <v>74</v>
      </c>
      <c r="X8" s="63">
        <f t="shared" si="0"/>
        <v>68</v>
      </c>
      <c r="Y8" s="63">
        <f t="shared" si="0"/>
        <v>13</v>
      </c>
      <c r="Z8" s="63">
        <f t="shared" si="0"/>
        <v>12</v>
      </c>
      <c r="AA8" s="63">
        <v>1</v>
      </c>
      <c r="AB8" s="63">
        <f aca="true" t="shared" si="1" ref="AB8:AG8">SUM(AB10,AB19,AB26,AB29,AB34,AB37,AB43,AB49,AB54,AB57)</f>
        <v>3</v>
      </c>
      <c r="AC8" s="63">
        <f t="shared" si="1"/>
        <v>10</v>
      </c>
      <c r="AD8" s="63">
        <f t="shared" si="1"/>
        <v>203</v>
      </c>
      <c r="AE8" s="63">
        <f t="shared" si="1"/>
        <v>19</v>
      </c>
      <c r="AF8" s="63">
        <f t="shared" si="1"/>
        <v>93</v>
      </c>
      <c r="AG8" s="63">
        <f t="shared" si="1"/>
        <v>8</v>
      </c>
      <c r="AH8" s="280">
        <v>8.4</v>
      </c>
      <c r="AI8" s="63"/>
      <c r="AJ8" s="63"/>
      <c r="AK8" s="63"/>
    </row>
    <row r="9" spans="2:37" ht="11.25" customHeight="1">
      <c r="B9" s="74"/>
      <c r="C9" s="74"/>
      <c r="E9" s="62">
        <f>SUM(F9,G9)</f>
        <v>0</v>
      </c>
      <c r="F9" s="63"/>
      <c r="G9" s="63"/>
      <c r="H9" s="63"/>
      <c r="I9" s="63"/>
      <c r="J9" s="63">
        <f>SUM(K9,L9)</f>
        <v>0</v>
      </c>
      <c r="K9" s="63"/>
      <c r="L9" s="63"/>
      <c r="M9" s="63"/>
      <c r="N9" s="63"/>
      <c r="O9" s="63">
        <f>SUM(P9,Q9)</f>
        <v>0</v>
      </c>
      <c r="P9" s="63"/>
      <c r="Q9" s="63"/>
      <c r="R9" s="63"/>
      <c r="S9" s="63"/>
      <c r="T9" s="63">
        <f>SUM(U9,V9)</f>
        <v>0</v>
      </c>
      <c r="U9" s="63"/>
      <c r="V9" s="63"/>
      <c r="W9" s="63"/>
      <c r="X9" s="63"/>
      <c r="Y9" s="63">
        <f>SUM(Z9,AA9)</f>
        <v>0</v>
      </c>
      <c r="Z9" s="63"/>
      <c r="AA9" s="63"/>
      <c r="AB9" s="63"/>
      <c r="AC9" s="63"/>
      <c r="AD9" s="63"/>
      <c r="AE9" s="63"/>
      <c r="AF9" s="63"/>
      <c r="AG9" s="63"/>
      <c r="AH9" s="280"/>
      <c r="AI9" s="63"/>
      <c r="AJ9" s="63"/>
      <c r="AK9" s="63"/>
    </row>
    <row r="10" spans="2:37" s="16" customFormat="1" ht="13.5">
      <c r="B10" s="100" t="s">
        <v>419</v>
      </c>
      <c r="C10" s="100"/>
      <c r="E10" s="62">
        <f aca="true" t="shared" si="2" ref="E10:X10">SUM(E11:E17)</f>
        <v>119</v>
      </c>
      <c r="F10" s="63">
        <f t="shared" si="2"/>
        <v>106</v>
      </c>
      <c r="G10" s="63">
        <f t="shared" si="2"/>
        <v>13</v>
      </c>
      <c r="H10" s="63">
        <f t="shared" si="2"/>
        <v>82</v>
      </c>
      <c r="I10" s="63">
        <f t="shared" si="2"/>
        <v>37</v>
      </c>
      <c r="J10" s="63">
        <f t="shared" si="2"/>
        <v>7</v>
      </c>
      <c r="K10" s="63">
        <f t="shared" si="2"/>
        <v>6</v>
      </c>
      <c r="L10" s="63">
        <f t="shared" si="2"/>
        <v>1</v>
      </c>
      <c r="M10" s="63">
        <f t="shared" si="2"/>
        <v>6</v>
      </c>
      <c r="N10" s="63">
        <f t="shared" si="2"/>
        <v>1</v>
      </c>
      <c r="O10" s="63">
        <f t="shared" si="2"/>
        <v>53</v>
      </c>
      <c r="P10" s="63">
        <f t="shared" si="2"/>
        <v>49</v>
      </c>
      <c r="Q10" s="63">
        <f t="shared" si="2"/>
        <v>4</v>
      </c>
      <c r="R10" s="63">
        <f t="shared" si="2"/>
        <v>49</v>
      </c>
      <c r="S10" s="63">
        <f t="shared" si="2"/>
        <v>4</v>
      </c>
      <c r="T10" s="63">
        <f t="shared" si="2"/>
        <v>59</v>
      </c>
      <c r="U10" s="63">
        <f t="shared" si="2"/>
        <v>51</v>
      </c>
      <c r="V10" s="63">
        <f t="shared" si="2"/>
        <v>8</v>
      </c>
      <c r="W10" s="63">
        <f t="shared" si="2"/>
        <v>27</v>
      </c>
      <c r="X10" s="63">
        <f t="shared" si="2"/>
        <v>32</v>
      </c>
      <c r="Y10" s="63" t="s">
        <v>487</v>
      </c>
      <c r="Z10" s="63" t="s">
        <v>487</v>
      </c>
      <c r="AA10" s="63" t="s">
        <v>487</v>
      </c>
      <c r="AB10" s="63" t="s">
        <v>487</v>
      </c>
      <c r="AC10" s="63" t="s">
        <v>487</v>
      </c>
      <c r="AD10" s="63">
        <f>SUM(AD11:AD17)</f>
        <v>72</v>
      </c>
      <c r="AE10" s="63">
        <f>SUM(AE11:AE17)</f>
        <v>10</v>
      </c>
      <c r="AF10" s="63">
        <f>SUM(AF11:AF17)</f>
        <v>34</v>
      </c>
      <c r="AG10" s="63">
        <f>SUM(AG11:AG17)</f>
        <v>3</v>
      </c>
      <c r="AH10" s="280">
        <v>10.9</v>
      </c>
      <c r="AI10" s="63"/>
      <c r="AJ10" s="63"/>
      <c r="AK10" s="63"/>
    </row>
    <row r="11" spans="2:37" s="208" customFormat="1" ht="13.5">
      <c r="B11" s="74"/>
      <c r="C11" s="74" t="s">
        <v>123</v>
      </c>
      <c r="E11" s="65">
        <f aca="true" t="shared" si="3" ref="E11:E18">SUM(F11:G11)</f>
        <v>48</v>
      </c>
      <c r="F11" s="66">
        <v>42</v>
      </c>
      <c r="G11" s="66">
        <v>6</v>
      </c>
      <c r="H11" s="66">
        <v>35</v>
      </c>
      <c r="I11" s="66">
        <v>13</v>
      </c>
      <c r="J11" s="66">
        <f>SUM(K11:L11)</f>
        <v>1</v>
      </c>
      <c r="K11" s="66">
        <v>1</v>
      </c>
      <c r="L11" s="66" t="s">
        <v>488</v>
      </c>
      <c r="M11" s="66" t="s">
        <v>488</v>
      </c>
      <c r="N11" s="66">
        <v>1</v>
      </c>
      <c r="O11" s="66">
        <f aca="true" t="shared" si="4" ref="O11:O18">SUM(P11:Q11)</f>
        <v>26</v>
      </c>
      <c r="P11" s="66">
        <v>22</v>
      </c>
      <c r="Q11" s="66">
        <v>4</v>
      </c>
      <c r="R11" s="66">
        <v>24</v>
      </c>
      <c r="S11" s="66">
        <v>2</v>
      </c>
      <c r="T11" s="66">
        <f aca="true" t="shared" si="5" ref="T11:T18">SUM(U11:V11)</f>
        <v>21</v>
      </c>
      <c r="U11" s="66">
        <v>19</v>
      </c>
      <c r="V11" s="66">
        <v>2</v>
      </c>
      <c r="W11" s="66">
        <v>11</v>
      </c>
      <c r="X11" s="66">
        <v>10</v>
      </c>
      <c r="Y11" s="66" t="s">
        <v>487</v>
      </c>
      <c r="Z11" s="66" t="s">
        <v>487</v>
      </c>
      <c r="AA11" s="66" t="s">
        <v>487</v>
      </c>
      <c r="AB11" s="66" t="s">
        <v>487</v>
      </c>
      <c r="AC11" s="66" t="s">
        <v>487</v>
      </c>
      <c r="AD11" s="66">
        <v>31</v>
      </c>
      <c r="AE11" s="66">
        <v>4</v>
      </c>
      <c r="AF11" s="66">
        <v>11</v>
      </c>
      <c r="AG11" s="66">
        <v>2</v>
      </c>
      <c r="AH11" s="281">
        <v>12.5</v>
      </c>
      <c r="AI11" s="66"/>
      <c r="AJ11" s="66"/>
      <c r="AK11" s="66"/>
    </row>
    <row r="12" spans="2:37" s="208" customFormat="1" ht="13.5">
      <c r="B12" s="74"/>
      <c r="C12" s="74" t="s">
        <v>422</v>
      </c>
      <c r="E12" s="65">
        <f t="shared" si="3"/>
        <v>18</v>
      </c>
      <c r="F12" s="66">
        <v>15</v>
      </c>
      <c r="G12" s="66">
        <v>3</v>
      </c>
      <c r="H12" s="66">
        <v>11</v>
      </c>
      <c r="I12" s="66">
        <v>7</v>
      </c>
      <c r="J12" s="66" t="s">
        <v>155</v>
      </c>
      <c r="K12" s="66" t="s">
        <v>488</v>
      </c>
      <c r="L12" s="66" t="s">
        <v>488</v>
      </c>
      <c r="M12" s="66" t="s">
        <v>488</v>
      </c>
      <c r="N12" s="66" t="s">
        <v>488</v>
      </c>
      <c r="O12" s="66">
        <f t="shared" si="4"/>
        <v>8</v>
      </c>
      <c r="P12" s="66">
        <v>8</v>
      </c>
      <c r="Q12" s="66" t="s">
        <v>488</v>
      </c>
      <c r="R12" s="66">
        <v>7</v>
      </c>
      <c r="S12" s="66">
        <v>1</v>
      </c>
      <c r="T12" s="66">
        <f t="shared" si="5"/>
        <v>10</v>
      </c>
      <c r="U12" s="66">
        <v>7</v>
      </c>
      <c r="V12" s="66">
        <v>3</v>
      </c>
      <c r="W12" s="66">
        <v>4</v>
      </c>
      <c r="X12" s="66">
        <v>6</v>
      </c>
      <c r="Y12" s="66" t="s">
        <v>487</v>
      </c>
      <c r="Z12" s="66" t="s">
        <v>487</v>
      </c>
      <c r="AA12" s="66" t="s">
        <v>487</v>
      </c>
      <c r="AB12" s="66" t="s">
        <v>487</v>
      </c>
      <c r="AC12" s="66" t="s">
        <v>487</v>
      </c>
      <c r="AD12" s="66">
        <v>8</v>
      </c>
      <c r="AE12" s="66">
        <v>3</v>
      </c>
      <c r="AF12" s="66">
        <v>7</v>
      </c>
      <c r="AG12" s="66" t="s">
        <v>487</v>
      </c>
      <c r="AH12" s="281">
        <v>16.7</v>
      </c>
      <c r="AI12" s="66"/>
      <c r="AJ12" s="66"/>
      <c r="AK12" s="66"/>
    </row>
    <row r="13" spans="2:37" s="208" customFormat="1" ht="13.5">
      <c r="B13" s="74"/>
      <c r="C13" s="74" t="s">
        <v>423</v>
      </c>
      <c r="E13" s="65">
        <f t="shared" si="3"/>
        <v>15</v>
      </c>
      <c r="F13" s="66">
        <v>13</v>
      </c>
      <c r="G13" s="66">
        <v>2</v>
      </c>
      <c r="H13" s="66">
        <v>11</v>
      </c>
      <c r="I13" s="66">
        <v>4</v>
      </c>
      <c r="J13" s="66" t="s">
        <v>155</v>
      </c>
      <c r="K13" s="66" t="s">
        <v>488</v>
      </c>
      <c r="L13" s="66" t="s">
        <v>488</v>
      </c>
      <c r="M13" s="66" t="s">
        <v>488</v>
      </c>
      <c r="N13" s="66" t="s">
        <v>488</v>
      </c>
      <c r="O13" s="66">
        <f t="shared" si="4"/>
        <v>8</v>
      </c>
      <c r="P13" s="66">
        <v>8</v>
      </c>
      <c r="Q13" s="66" t="s">
        <v>488</v>
      </c>
      <c r="R13" s="66">
        <v>8</v>
      </c>
      <c r="S13" s="66" t="s">
        <v>487</v>
      </c>
      <c r="T13" s="66">
        <f t="shared" si="5"/>
        <v>7</v>
      </c>
      <c r="U13" s="66">
        <v>5</v>
      </c>
      <c r="V13" s="66">
        <v>2</v>
      </c>
      <c r="W13" s="66">
        <v>3</v>
      </c>
      <c r="X13" s="66">
        <v>4</v>
      </c>
      <c r="Y13" s="66" t="s">
        <v>487</v>
      </c>
      <c r="Z13" s="66" t="s">
        <v>487</v>
      </c>
      <c r="AA13" s="66" t="s">
        <v>487</v>
      </c>
      <c r="AB13" s="66" t="s">
        <v>487</v>
      </c>
      <c r="AC13" s="66" t="s">
        <v>487</v>
      </c>
      <c r="AD13" s="66">
        <v>9</v>
      </c>
      <c r="AE13" s="66">
        <v>2</v>
      </c>
      <c r="AF13" s="66">
        <v>4</v>
      </c>
      <c r="AG13" s="66" t="s">
        <v>487</v>
      </c>
      <c r="AH13" s="281">
        <v>13.3</v>
      </c>
      <c r="AI13" s="66"/>
      <c r="AJ13" s="66"/>
      <c r="AK13" s="66"/>
    </row>
    <row r="14" spans="2:37" s="208" customFormat="1" ht="13.5">
      <c r="B14" s="74"/>
      <c r="C14" s="74" t="s">
        <v>124</v>
      </c>
      <c r="E14" s="65">
        <f t="shared" si="3"/>
        <v>5</v>
      </c>
      <c r="F14" s="66">
        <v>5</v>
      </c>
      <c r="G14" s="66" t="s">
        <v>488</v>
      </c>
      <c r="H14" s="66">
        <v>3</v>
      </c>
      <c r="I14" s="66">
        <v>2</v>
      </c>
      <c r="J14" s="66">
        <f>SUM(K14:L14)</f>
        <v>2</v>
      </c>
      <c r="K14" s="66">
        <v>2</v>
      </c>
      <c r="L14" s="66" t="s">
        <v>488</v>
      </c>
      <c r="M14" s="66">
        <v>2</v>
      </c>
      <c r="N14" s="66" t="s">
        <v>488</v>
      </c>
      <c r="O14" s="66">
        <f t="shared" si="4"/>
        <v>2</v>
      </c>
      <c r="P14" s="66">
        <v>2</v>
      </c>
      <c r="Q14" s="66" t="s">
        <v>488</v>
      </c>
      <c r="R14" s="66">
        <v>1</v>
      </c>
      <c r="S14" s="66">
        <v>1</v>
      </c>
      <c r="T14" s="66">
        <f t="shared" si="5"/>
        <v>1</v>
      </c>
      <c r="U14" s="66">
        <v>1</v>
      </c>
      <c r="V14" s="66" t="s">
        <v>487</v>
      </c>
      <c r="W14" s="66" t="s">
        <v>487</v>
      </c>
      <c r="X14" s="66">
        <v>1</v>
      </c>
      <c r="Y14" s="66" t="s">
        <v>487</v>
      </c>
      <c r="Z14" s="66" t="s">
        <v>487</v>
      </c>
      <c r="AA14" s="66" t="s">
        <v>487</v>
      </c>
      <c r="AB14" s="66" t="s">
        <v>487</v>
      </c>
      <c r="AC14" s="66" t="s">
        <v>487</v>
      </c>
      <c r="AD14" s="66">
        <v>3</v>
      </c>
      <c r="AE14" s="66" t="s">
        <v>487</v>
      </c>
      <c r="AF14" s="66">
        <v>2</v>
      </c>
      <c r="AG14" s="66" t="s">
        <v>487</v>
      </c>
      <c r="AH14" s="66" t="s">
        <v>487</v>
      </c>
      <c r="AI14" s="66"/>
      <c r="AJ14" s="66"/>
      <c r="AK14" s="66"/>
    </row>
    <row r="15" spans="2:37" s="208" customFormat="1" ht="13.5">
      <c r="B15" s="74"/>
      <c r="C15" s="74" t="s">
        <v>125</v>
      </c>
      <c r="E15" s="65">
        <f t="shared" si="3"/>
        <v>10</v>
      </c>
      <c r="F15" s="66">
        <v>10</v>
      </c>
      <c r="G15" s="66" t="s">
        <v>488</v>
      </c>
      <c r="H15" s="66">
        <v>8</v>
      </c>
      <c r="I15" s="66">
        <v>2</v>
      </c>
      <c r="J15" s="66" t="s">
        <v>155</v>
      </c>
      <c r="K15" s="66" t="s">
        <v>488</v>
      </c>
      <c r="L15" s="66" t="s">
        <v>488</v>
      </c>
      <c r="M15" s="66" t="s">
        <v>488</v>
      </c>
      <c r="N15" s="66" t="s">
        <v>488</v>
      </c>
      <c r="O15" s="66">
        <f t="shared" si="4"/>
        <v>6</v>
      </c>
      <c r="P15" s="66">
        <v>6</v>
      </c>
      <c r="Q15" s="66" t="s">
        <v>488</v>
      </c>
      <c r="R15" s="66">
        <v>6</v>
      </c>
      <c r="S15" s="66" t="s">
        <v>487</v>
      </c>
      <c r="T15" s="66">
        <f t="shared" si="5"/>
        <v>4</v>
      </c>
      <c r="U15" s="66">
        <v>4</v>
      </c>
      <c r="V15" s="66" t="s">
        <v>487</v>
      </c>
      <c r="W15" s="66">
        <v>2</v>
      </c>
      <c r="X15" s="66">
        <v>2</v>
      </c>
      <c r="Y15" s="66" t="s">
        <v>487</v>
      </c>
      <c r="Z15" s="66" t="s">
        <v>487</v>
      </c>
      <c r="AA15" s="66" t="s">
        <v>487</v>
      </c>
      <c r="AB15" s="66" t="s">
        <v>487</v>
      </c>
      <c r="AC15" s="66" t="s">
        <v>487</v>
      </c>
      <c r="AD15" s="66">
        <v>8</v>
      </c>
      <c r="AE15" s="66" t="s">
        <v>487</v>
      </c>
      <c r="AF15" s="66">
        <v>2</v>
      </c>
      <c r="AG15" s="66" t="s">
        <v>487</v>
      </c>
      <c r="AH15" s="281" t="s">
        <v>487</v>
      </c>
      <c r="AI15" s="66"/>
      <c r="AJ15" s="66"/>
      <c r="AK15" s="66"/>
    </row>
    <row r="16" spans="2:37" s="208" customFormat="1" ht="13.5">
      <c r="B16" s="74"/>
      <c r="C16" s="74" t="s">
        <v>126</v>
      </c>
      <c r="E16" s="65">
        <f t="shared" si="3"/>
        <v>10</v>
      </c>
      <c r="F16" s="66">
        <v>9</v>
      </c>
      <c r="G16" s="66">
        <v>1</v>
      </c>
      <c r="H16" s="66">
        <v>7</v>
      </c>
      <c r="I16" s="66">
        <v>3</v>
      </c>
      <c r="J16" s="66">
        <f>SUM(K16:L16)</f>
        <v>1</v>
      </c>
      <c r="K16" s="66" t="s">
        <v>488</v>
      </c>
      <c r="L16" s="66">
        <v>1</v>
      </c>
      <c r="M16" s="66">
        <v>1</v>
      </c>
      <c r="N16" s="66" t="s">
        <v>488</v>
      </c>
      <c r="O16" s="66">
        <f t="shared" si="4"/>
        <v>2</v>
      </c>
      <c r="P16" s="66">
        <v>2</v>
      </c>
      <c r="Q16" s="66" t="s">
        <v>488</v>
      </c>
      <c r="R16" s="66">
        <v>2</v>
      </c>
      <c r="S16" s="66" t="s">
        <v>487</v>
      </c>
      <c r="T16" s="66">
        <f t="shared" si="5"/>
        <v>7</v>
      </c>
      <c r="U16" s="66">
        <v>7</v>
      </c>
      <c r="V16" s="66" t="s">
        <v>487</v>
      </c>
      <c r="W16" s="66">
        <v>4</v>
      </c>
      <c r="X16" s="66">
        <v>3</v>
      </c>
      <c r="Y16" s="66" t="s">
        <v>487</v>
      </c>
      <c r="Z16" s="66" t="s">
        <v>487</v>
      </c>
      <c r="AA16" s="66" t="s">
        <v>487</v>
      </c>
      <c r="AB16" s="66" t="s">
        <v>487</v>
      </c>
      <c r="AC16" s="66" t="s">
        <v>487</v>
      </c>
      <c r="AD16" s="66">
        <v>6</v>
      </c>
      <c r="AE16" s="66">
        <v>1</v>
      </c>
      <c r="AF16" s="66">
        <v>3</v>
      </c>
      <c r="AG16" s="66" t="s">
        <v>487</v>
      </c>
      <c r="AH16" s="281">
        <v>10</v>
      </c>
      <c r="AI16" s="66"/>
      <c r="AJ16" s="66"/>
      <c r="AK16" s="66"/>
    </row>
    <row r="17" spans="2:37" s="208" customFormat="1" ht="13.5">
      <c r="B17" s="74"/>
      <c r="C17" s="74" t="s">
        <v>134</v>
      </c>
      <c r="E17" s="65">
        <f t="shared" si="3"/>
        <v>13</v>
      </c>
      <c r="F17" s="66">
        <v>12</v>
      </c>
      <c r="G17" s="66">
        <v>1</v>
      </c>
      <c r="H17" s="66">
        <v>7</v>
      </c>
      <c r="I17" s="66">
        <v>6</v>
      </c>
      <c r="J17" s="66">
        <f>SUM(K17:L17)</f>
        <v>3</v>
      </c>
      <c r="K17" s="66">
        <v>3</v>
      </c>
      <c r="L17" s="66" t="s">
        <v>488</v>
      </c>
      <c r="M17" s="66">
        <v>3</v>
      </c>
      <c r="N17" s="66" t="s">
        <v>488</v>
      </c>
      <c r="O17" s="66">
        <f t="shared" si="4"/>
        <v>1</v>
      </c>
      <c r="P17" s="66">
        <v>1</v>
      </c>
      <c r="Q17" s="66" t="s">
        <v>488</v>
      </c>
      <c r="R17" s="66">
        <v>1</v>
      </c>
      <c r="S17" s="66" t="s">
        <v>487</v>
      </c>
      <c r="T17" s="66">
        <f t="shared" si="5"/>
        <v>9</v>
      </c>
      <c r="U17" s="66">
        <v>8</v>
      </c>
      <c r="V17" s="66">
        <v>1</v>
      </c>
      <c r="W17" s="66">
        <v>3</v>
      </c>
      <c r="X17" s="66">
        <v>6</v>
      </c>
      <c r="Y17" s="66" t="s">
        <v>487</v>
      </c>
      <c r="Z17" s="66" t="s">
        <v>487</v>
      </c>
      <c r="AA17" s="66" t="s">
        <v>487</v>
      </c>
      <c r="AB17" s="66" t="s">
        <v>487</v>
      </c>
      <c r="AC17" s="66" t="s">
        <v>487</v>
      </c>
      <c r="AD17" s="66">
        <v>7</v>
      </c>
      <c r="AE17" s="66" t="s">
        <v>487</v>
      </c>
      <c r="AF17" s="66">
        <v>5</v>
      </c>
      <c r="AG17" s="66">
        <v>1</v>
      </c>
      <c r="AH17" s="281">
        <v>7.7</v>
      </c>
      <c r="AI17" s="66"/>
      <c r="AJ17" s="66"/>
      <c r="AK17" s="66"/>
    </row>
    <row r="18" spans="2:37" ht="11.25" customHeight="1">
      <c r="B18" s="74"/>
      <c r="C18" s="74"/>
      <c r="E18" s="62">
        <f t="shared" si="3"/>
        <v>0</v>
      </c>
      <c r="F18" s="66"/>
      <c r="G18" s="66"/>
      <c r="H18" s="66"/>
      <c r="I18" s="66"/>
      <c r="J18" s="63"/>
      <c r="K18" s="66"/>
      <c r="L18" s="66"/>
      <c r="M18" s="66"/>
      <c r="N18" s="66"/>
      <c r="O18" s="63">
        <f t="shared" si="4"/>
        <v>0</v>
      </c>
      <c r="P18" s="66"/>
      <c r="Q18" s="66"/>
      <c r="R18" s="66"/>
      <c r="S18" s="66"/>
      <c r="T18" s="63">
        <f t="shared" si="5"/>
        <v>0</v>
      </c>
      <c r="U18" s="66"/>
      <c r="V18" s="66"/>
      <c r="W18" s="66"/>
      <c r="X18" s="66"/>
      <c r="Y18" s="63"/>
      <c r="Z18" s="66"/>
      <c r="AA18" s="66"/>
      <c r="AB18" s="66"/>
      <c r="AC18" s="66"/>
      <c r="AD18" s="66"/>
      <c r="AE18" s="66"/>
      <c r="AF18" s="66"/>
      <c r="AG18" s="66"/>
      <c r="AH18" s="281"/>
      <c r="AI18" s="66"/>
      <c r="AJ18" s="66"/>
      <c r="AK18" s="66"/>
    </row>
    <row r="19" spans="2:37" s="16" customFormat="1" ht="13.5">
      <c r="B19" s="100" t="s">
        <v>425</v>
      </c>
      <c r="C19" s="100"/>
      <c r="E19" s="62">
        <f>SUM(E20:E24)</f>
        <v>54</v>
      </c>
      <c r="F19" s="63">
        <f>SUM(F20:F24)</f>
        <v>48</v>
      </c>
      <c r="G19" s="63">
        <f>SUM(G20:G24)</f>
        <v>6</v>
      </c>
      <c r="H19" s="63">
        <f>SUM(H20:H24)</f>
        <v>41</v>
      </c>
      <c r="I19" s="63">
        <f>SUM(I20:I24)</f>
        <v>13</v>
      </c>
      <c r="J19" s="63" t="s">
        <v>488</v>
      </c>
      <c r="K19" s="63" t="s">
        <v>488</v>
      </c>
      <c r="L19" s="63" t="s">
        <v>488</v>
      </c>
      <c r="M19" s="63" t="s">
        <v>488</v>
      </c>
      <c r="N19" s="63" t="s">
        <v>488</v>
      </c>
      <c r="O19" s="63">
        <f>SUM(O20:O24)</f>
        <v>24</v>
      </c>
      <c r="P19" s="63">
        <f>SUM(P20:P24)</f>
        <v>22</v>
      </c>
      <c r="Q19" s="63">
        <f>SUM(Q20:Q24)</f>
        <v>2</v>
      </c>
      <c r="R19" s="63">
        <f>SUM(R20:R24)</f>
        <v>24</v>
      </c>
      <c r="S19" s="63" t="s">
        <v>487</v>
      </c>
      <c r="T19" s="63">
        <f aca="true" t="shared" si="6" ref="T19:Z19">SUM(T20:T24)</f>
        <v>27</v>
      </c>
      <c r="U19" s="63">
        <f t="shared" si="6"/>
        <v>23</v>
      </c>
      <c r="V19" s="63">
        <f t="shared" si="6"/>
        <v>4</v>
      </c>
      <c r="W19" s="63">
        <f t="shared" si="6"/>
        <v>17</v>
      </c>
      <c r="X19" s="63">
        <f t="shared" si="6"/>
        <v>10</v>
      </c>
      <c r="Y19" s="63">
        <f t="shared" si="6"/>
        <v>3</v>
      </c>
      <c r="Z19" s="63">
        <f t="shared" si="6"/>
        <v>3</v>
      </c>
      <c r="AA19" s="63" t="s">
        <v>487</v>
      </c>
      <c r="AB19" s="63" t="s">
        <v>487</v>
      </c>
      <c r="AC19" s="63">
        <f>SUM(AC20:AC24)</f>
        <v>3</v>
      </c>
      <c r="AD19" s="63">
        <f>SUM(AD20:AD24)</f>
        <v>38</v>
      </c>
      <c r="AE19" s="63">
        <f>SUM(AE20:AE24)</f>
        <v>3</v>
      </c>
      <c r="AF19" s="63">
        <f>SUM(AF20:AF24)</f>
        <v>10</v>
      </c>
      <c r="AG19" s="63">
        <f>SUM(AG20:AG24)</f>
        <v>3</v>
      </c>
      <c r="AH19" s="280">
        <v>11.1</v>
      </c>
      <c r="AI19" s="63"/>
      <c r="AJ19" s="63"/>
      <c r="AK19" s="63"/>
    </row>
    <row r="20" spans="2:37" s="208" customFormat="1" ht="13.5">
      <c r="B20" s="74"/>
      <c r="C20" s="74" t="s">
        <v>426</v>
      </c>
      <c r="E20" s="65">
        <f aca="true" t="shared" si="7" ref="E20:E28">SUM(F20:G20)</f>
        <v>26</v>
      </c>
      <c r="F20" s="66">
        <v>25</v>
      </c>
      <c r="G20" s="66">
        <v>1</v>
      </c>
      <c r="H20" s="66">
        <v>20</v>
      </c>
      <c r="I20" s="66">
        <v>6</v>
      </c>
      <c r="J20" s="66" t="s">
        <v>488</v>
      </c>
      <c r="K20" s="66" t="s">
        <v>488</v>
      </c>
      <c r="L20" s="66" t="s">
        <v>488</v>
      </c>
      <c r="M20" s="66" t="s">
        <v>488</v>
      </c>
      <c r="N20" s="66" t="s">
        <v>488</v>
      </c>
      <c r="O20" s="66">
        <f aca="true" t="shared" si="8" ref="O20:O28">SUM(P20:Q20)</f>
        <v>11</v>
      </c>
      <c r="P20" s="66">
        <v>11</v>
      </c>
      <c r="Q20" s="66" t="s">
        <v>488</v>
      </c>
      <c r="R20" s="66">
        <v>11</v>
      </c>
      <c r="S20" s="66" t="s">
        <v>487</v>
      </c>
      <c r="T20" s="66">
        <f>SUM(U20:V20)</f>
        <v>15</v>
      </c>
      <c r="U20" s="66">
        <v>14</v>
      </c>
      <c r="V20" s="66">
        <v>1</v>
      </c>
      <c r="W20" s="66">
        <v>9</v>
      </c>
      <c r="X20" s="66">
        <v>6</v>
      </c>
      <c r="Y20" s="66" t="s">
        <v>487</v>
      </c>
      <c r="Z20" s="66" t="s">
        <v>487</v>
      </c>
      <c r="AA20" s="66" t="s">
        <v>487</v>
      </c>
      <c r="AB20" s="66" t="s">
        <v>487</v>
      </c>
      <c r="AC20" s="66" t="s">
        <v>487</v>
      </c>
      <c r="AD20" s="66">
        <v>20</v>
      </c>
      <c r="AE20" s="66" t="s">
        <v>487</v>
      </c>
      <c r="AF20" s="66">
        <v>5</v>
      </c>
      <c r="AG20" s="66">
        <v>1</v>
      </c>
      <c r="AH20" s="281">
        <v>3.8</v>
      </c>
      <c r="AI20" s="66"/>
      <c r="AJ20" s="66"/>
      <c r="AK20" s="66"/>
    </row>
    <row r="21" spans="2:37" s="208" customFormat="1" ht="13.5">
      <c r="B21" s="74"/>
      <c r="C21" s="74" t="s">
        <v>128</v>
      </c>
      <c r="E21" s="65">
        <f t="shared" si="7"/>
        <v>4</v>
      </c>
      <c r="F21" s="66" t="s">
        <v>488</v>
      </c>
      <c r="G21" s="66">
        <v>4</v>
      </c>
      <c r="H21" s="66">
        <v>2</v>
      </c>
      <c r="I21" s="66">
        <v>2</v>
      </c>
      <c r="J21" s="66" t="s">
        <v>488</v>
      </c>
      <c r="K21" s="66" t="s">
        <v>488</v>
      </c>
      <c r="L21" s="66" t="s">
        <v>488</v>
      </c>
      <c r="M21" s="66" t="s">
        <v>488</v>
      </c>
      <c r="N21" s="66" t="s">
        <v>488</v>
      </c>
      <c r="O21" s="66">
        <f t="shared" si="8"/>
        <v>1</v>
      </c>
      <c r="P21" s="66" t="s">
        <v>488</v>
      </c>
      <c r="Q21" s="66">
        <v>1</v>
      </c>
      <c r="R21" s="66">
        <v>1</v>
      </c>
      <c r="S21" s="66" t="s">
        <v>487</v>
      </c>
      <c r="T21" s="66">
        <f>SUM(U21:V21)</f>
        <v>3</v>
      </c>
      <c r="U21" s="66" t="s">
        <v>487</v>
      </c>
      <c r="V21" s="66">
        <v>3</v>
      </c>
      <c r="W21" s="66">
        <v>1</v>
      </c>
      <c r="X21" s="66">
        <v>2</v>
      </c>
      <c r="Y21" s="66" t="s">
        <v>487</v>
      </c>
      <c r="Z21" s="66" t="s">
        <v>487</v>
      </c>
      <c r="AA21" s="66" t="s">
        <v>487</v>
      </c>
      <c r="AB21" s="66" t="s">
        <v>487</v>
      </c>
      <c r="AC21" s="66" t="s">
        <v>487</v>
      </c>
      <c r="AD21" s="66" t="s">
        <v>487</v>
      </c>
      <c r="AE21" s="66">
        <v>2</v>
      </c>
      <c r="AF21" s="66" t="s">
        <v>487</v>
      </c>
      <c r="AG21" s="66">
        <v>2</v>
      </c>
      <c r="AH21" s="281">
        <v>100</v>
      </c>
      <c r="AI21" s="66"/>
      <c r="AJ21" s="66"/>
      <c r="AK21" s="66"/>
    </row>
    <row r="22" spans="2:37" s="208" customFormat="1" ht="13.5">
      <c r="B22" s="74"/>
      <c r="C22" s="74" t="s">
        <v>129</v>
      </c>
      <c r="E22" s="65">
        <f t="shared" si="7"/>
        <v>13</v>
      </c>
      <c r="F22" s="66">
        <v>13</v>
      </c>
      <c r="G22" s="66" t="s">
        <v>488</v>
      </c>
      <c r="H22" s="66">
        <v>8</v>
      </c>
      <c r="I22" s="66">
        <v>5</v>
      </c>
      <c r="J22" s="66" t="s">
        <v>488</v>
      </c>
      <c r="K22" s="66" t="s">
        <v>488</v>
      </c>
      <c r="L22" s="66" t="s">
        <v>488</v>
      </c>
      <c r="M22" s="66" t="s">
        <v>488</v>
      </c>
      <c r="N22" s="66" t="s">
        <v>488</v>
      </c>
      <c r="O22" s="66">
        <f t="shared" si="8"/>
        <v>3</v>
      </c>
      <c r="P22" s="66">
        <v>3</v>
      </c>
      <c r="Q22" s="66" t="s">
        <v>488</v>
      </c>
      <c r="R22" s="66">
        <v>3</v>
      </c>
      <c r="S22" s="66" t="s">
        <v>487</v>
      </c>
      <c r="T22" s="66">
        <f>SUM(U22:V22)</f>
        <v>7</v>
      </c>
      <c r="U22" s="66">
        <v>7</v>
      </c>
      <c r="V22" s="66" t="s">
        <v>487</v>
      </c>
      <c r="W22" s="66">
        <v>5</v>
      </c>
      <c r="X22" s="66">
        <v>2</v>
      </c>
      <c r="Y22" s="66">
        <f>SUM(Z22:AA22)</f>
        <v>3</v>
      </c>
      <c r="Z22" s="66">
        <v>3</v>
      </c>
      <c r="AA22" s="66" t="s">
        <v>487</v>
      </c>
      <c r="AB22" s="66" t="s">
        <v>487</v>
      </c>
      <c r="AC22" s="66">
        <v>3</v>
      </c>
      <c r="AD22" s="66">
        <v>8</v>
      </c>
      <c r="AE22" s="66" t="s">
        <v>487</v>
      </c>
      <c r="AF22" s="66">
        <v>5</v>
      </c>
      <c r="AG22" s="66" t="s">
        <v>487</v>
      </c>
      <c r="AH22" s="281" t="s">
        <v>487</v>
      </c>
      <c r="AI22" s="66"/>
      <c r="AJ22" s="66"/>
      <c r="AK22" s="66"/>
    </row>
    <row r="23" spans="2:37" s="208" customFormat="1" ht="13.5">
      <c r="B23" s="74"/>
      <c r="C23" s="74" t="s">
        <v>130</v>
      </c>
      <c r="E23" s="65">
        <f t="shared" si="7"/>
        <v>6</v>
      </c>
      <c r="F23" s="66">
        <v>6</v>
      </c>
      <c r="G23" s="66" t="s">
        <v>488</v>
      </c>
      <c r="H23" s="66">
        <v>6</v>
      </c>
      <c r="I23" s="66" t="s">
        <v>488</v>
      </c>
      <c r="J23" s="66" t="s">
        <v>488</v>
      </c>
      <c r="K23" s="66" t="s">
        <v>488</v>
      </c>
      <c r="L23" s="66" t="s">
        <v>488</v>
      </c>
      <c r="M23" s="66" t="s">
        <v>488</v>
      </c>
      <c r="N23" s="66" t="s">
        <v>488</v>
      </c>
      <c r="O23" s="66">
        <f t="shared" si="8"/>
        <v>4</v>
      </c>
      <c r="P23" s="66">
        <v>4</v>
      </c>
      <c r="Q23" s="66" t="s">
        <v>488</v>
      </c>
      <c r="R23" s="66">
        <v>4</v>
      </c>
      <c r="S23" s="66" t="s">
        <v>487</v>
      </c>
      <c r="T23" s="66">
        <f>SUM(U23:V23)</f>
        <v>2</v>
      </c>
      <c r="U23" s="66">
        <v>2</v>
      </c>
      <c r="V23" s="66" t="s">
        <v>487</v>
      </c>
      <c r="W23" s="66">
        <v>2</v>
      </c>
      <c r="X23" s="66" t="s">
        <v>487</v>
      </c>
      <c r="Y23" s="66" t="s">
        <v>487</v>
      </c>
      <c r="Z23" s="66" t="s">
        <v>487</v>
      </c>
      <c r="AA23" s="66" t="s">
        <v>487</v>
      </c>
      <c r="AB23" s="66" t="s">
        <v>487</v>
      </c>
      <c r="AC23" s="66" t="s">
        <v>487</v>
      </c>
      <c r="AD23" s="66">
        <v>6</v>
      </c>
      <c r="AE23" s="66" t="s">
        <v>487</v>
      </c>
      <c r="AF23" s="66" t="s">
        <v>487</v>
      </c>
      <c r="AG23" s="66" t="s">
        <v>487</v>
      </c>
      <c r="AH23" s="281" t="s">
        <v>487</v>
      </c>
      <c r="AI23" s="66"/>
      <c r="AJ23" s="66"/>
      <c r="AK23" s="66"/>
    </row>
    <row r="24" spans="2:37" s="208" customFormat="1" ht="13.5">
      <c r="B24" s="74"/>
      <c r="C24" s="74" t="s">
        <v>131</v>
      </c>
      <c r="E24" s="65">
        <f t="shared" si="7"/>
        <v>5</v>
      </c>
      <c r="F24" s="66">
        <v>4</v>
      </c>
      <c r="G24" s="66">
        <v>1</v>
      </c>
      <c r="H24" s="66">
        <v>5</v>
      </c>
      <c r="I24" s="66" t="s">
        <v>488</v>
      </c>
      <c r="J24" s="66" t="s">
        <v>488</v>
      </c>
      <c r="K24" s="66" t="s">
        <v>488</v>
      </c>
      <c r="L24" s="66" t="s">
        <v>488</v>
      </c>
      <c r="M24" s="66" t="s">
        <v>488</v>
      </c>
      <c r="N24" s="66" t="s">
        <v>488</v>
      </c>
      <c r="O24" s="66">
        <f t="shared" si="8"/>
        <v>5</v>
      </c>
      <c r="P24" s="66">
        <v>4</v>
      </c>
      <c r="Q24" s="66">
        <v>1</v>
      </c>
      <c r="R24" s="66">
        <v>5</v>
      </c>
      <c r="S24" s="66" t="s">
        <v>487</v>
      </c>
      <c r="T24" s="66" t="s">
        <v>155</v>
      </c>
      <c r="U24" s="66" t="s">
        <v>487</v>
      </c>
      <c r="V24" s="66" t="s">
        <v>487</v>
      </c>
      <c r="W24" s="66" t="s">
        <v>487</v>
      </c>
      <c r="X24" s="66" t="s">
        <v>487</v>
      </c>
      <c r="Y24" s="66" t="s">
        <v>487</v>
      </c>
      <c r="Z24" s="66" t="s">
        <v>487</v>
      </c>
      <c r="AA24" s="66" t="s">
        <v>487</v>
      </c>
      <c r="AB24" s="66" t="s">
        <v>487</v>
      </c>
      <c r="AC24" s="66" t="s">
        <v>487</v>
      </c>
      <c r="AD24" s="66">
        <v>4</v>
      </c>
      <c r="AE24" s="66">
        <v>1</v>
      </c>
      <c r="AF24" s="66" t="s">
        <v>487</v>
      </c>
      <c r="AG24" s="66" t="s">
        <v>487</v>
      </c>
      <c r="AH24" s="281">
        <v>20</v>
      </c>
      <c r="AI24" s="66"/>
      <c r="AJ24" s="66"/>
      <c r="AK24" s="66"/>
    </row>
    <row r="25" spans="2:37" ht="11.25" customHeight="1">
      <c r="B25" s="74"/>
      <c r="C25" s="74"/>
      <c r="E25" s="62">
        <f t="shared" si="7"/>
        <v>0</v>
      </c>
      <c r="F25" s="66"/>
      <c r="G25" s="66"/>
      <c r="H25" s="66"/>
      <c r="I25" s="66"/>
      <c r="J25" s="63"/>
      <c r="K25" s="66"/>
      <c r="L25" s="66"/>
      <c r="M25" s="66"/>
      <c r="N25" s="66"/>
      <c r="O25" s="63">
        <f t="shared" si="8"/>
        <v>0</v>
      </c>
      <c r="P25" s="66"/>
      <c r="Q25" s="66"/>
      <c r="R25" s="66"/>
      <c r="S25" s="66"/>
      <c r="T25" s="63">
        <f>SUM(U25:V25)</f>
        <v>0</v>
      </c>
      <c r="U25" s="66"/>
      <c r="V25" s="66"/>
      <c r="W25" s="66"/>
      <c r="X25" s="66"/>
      <c r="Y25" s="63"/>
      <c r="Z25" s="66"/>
      <c r="AA25" s="66"/>
      <c r="AB25" s="66"/>
      <c r="AC25" s="66"/>
      <c r="AD25" s="66"/>
      <c r="AE25" s="66"/>
      <c r="AF25" s="66"/>
      <c r="AG25" s="66"/>
      <c r="AH25" s="281"/>
      <c r="AI25" s="66"/>
      <c r="AJ25" s="66"/>
      <c r="AK25" s="66"/>
    </row>
    <row r="26" spans="2:37" s="16" customFormat="1" ht="13.5">
      <c r="B26" s="100" t="s">
        <v>428</v>
      </c>
      <c r="C26" s="100"/>
      <c r="E26" s="62">
        <f t="shared" si="7"/>
        <v>23</v>
      </c>
      <c r="F26" s="63">
        <v>22</v>
      </c>
      <c r="G26" s="63">
        <v>1</v>
      </c>
      <c r="H26" s="63">
        <v>14</v>
      </c>
      <c r="I26" s="63">
        <v>9</v>
      </c>
      <c r="J26" s="63">
        <v>2</v>
      </c>
      <c r="K26" s="63">
        <v>2</v>
      </c>
      <c r="L26" s="63" t="s">
        <v>488</v>
      </c>
      <c r="M26" s="63">
        <v>1</v>
      </c>
      <c r="N26" s="63">
        <v>1</v>
      </c>
      <c r="O26" s="63">
        <f t="shared" si="8"/>
        <v>13</v>
      </c>
      <c r="P26" s="63">
        <v>13</v>
      </c>
      <c r="Q26" s="63" t="s">
        <v>488</v>
      </c>
      <c r="R26" s="63">
        <v>9</v>
      </c>
      <c r="S26" s="63">
        <v>4</v>
      </c>
      <c r="T26" s="63">
        <f>SUM(U26:V26)</f>
        <v>7</v>
      </c>
      <c r="U26" s="63">
        <v>7</v>
      </c>
      <c r="V26" s="63" t="s">
        <v>487</v>
      </c>
      <c r="W26" s="63">
        <v>4</v>
      </c>
      <c r="X26" s="63">
        <v>3</v>
      </c>
      <c r="Y26" s="63">
        <f>SUM(Z26:AA26)</f>
        <v>1</v>
      </c>
      <c r="Z26" s="63" t="s">
        <v>487</v>
      </c>
      <c r="AA26" s="63">
        <v>1</v>
      </c>
      <c r="AB26" s="63" t="s">
        <v>487</v>
      </c>
      <c r="AC26" s="63">
        <v>1</v>
      </c>
      <c r="AD26" s="63">
        <v>14</v>
      </c>
      <c r="AE26" s="63" t="s">
        <v>487</v>
      </c>
      <c r="AF26" s="63">
        <v>8</v>
      </c>
      <c r="AG26" s="63">
        <v>1</v>
      </c>
      <c r="AH26" s="280">
        <v>4.3</v>
      </c>
      <c r="AI26" s="63"/>
      <c r="AJ26" s="63"/>
      <c r="AK26" s="63"/>
    </row>
    <row r="27" spans="2:37" s="208" customFormat="1" ht="13.5">
      <c r="B27" s="74"/>
      <c r="C27" s="74" t="s">
        <v>132</v>
      </c>
      <c r="E27" s="65">
        <f t="shared" si="7"/>
        <v>23</v>
      </c>
      <c r="F27" s="66">
        <v>22</v>
      </c>
      <c r="G27" s="66">
        <v>1</v>
      </c>
      <c r="H27" s="66">
        <v>14</v>
      </c>
      <c r="I27" s="66">
        <v>9</v>
      </c>
      <c r="J27" s="66">
        <v>2</v>
      </c>
      <c r="K27" s="66">
        <v>2</v>
      </c>
      <c r="L27" s="66" t="s">
        <v>488</v>
      </c>
      <c r="M27" s="66">
        <v>1</v>
      </c>
      <c r="N27" s="66">
        <v>1</v>
      </c>
      <c r="O27" s="66">
        <f t="shared" si="8"/>
        <v>13</v>
      </c>
      <c r="P27" s="66">
        <v>13</v>
      </c>
      <c r="Q27" s="66" t="s">
        <v>488</v>
      </c>
      <c r="R27" s="66">
        <v>9</v>
      </c>
      <c r="S27" s="66">
        <v>4</v>
      </c>
      <c r="T27" s="66">
        <f>SUM(U27:V27)</f>
        <v>7</v>
      </c>
      <c r="U27" s="66">
        <v>7</v>
      </c>
      <c r="V27" s="66" t="s">
        <v>487</v>
      </c>
      <c r="W27" s="66">
        <v>4</v>
      </c>
      <c r="X27" s="66">
        <v>3</v>
      </c>
      <c r="Y27" s="66">
        <f>SUM(Z27:AA27)</f>
        <v>1</v>
      </c>
      <c r="Z27" s="66" t="s">
        <v>487</v>
      </c>
      <c r="AA27" s="66">
        <v>1</v>
      </c>
      <c r="AB27" s="66" t="s">
        <v>487</v>
      </c>
      <c r="AC27" s="66">
        <v>1</v>
      </c>
      <c r="AD27" s="66">
        <v>14</v>
      </c>
      <c r="AE27" s="66" t="s">
        <v>487</v>
      </c>
      <c r="AF27" s="66">
        <v>8</v>
      </c>
      <c r="AG27" s="66">
        <v>1</v>
      </c>
      <c r="AH27" s="281">
        <v>4.3</v>
      </c>
      <c r="AI27" s="66"/>
      <c r="AJ27" s="66"/>
      <c r="AK27" s="66"/>
    </row>
    <row r="28" spans="2:37" ht="11.25" customHeight="1">
      <c r="B28" s="74"/>
      <c r="C28" s="74"/>
      <c r="E28" s="62">
        <f t="shared" si="7"/>
        <v>0</v>
      </c>
      <c r="F28" s="66"/>
      <c r="G28" s="66"/>
      <c r="H28" s="66"/>
      <c r="I28" s="66"/>
      <c r="J28" s="63"/>
      <c r="K28" s="66"/>
      <c r="L28" s="66"/>
      <c r="M28" s="66"/>
      <c r="N28" s="66"/>
      <c r="O28" s="63">
        <f t="shared" si="8"/>
        <v>0</v>
      </c>
      <c r="P28" s="66"/>
      <c r="Q28" s="66"/>
      <c r="R28" s="66"/>
      <c r="S28" s="66"/>
      <c r="T28" s="63">
        <f>SUM(U28:V28)</f>
        <v>0</v>
      </c>
      <c r="U28" s="66"/>
      <c r="V28" s="66"/>
      <c r="W28" s="66"/>
      <c r="X28" s="66"/>
      <c r="Y28" s="63"/>
      <c r="Z28" s="66"/>
      <c r="AA28" s="66"/>
      <c r="AB28" s="66"/>
      <c r="AC28" s="66"/>
      <c r="AD28" s="66"/>
      <c r="AE28" s="66"/>
      <c r="AF28" s="66"/>
      <c r="AG28" s="66"/>
      <c r="AH28" s="281"/>
      <c r="AI28" s="66"/>
      <c r="AJ28" s="66"/>
      <c r="AK28" s="66"/>
    </row>
    <row r="29" spans="2:37" s="16" customFormat="1" ht="13.5">
      <c r="B29" s="100" t="s">
        <v>429</v>
      </c>
      <c r="C29" s="100"/>
      <c r="E29" s="62">
        <f>SUM(E30:E32)</f>
        <v>32</v>
      </c>
      <c r="F29" s="63">
        <f>SUM(F30:F32)</f>
        <v>31</v>
      </c>
      <c r="G29" s="63">
        <f>SUM(G30:G32)</f>
        <v>1</v>
      </c>
      <c r="H29" s="63">
        <f>SUM(H30:H32)</f>
        <v>22</v>
      </c>
      <c r="I29" s="63">
        <f>SUM(I30:I32)</f>
        <v>10</v>
      </c>
      <c r="J29" s="63" t="s">
        <v>488</v>
      </c>
      <c r="K29" s="63" t="s">
        <v>488</v>
      </c>
      <c r="L29" s="63" t="s">
        <v>488</v>
      </c>
      <c r="M29" s="63" t="s">
        <v>488</v>
      </c>
      <c r="N29" s="63" t="s">
        <v>488</v>
      </c>
      <c r="O29" s="63">
        <f aca="true" t="shared" si="9" ref="O29:U29">SUM(O30:O32)</f>
        <v>18</v>
      </c>
      <c r="P29" s="63">
        <f t="shared" si="9"/>
        <v>17</v>
      </c>
      <c r="Q29" s="63">
        <f t="shared" si="9"/>
        <v>1</v>
      </c>
      <c r="R29" s="63">
        <f t="shared" si="9"/>
        <v>16</v>
      </c>
      <c r="S29" s="63">
        <f t="shared" si="9"/>
        <v>2</v>
      </c>
      <c r="T29" s="63">
        <f t="shared" si="9"/>
        <v>12</v>
      </c>
      <c r="U29" s="63">
        <f t="shared" si="9"/>
        <v>12</v>
      </c>
      <c r="V29" s="63" t="s">
        <v>155</v>
      </c>
      <c r="W29" s="63">
        <f>SUM(W30:W32)</f>
        <v>6</v>
      </c>
      <c r="X29" s="63">
        <f>SUM(X30:X32)</f>
        <v>6</v>
      </c>
      <c r="Y29" s="63">
        <f>SUM(Y30:Y32)</f>
        <v>2</v>
      </c>
      <c r="Z29" s="63">
        <f>SUM(Z30:Z32)</f>
        <v>2</v>
      </c>
      <c r="AA29" s="63" t="s">
        <v>155</v>
      </c>
      <c r="AB29" s="63" t="s">
        <v>155</v>
      </c>
      <c r="AC29" s="63">
        <f>SUM(AC30:AC32)</f>
        <v>2</v>
      </c>
      <c r="AD29" s="63">
        <f>SUM(AD30:AD32)</f>
        <v>21</v>
      </c>
      <c r="AE29" s="63">
        <f>SUM(AE30:AE32)</f>
        <v>1</v>
      </c>
      <c r="AF29" s="63">
        <f>SUM(AF30:AF32)</f>
        <v>10</v>
      </c>
      <c r="AG29" s="63" t="s">
        <v>487</v>
      </c>
      <c r="AH29" s="280">
        <v>3.1</v>
      </c>
      <c r="AI29" s="63"/>
      <c r="AJ29" s="63"/>
      <c r="AK29" s="63"/>
    </row>
    <row r="30" spans="2:37" s="208" customFormat="1" ht="13.5">
      <c r="B30" s="74"/>
      <c r="C30" s="74" t="s">
        <v>430</v>
      </c>
      <c r="E30" s="65">
        <f aca="true" t="shared" si="10" ref="E30:E36">SUM(F30:G30)</f>
        <v>16</v>
      </c>
      <c r="F30" s="66">
        <v>15</v>
      </c>
      <c r="G30" s="66">
        <v>1</v>
      </c>
      <c r="H30" s="66">
        <v>14</v>
      </c>
      <c r="I30" s="66">
        <v>2</v>
      </c>
      <c r="J30" s="66" t="s">
        <v>488</v>
      </c>
      <c r="K30" s="66" t="s">
        <v>488</v>
      </c>
      <c r="L30" s="66" t="s">
        <v>488</v>
      </c>
      <c r="M30" s="66" t="s">
        <v>488</v>
      </c>
      <c r="N30" s="66" t="s">
        <v>488</v>
      </c>
      <c r="O30" s="66">
        <f>SUM(P30:Q30)</f>
        <v>10</v>
      </c>
      <c r="P30" s="66">
        <v>9</v>
      </c>
      <c r="Q30" s="66">
        <v>1</v>
      </c>
      <c r="R30" s="66">
        <v>10</v>
      </c>
      <c r="S30" s="66" t="s">
        <v>487</v>
      </c>
      <c r="T30" s="66">
        <f aca="true" t="shared" si="11" ref="T30:T36">SUM(U30:V30)</f>
        <v>6</v>
      </c>
      <c r="U30" s="66">
        <v>6</v>
      </c>
      <c r="V30" s="66" t="s">
        <v>487</v>
      </c>
      <c r="W30" s="66">
        <v>4</v>
      </c>
      <c r="X30" s="66">
        <v>2</v>
      </c>
      <c r="Y30" s="66" t="s">
        <v>487</v>
      </c>
      <c r="Z30" s="66" t="s">
        <v>487</v>
      </c>
      <c r="AA30" s="66" t="s">
        <v>487</v>
      </c>
      <c r="AB30" s="66" t="s">
        <v>487</v>
      </c>
      <c r="AC30" s="66" t="s">
        <v>487</v>
      </c>
      <c r="AD30" s="66">
        <v>13</v>
      </c>
      <c r="AE30" s="66">
        <v>1</v>
      </c>
      <c r="AF30" s="66">
        <v>2</v>
      </c>
      <c r="AG30" s="66" t="s">
        <v>487</v>
      </c>
      <c r="AH30" s="281">
        <v>6.3</v>
      </c>
      <c r="AI30" s="66"/>
      <c r="AJ30" s="66"/>
      <c r="AK30" s="66"/>
    </row>
    <row r="31" spans="2:37" s="208" customFormat="1" ht="13.5">
      <c r="B31" s="74"/>
      <c r="C31" s="74" t="s">
        <v>432</v>
      </c>
      <c r="E31" s="65">
        <f t="shared" si="10"/>
        <v>12</v>
      </c>
      <c r="F31" s="66">
        <v>12</v>
      </c>
      <c r="G31" s="66" t="s">
        <v>488</v>
      </c>
      <c r="H31" s="66">
        <v>7</v>
      </c>
      <c r="I31" s="66">
        <v>5</v>
      </c>
      <c r="J31" s="66" t="s">
        <v>488</v>
      </c>
      <c r="K31" s="66" t="s">
        <v>488</v>
      </c>
      <c r="L31" s="66" t="s">
        <v>488</v>
      </c>
      <c r="M31" s="66" t="s">
        <v>488</v>
      </c>
      <c r="N31" s="66" t="s">
        <v>488</v>
      </c>
      <c r="O31" s="66">
        <f>SUM(P31:Q31)</f>
        <v>8</v>
      </c>
      <c r="P31" s="66">
        <v>8</v>
      </c>
      <c r="Q31" s="66" t="s">
        <v>488</v>
      </c>
      <c r="R31" s="66">
        <v>6</v>
      </c>
      <c r="S31" s="66">
        <v>2</v>
      </c>
      <c r="T31" s="66">
        <f t="shared" si="11"/>
        <v>2</v>
      </c>
      <c r="U31" s="66">
        <v>2</v>
      </c>
      <c r="V31" s="66" t="s">
        <v>487</v>
      </c>
      <c r="W31" s="66">
        <v>1</v>
      </c>
      <c r="X31" s="66">
        <v>1</v>
      </c>
      <c r="Y31" s="66">
        <v>2</v>
      </c>
      <c r="Z31" s="66">
        <v>2</v>
      </c>
      <c r="AA31" s="66" t="s">
        <v>487</v>
      </c>
      <c r="AB31" s="66" t="s">
        <v>487</v>
      </c>
      <c r="AC31" s="66">
        <v>2</v>
      </c>
      <c r="AD31" s="66">
        <v>7</v>
      </c>
      <c r="AE31" s="66" t="s">
        <v>487</v>
      </c>
      <c r="AF31" s="66">
        <v>5</v>
      </c>
      <c r="AG31" s="66" t="s">
        <v>487</v>
      </c>
      <c r="AH31" s="281" t="s">
        <v>487</v>
      </c>
      <c r="AI31" s="66"/>
      <c r="AJ31" s="66"/>
      <c r="AK31" s="66"/>
    </row>
    <row r="32" spans="2:37" s="208" customFormat="1" ht="13.5">
      <c r="B32" s="74"/>
      <c r="C32" s="74" t="s">
        <v>137</v>
      </c>
      <c r="E32" s="65">
        <f t="shared" si="10"/>
        <v>4</v>
      </c>
      <c r="F32" s="66">
        <v>4</v>
      </c>
      <c r="G32" s="66" t="s">
        <v>488</v>
      </c>
      <c r="H32" s="66">
        <v>1</v>
      </c>
      <c r="I32" s="66">
        <v>3</v>
      </c>
      <c r="J32" s="66" t="s">
        <v>488</v>
      </c>
      <c r="K32" s="66" t="s">
        <v>488</v>
      </c>
      <c r="L32" s="66" t="s">
        <v>488</v>
      </c>
      <c r="M32" s="66" t="s">
        <v>488</v>
      </c>
      <c r="N32" s="66" t="s">
        <v>488</v>
      </c>
      <c r="O32" s="66" t="s">
        <v>433</v>
      </c>
      <c r="P32" s="66" t="s">
        <v>488</v>
      </c>
      <c r="Q32" s="66" t="s">
        <v>488</v>
      </c>
      <c r="R32" s="66" t="s">
        <v>487</v>
      </c>
      <c r="S32" s="66" t="s">
        <v>487</v>
      </c>
      <c r="T32" s="66">
        <f t="shared" si="11"/>
        <v>4</v>
      </c>
      <c r="U32" s="66">
        <v>4</v>
      </c>
      <c r="V32" s="66" t="s">
        <v>487</v>
      </c>
      <c r="W32" s="66">
        <v>1</v>
      </c>
      <c r="X32" s="66">
        <v>3</v>
      </c>
      <c r="Y32" s="66" t="s">
        <v>487</v>
      </c>
      <c r="Z32" s="66" t="s">
        <v>487</v>
      </c>
      <c r="AA32" s="66" t="s">
        <v>487</v>
      </c>
      <c r="AB32" s="66" t="s">
        <v>487</v>
      </c>
      <c r="AC32" s="66" t="s">
        <v>487</v>
      </c>
      <c r="AD32" s="66">
        <v>1</v>
      </c>
      <c r="AE32" s="66" t="s">
        <v>487</v>
      </c>
      <c r="AF32" s="66">
        <v>3</v>
      </c>
      <c r="AG32" s="66" t="s">
        <v>487</v>
      </c>
      <c r="AH32" s="66" t="s">
        <v>487</v>
      </c>
      <c r="AI32" s="66"/>
      <c r="AJ32" s="66"/>
      <c r="AK32" s="66"/>
    </row>
    <row r="33" spans="2:37" ht="11.25" customHeight="1">
      <c r="B33" s="74"/>
      <c r="C33" s="74"/>
      <c r="E33" s="62">
        <f t="shared" si="10"/>
        <v>0</v>
      </c>
      <c r="F33" s="66"/>
      <c r="G33" s="66"/>
      <c r="H33" s="66"/>
      <c r="I33" s="66"/>
      <c r="J33" s="63"/>
      <c r="K33" s="66"/>
      <c r="L33" s="66"/>
      <c r="M33" s="66"/>
      <c r="N33" s="66"/>
      <c r="O33" s="63">
        <f>SUM(P33:Q33)</f>
        <v>0</v>
      </c>
      <c r="P33" s="66"/>
      <c r="Q33" s="66"/>
      <c r="R33" s="66"/>
      <c r="S33" s="66"/>
      <c r="T33" s="63">
        <f t="shared" si="11"/>
        <v>0</v>
      </c>
      <c r="U33" s="66"/>
      <c r="V33" s="66"/>
      <c r="W33" s="66"/>
      <c r="X33" s="66"/>
      <c r="Y33" s="63"/>
      <c r="Z33" s="66"/>
      <c r="AA33" s="66"/>
      <c r="AB33" s="66"/>
      <c r="AC33" s="66"/>
      <c r="AD33" s="66"/>
      <c r="AE33" s="66"/>
      <c r="AF33" s="66"/>
      <c r="AG33" s="66"/>
      <c r="AH33" s="281"/>
      <c r="AI33" s="66"/>
      <c r="AJ33" s="66"/>
      <c r="AK33" s="66"/>
    </row>
    <row r="34" spans="2:37" s="16" customFormat="1" ht="13.5">
      <c r="B34" s="100" t="s">
        <v>434</v>
      </c>
      <c r="C34" s="100"/>
      <c r="E34" s="62">
        <f t="shared" si="10"/>
        <v>12</v>
      </c>
      <c r="F34" s="63">
        <v>11</v>
      </c>
      <c r="G34" s="63">
        <v>1</v>
      </c>
      <c r="H34" s="63">
        <v>8</v>
      </c>
      <c r="I34" s="63">
        <v>4</v>
      </c>
      <c r="J34" s="63" t="s">
        <v>488</v>
      </c>
      <c r="K34" s="63" t="s">
        <v>488</v>
      </c>
      <c r="L34" s="63" t="s">
        <v>488</v>
      </c>
      <c r="M34" s="63" t="s">
        <v>488</v>
      </c>
      <c r="N34" s="63" t="s">
        <v>488</v>
      </c>
      <c r="O34" s="63">
        <f>SUM(P34:Q34)</f>
        <v>3</v>
      </c>
      <c r="P34" s="63">
        <v>3</v>
      </c>
      <c r="Q34" s="63" t="s">
        <v>488</v>
      </c>
      <c r="R34" s="63">
        <v>3</v>
      </c>
      <c r="S34" s="63" t="s">
        <v>487</v>
      </c>
      <c r="T34" s="63">
        <f t="shared" si="11"/>
        <v>9</v>
      </c>
      <c r="U34" s="63">
        <v>8</v>
      </c>
      <c r="V34" s="63">
        <v>1</v>
      </c>
      <c r="W34" s="63">
        <v>5</v>
      </c>
      <c r="X34" s="63">
        <v>4</v>
      </c>
      <c r="Y34" s="63" t="s">
        <v>487</v>
      </c>
      <c r="Z34" s="63" t="s">
        <v>487</v>
      </c>
      <c r="AA34" s="63" t="s">
        <v>487</v>
      </c>
      <c r="AB34" s="63" t="s">
        <v>487</v>
      </c>
      <c r="AC34" s="63" t="s">
        <v>487</v>
      </c>
      <c r="AD34" s="63">
        <v>7</v>
      </c>
      <c r="AE34" s="63">
        <v>1</v>
      </c>
      <c r="AF34" s="63">
        <v>4</v>
      </c>
      <c r="AG34" s="63" t="s">
        <v>487</v>
      </c>
      <c r="AH34" s="280">
        <v>8.3</v>
      </c>
      <c r="AI34" s="63"/>
      <c r="AJ34" s="63"/>
      <c r="AK34" s="63"/>
    </row>
    <row r="35" spans="2:37" s="208" customFormat="1" ht="13.5">
      <c r="B35" s="74"/>
      <c r="C35" s="74" t="s">
        <v>140</v>
      </c>
      <c r="E35" s="65">
        <f t="shared" si="10"/>
        <v>12</v>
      </c>
      <c r="F35" s="66">
        <v>11</v>
      </c>
      <c r="G35" s="66">
        <v>1</v>
      </c>
      <c r="H35" s="66">
        <v>8</v>
      </c>
      <c r="I35" s="66">
        <v>4</v>
      </c>
      <c r="J35" s="66" t="s">
        <v>488</v>
      </c>
      <c r="K35" s="66" t="s">
        <v>488</v>
      </c>
      <c r="L35" s="66" t="s">
        <v>488</v>
      </c>
      <c r="M35" s="66" t="s">
        <v>488</v>
      </c>
      <c r="N35" s="66" t="s">
        <v>488</v>
      </c>
      <c r="O35" s="66">
        <f>SUM(P35:Q35)</f>
        <v>3</v>
      </c>
      <c r="P35" s="66">
        <v>3</v>
      </c>
      <c r="Q35" s="66" t="s">
        <v>488</v>
      </c>
      <c r="R35" s="66">
        <v>3</v>
      </c>
      <c r="S35" s="66" t="s">
        <v>487</v>
      </c>
      <c r="T35" s="66">
        <f t="shared" si="11"/>
        <v>9</v>
      </c>
      <c r="U35" s="66">
        <v>8</v>
      </c>
      <c r="V35" s="66">
        <v>1</v>
      </c>
      <c r="W35" s="66">
        <v>5</v>
      </c>
      <c r="X35" s="66">
        <v>4</v>
      </c>
      <c r="Y35" s="66" t="s">
        <v>487</v>
      </c>
      <c r="Z35" s="66" t="s">
        <v>487</v>
      </c>
      <c r="AA35" s="66" t="s">
        <v>487</v>
      </c>
      <c r="AB35" s="66" t="s">
        <v>487</v>
      </c>
      <c r="AC35" s="66" t="s">
        <v>487</v>
      </c>
      <c r="AD35" s="66">
        <v>7</v>
      </c>
      <c r="AE35" s="66">
        <v>1</v>
      </c>
      <c r="AF35" s="66">
        <v>4</v>
      </c>
      <c r="AG35" s="66" t="s">
        <v>487</v>
      </c>
      <c r="AH35" s="281">
        <v>8.3</v>
      </c>
      <c r="AI35" s="66"/>
      <c r="AJ35" s="66"/>
      <c r="AK35" s="66"/>
    </row>
    <row r="36" spans="2:37" ht="11.25" customHeight="1">
      <c r="B36" s="74"/>
      <c r="C36" s="74"/>
      <c r="E36" s="62">
        <f t="shared" si="10"/>
        <v>0</v>
      </c>
      <c r="F36" s="66"/>
      <c r="G36" s="66"/>
      <c r="H36" s="66"/>
      <c r="I36" s="66"/>
      <c r="J36" s="63"/>
      <c r="K36" s="66"/>
      <c r="L36" s="66"/>
      <c r="M36" s="66"/>
      <c r="N36" s="66"/>
      <c r="O36" s="63">
        <f>SUM(P36:Q36)</f>
        <v>0</v>
      </c>
      <c r="P36" s="66"/>
      <c r="Q36" s="66"/>
      <c r="R36" s="66"/>
      <c r="S36" s="66"/>
      <c r="T36" s="63">
        <f t="shared" si="11"/>
        <v>0</v>
      </c>
      <c r="U36" s="66"/>
      <c r="V36" s="66"/>
      <c r="W36" s="66"/>
      <c r="X36" s="66"/>
      <c r="Y36" s="63"/>
      <c r="Z36" s="66"/>
      <c r="AA36" s="66"/>
      <c r="AB36" s="66"/>
      <c r="AC36" s="66"/>
      <c r="AD36" s="66"/>
      <c r="AE36" s="66"/>
      <c r="AF36" s="66"/>
      <c r="AG36" s="66"/>
      <c r="AH36" s="281"/>
      <c r="AI36" s="66"/>
      <c r="AJ36" s="66"/>
      <c r="AK36" s="66"/>
    </row>
    <row r="37" spans="2:37" s="16" customFormat="1" ht="13.5">
      <c r="B37" s="100" t="s">
        <v>466</v>
      </c>
      <c r="C37" s="100"/>
      <c r="E37" s="62">
        <f>SUM(E38:E41)</f>
        <v>26</v>
      </c>
      <c r="F37" s="63">
        <f>SUM(F38:F41)</f>
        <v>26</v>
      </c>
      <c r="G37" s="63" t="s">
        <v>433</v>
      </c>
      <c r="H37" s="63">
        <f>SUM(H38:H41)</f>
        <v>19</v>
      </c>
      <c r="I37" s="63">
        <f>SUM(I38:I41)</f>
        <v>7</v>
      </c>
      <c r="J37" s="63" t="s">
        <v>488</v>
      </c>
      <c r="K37" s="63" t="s">
        <v>488</v>
      </c>
      <c r="L37" s="63" t="s">
        <v>488</v>
      </c>
      <c r="M37" s="63" t="s">
        <v>488</v>
      </c>
      <c r="N37" s="63" t="s">
        <v>488</v>
      </c>
      <c r="O37" s="63">
        <f>SUM(O38:O41)</f>
        <v>16</v>
      </c>
      <c r="P37" s="63">
        <f>SUM(P38:P41)</f>
        <v>16</v>
      </c>
      <c r="Q37" s="63" t="s">
        <v>433</v>
      </c>
      <c r="R37" s="63">
        <f>SUM(R38:R41)</f>
        <v>14</v>
      </c>
      <c r="S37" s="63">
        <f>SUM(S38:S41)</f>
        <v>2</v>
      </c>
      <c r="T37" s="63">
        <f>SUM(T38:T41)</f>
        <v>9</v>
      </c>
      <c r="U37" s="63">
        <f>SUM(U38:U41)</f>
        <v>9</v>
      </c>
      <c r="V37" s="63" t="s">
        <v>433</v>
      </c>
      <c r="W37" s="63">
        <f>SUM(W38:W41)</f>
        <v>4</v>
      </c>
      <c r="X37" s="63">
        <f>SUM(X38:X41)</f>
        <v>5</v>
      </c>
      <c r="Y37" s="63">
        <f>SUM(Y38:Y41)</f>
        <v>1</v>
      </c>
      <c r="Z37" s="63">
        <f>SUM(Z38:Z41)</f>
        <v>1</v>
      </c>
      <c r="AA37" s="63" t="s">
        <v>433</v>
      </c>
      <c r="AB37" s="63">
        <f>SUM(AB38:AB41)</f>
        <v>1</v>
      </c>
      <c r="AC37" s="63" t="s">
        <v>433</v>
      </c>
      <c r="AD37" s="63">
        <f>SUM(AD38:AD41)</f>
        <v>19</v>
      </c>
      <c r="AE37" s="63" t="s">
        <v>433</v>
      </c>
      <c r="AF37" s="63">
        <f>SUM(AF38:AF41)</f>
        <v>7</v>
      </c>
      <c r="AG37" s="63" t="s">
        <v>487</v>
      </c>
      <c r="AH37" s="280" t="s">
        <v>487</v>
      </c>
      <c r="AI37" s="63"/>
      <c r="AJ37" s="63"/>
      <c r="AK37" s="63"/>
    </row>
    <row r="38" spans="2:37" s="208" customFormat="1" ht="13.5">
      <c r="B38" s="74"/>
      <c r="C38" s="74" t="s">
        <v>436</v>
      </c>
      <c r="E38" s="65">
        <f>SUM(F38:G38)</f>
        <v>4</v>
      </c>
      <c r="F38" s="66">
        <v>4</v>
      </c>
      <c r="G38" s="66" t="s">
        <v>488</v>
      </c>
      <c r="H38" s="66">
        <v>2</v>
      </c>
      <c r="I38" s="66">
        <v>2</v>
      </c>
      <c r="J38" s="66" t="s">
        <v>488</v>
      </c>
      <c r="K38" s="66" t="s">
        <v>488</v>
      </c>
      <c r="L38" s="66" t="s">
        <v>488</v>
      </c>
      <c r="M38" s="66" t="s">
        <v>488</v>
      </c>
      <c r="N38" s="66" t="s">
        <v>488</v>
      </c>
      <c r="O38" s="66">
        <f>SUM(P38:Q38)</f>
        <v>2</v>
      </c>
      <c r="P38" s="66">
        <v>2</v>
      </c>
      <c r="Q38" s="66" t="s">
        <v>488</v>
      </c>
      <c r="R38" s="66">
        <v>2</v>
      </c>
      <c r="S38" s="66" t="s">
        <v>487</v>
      </c>
      <c r="T38" s="66">
        <f>SUM(U38:V38)</f>
        <v>2</v>
      </c>
      <c r="U38" s="66">
        <v>2</v>
      </c>
      <c r="V38" s="66" t="s">
        <v>487</v>
      </c>
      <c r="W38" s="66" t="s">
        <v>487</v>
      </c>
      <c r="X38" s="66">
        <v>2</v>
      </c>
      <c r="Y38" s="66" t="s">
        <v>487</v>
      </c>
      <c r="Z38" s="66" t="s">
        <v>487</v>
      </c>
      <c r="AA38" s="66" t="s">
        <v>487</v>
      </c>
      <c r="AB38" s="66" t="s">
        <v>487</v>
      </c>
      <c r="AC38" s="66" t="s">
        <v>487</v>
      </c>
      <c r="AD38" s="66">
        <v>2</v>
      </c>
      <c r="AE38" s="66" t="s">
        <v>487</v>
      </c>
      <c r="AF38" s="66">
        <v>2</v>
      </c>
      <c r="AG38" s="66" t="s">
        <v>487</v>
      </c>
      <c r="AH38" s="281" t="s">
        <v>487</v>
      </c>
      <c r="AI38" s="66"/>
      <c r="AJ38" s="66"/>
      <c r="AK38" s="66"/>
    </row>
    <row r="39" spans="2:37" s="208" customFormat="1" ht="13.5">
      <c r="B39" s="74"/>
      <c r="C39" s="74" t="s">
        <v>437</v>
      </c>
      <c r="E39" s="65">
        <f>SUM(F39:G39)</f>
        <v>9</v>
      </c>
      <c r="F39" s="66">
        <v>9</v>
      </c>
      <c r="G39" s="66" t="s">
        <v>488</v>
      </c>
      <c r="H39" s="66">
        <v>5</v>
      </c>
      <c r="I39" s="66">
        <v>4</v>
      </c>
      <c r="J39" s="66" t="s">
        <v>488</v>
      </c>
      <c r="K39" s="66" t="s">
        <v>488</v>
      </c>
      <c r="L39" s="66" t="s">
        <v>488</v>
      </c>
      <c r="M39" s="66" t="s">
        <v>488</v>
      </c>
      <c r="N39" s="66" t="s">
        <v>488</v>
      </c>
      <c r="O39" s="66">
        <f>SUM(P39:Q39)</f>
        <v>4</v>
      </c>
      <c r="P39" s="66">
        <v>4</v>
      </c>
      <c r="Q39" s="66" t="s">
        <v>488</v>
      </c>
      <c r="R39" s="66">
        <v>3</v>
      </c>
      <c r="S39" s="66">
        <v>1</v>
      </c>
      <c r="T39" s="66">
        <f>SUM(U39:V39)</f>
        <v>5</v>
      </c>
      <c r="U39" s="66">
        <v>5</v>
      </c>
      <c r="V39" s="66" t="s">
        <v>487</v>
      </c>
      <c r="W39" s="66">
        <v>2</v>
      </c>
      <c r="X39" s="66">
        <v>3</v>
      </c>
      <c r="Y39" s="66" t="s">
        <v>487</v>
      </c>
      <c r="Z39" s="66" t="s">
        <v>487</v>
      </c>
      <c r="AA39" s="66" t="s">
        <v>487</v>
      </c>
      <c r="AB39" s="66" t="s">
        <v>487</v>
      </c>
      <c r="AC39" s="66" t="s">
        <v>487</v>
      </c>
      <c r="AD39" s="66">
        <v>5</v>
      </c>
      <c r="AE39" s="66" t="s">
        <v>487</v>
      </c>
      <c r="AF39" s="66">
        <v>4</v>
      </c>
      <c r="AG39" s="66" t="s">
        <v>487</v>
      </c>
      <c r="AH39" s="281" t="s">
        <v>487</v>
      </c>
      <c r="AI39" s="66"/>
      <c r="AJ39" s="66"/>
      <c r="AK39" s="66"/>
    </row>
    <row r="40" spans="2:37" s="208" customFormat="1" ht="13.5">
      <c r="B40" s="74"/>
      <c r="C40" s="74" t="s">
        <v>141</v>
      </c>
      <c r="E40" s="65">
        <f>SUM(F40:G40)</f>
        <v>12</v>
      </c>
      <c r="F40" s="66">
        <v>12</v>
      </c>
      <c r="G40" s="66" t="s">
        <v>488</v>
      </c>
      <c r="H40" s="66">
        <v>11</v>
      </c>
      <c r="I40" s="66">
        <v>1</v>
      </c>
      <c r="J40" s="66" t="s">
        <v>488</v>
      </c>
      <c r="K40" s="66" t="s">
        <v>488</v>
      </c>
      <c r="L40" s="66" t="s">
        <v>488</v>
      </c>
      <c r="M40" s="66" t="s">
        <v>488</v>
      </c>
      <c r="N40" s="66" t="s">
        <v>488</v>
      </c>
      <c r="O40" s="66">
        <f>SUM(P40:Q40)</f>
        <v>10</v>
      </c>
      <c r="P40" s="66">
        <v>10</v>
      </c>
      <c r="Q40" s="66" t="s">
        <v>488</v>
      </c>
      <c r="R40" s="66">
        <v>9</v>
      </c>
      <c r="S40" s="66">
        <v>1</v>
      </c>
      <c r="T40" s="66">
        <f>SUM(U40:V40)</f>
        <v>2</v>
      </c>
      <c r="U40" s="66">
        <v>2</v>
      </c>
      <c r="V40" s="66" t="s">
        <v>487</v>
      </c>
      <c r="W40" s="66">
        <v>2</v>
      </c>
      <c r="X40" s="66" t="s">
        <v>487</v>
      </c>
      <c r="Y40" s="66" t="s">
        <v>487</v>
      </c>
      <c r="Z40" s="66" t="s">
        <v>487</v>
      </c>
      <c r="AA40" s="66" t="s">
        <v>487</v>
      </c>
      <c r="AB40" s="66" t="s">
        <v>487</v>
      </c>
      <c r="AC40" s="66" t="s">
        <v>487</v>
      </c>
      <c r="AD40" s="66">
        <v>11</v>
      </c>
      <c r="AE40" s="66" t="s">
        <v>487</v>
      </c>
      <c r="AF40" s="66">
        <v>1</v>
      </c>
      <c r="AG40" s="66" t="s">
        <v>487</v>
      </c>
      <c r="AH40" s="66" t="s">
        <v>487</v>
      </c>
      <c r="AI40" s="66"/>
      <c r="AJ40" s="66"/>
      <c r="AK40" s="66"/>
    </row>
    <row r="41" spans="2:37" s="208" customFormat="1" ht="13.5">
      <c r="B41" s="74"/>
      <c r="C41" s="74" t="s">
        <v>142</v>
      </c>
      <c r="E41" s="65">
        <f>SUM(F41:G41)</f>
        <v>1</v>
      </c>
      <c r="F41" s="66">
        <v>1</v>
      </c>
      <c r="G41" s="66" t="s">
        <v>488</v>
      </c>
      <c r="H41" s="66">
        <v>1</v>
      </c>
      <c r="I41" s="66" t="s">
        <v>488</v>
      </c>
      <c r="J41" s="66" t="s">
        <v>488</v>
      </c>
      <c r="K41" s="66" t="s">
        <v>488</v>
      </c>
      <c r="L41" s="66" t="s">
        <v>488</v>
      </c>
      <c r="M41" s="66" t="s">
        <v>488</v>
      </c>
      <c r="N41" s="66" t="s">
        <v>488</v>
      </c>
      <c r="O41" s="66" t="s">
        <v>243</v>
      </c>
      <c r="P41" s="66" t="s">
        <v>488</v>
      </c>
      <c r="Q41" s="66" t="s">
        <v>488</v>
      </c>
      <c r="R41" s="66" t="s">
        <v>488</v>
      </c>
      <c r="S41" s="66" t="s">
        <v>487</v>
      </c>
      <c r="T41" s="66" t="s">
        <v>243</v>
      </c>
      <c r="U41" s="66" t="s">
        <v>487</v>
      </c>
      <c r="V41" s="66" t="s">
        <v>487</v>
      </c>
      <c r="W41" s="66" t="s">
        <v>487</v>
      </c>
      <c r="X41" s="66" t="s">
        <v>487</v>
      </c>
      <c r="Y41" s="66">
        <v>1</v>
      </c>
      <c r="Z41" s="66">
        <v>1</v>
      </c>
      <c r="AA41" s="66" t="s">
        <v>488</v>
      </c>
      <c r="AB41" s="66">
        <v>1</v>
      </c>
      <c r="AC41" s="66" t="s">
        <v>487</v>
      </c>
      <c r="AD41" s="66">
        <v>1</v>
      </c>
      <c r="AE41" s="66" t="s">
        <v>487</v>
      </c>
      <c r="AF41" s="66" t="s">
        <v>487</v>
      </c>
      <c r="AG41" s="66" t="s">
        <v>487</v>
      </c>
      <c r="AH41" s="281" t="s">
        <v>487</v>
      </c>
      <c r="AI41" s="66"/>
      <c r="AJ41" s="66"/>
      <c r="AK41" s="66"/>
    </row>
    <row r="42" spans="2:37" ht="11.25" customHeight="1">
      <c r="B42" s="74"/>
      <c r="C42" s="74"/>
      <c r="E42" s="62">
        <f>SUM(F42:G42)</f>
        <v>0</v>
      </c>
      <c r="F42" s="66"/>
      <c r="G42" s="66"/>
      <c r="H42" s="66"/>
      <c r="I42" s="66"/>
      <c r="J42" s="63"/>
      <c r="K42" s="66"/>
      <c r="L42" s="66"/>
      <c r="M42" s="66"/>
      <c r="N42" s="66"/>
      <c r="O42" s="63">
        <f>SUM(P42:Q42)</f>
        <v>0</v>
      </c>
      <c r="P42" s="66"/>
      <c r="Q42" s="66"/>
      <c r="R42" s="66"/>
      <c r="S42" s="66"/>
      <c r="T42" s="63">
        <f>SUM(U42:V42)</f>
        <v>0</v>
      </c>
      <c r="U42" s="66"/>
      <c r="V42" s="66"/>
      <c r="W42" s="66"/>
      <c r="X42" s="66"/>
      <c r="Y42" s="63"/>
      <c r="Z42" s="66"/>
      <c r="AA42" s="66"/>
      <c r="AB42" s="66"/>
      <c r="AC42" s="66"/>
      <c r="AD42" s="66"/>
      <c r="AE42" s="66"/>
      <c r="AF42" s="66"/>
      <c r="AG42" s="66"/>
      <c r="AH42" s="281"/>
      <c r="AI42" s="66"/>
      <c r="AJ42" s="66"/>
      <c r="AK42" s="66"/>
    </row>
    <row r="43" spans="2:37" s="16" customFormat="1" ht="13.5">
      <c r="B43" s="100" t="s">
        <v>438</v>
      </c>
      <c r="C43" s="100"/>
      <c r="E43" s="62">
        <f>SUM(E44:E47)</f>
        <v>21</v>
      </c>
      <c r="F43" s="63">
        <f>SUM(F44:F47)</f>
        <v>20</v>
      </c>
      <c r="G43" s="63">
        <f>SUM(G44:G47)</f>
        <v>1</v>
      </c>
      <c r="H43" s="63">
        <f>SUM(H44:H47)</f>
        <v>16</v>
      </c>
      <c r="I43" s="63">
        <f>SUM(I44:I47)</f>
        <v>5</v>
      </c>
      <c r="J43" s="63" t="s">
        <v>488</v>
      </c>
      <c r="K43" s="63" t="s">
        <v>488</v>
      </c>
      <c r="L43" s="63" t="s">
        <v>488</v>
      </c>
      <c r="M43" s="63" t="s">
        <v>488</v>
      </c>
      <c r="N43" s="63" t="s">
        <v>488</v>
      </c>
      <c r="O43" s="63">
        <f aca="true" t="shared" si="12" ref="O43:U43">SUM(O44:O47)</f>
        <v>16</v>
      </c>
      <c r="P43" s="63">
        <f t="shared" si="12"/>
        <v>15</v>
      </c>
      <c r="Q43" s="63">
        <f t="shared" si="12"/>
        <v>1</v>
      </c>
      <c r="R43" s="63">
        <f t="shared" si="12"/>
        <v>13</v>
      </c>
      <c r="S43" s="63">
        <f t="shared" si="12"/>
        <v>3</v>
      </c>
      <c r="T43" s="63">
        <f t="shared" si="12"/>
        <v>5</v>
      </c>
      <c r="U43" s="63">
        <f t="shared" si="12"/>
        <v>5</v>
      </c>
      <c r="V43" s="63" t="s">
        <v>243</v>
      </c>
      <c r="W43" s="63">
        <f>SUM(W44:W47)</f>
        <v>3</v>
      </c>
      <c r="X43" s="63">
        <f>SUM(X44:X47)</f>
        <v>2</v>
      </c>
      <c r="Y43" s="63" t="s">
        <v>487</v>
      </c>
      <c r="Z43" s="63" t="s">
        <v>487</v>
      </c>
      <c r="AA43" s="63" t="s">
        <v>487</v>
      </c>
      <c r="AB43" s="63" t="s">
        <v>487</v>
      </c>
      <c r="AC43" s="63" t="s">
        <v>487</v>
      </c>
      <c r="AD43" s="63">
        <f>SUM(AD44:AD47)</f>
        <v>15</v>
      </c>
      <c r="AE43" s="63">
        <f>SUM(AE44:AE47)</f>
        <v>1</v>
      </c>
      <c r="AF43" s="63">
        <f>SUM(AF44:AF47)</f>
        <v>5</v>
      </c>
      <c r="AG43" s="63" t="s">
        <v>487</v>
      </c>
      <c r="AH43" s="280">
        <v>4.8</v>
      </c>
      <c r="AI43" s="63"/>
      <c r="AJ43" s="63"/>
      <c r="AK43" s="63"/>
    </row>
    <row r="44" spans="2:37" s="208" customFormat="1" ht="13.5">
      <c r="B44" s="74"/>
      <c r="C44" s="74" t="s">
        <v>439</v>
      </c>
      <c r="E44" s="65">
        <f>SUM(F44:G44)</f>
        <v>6</v>
      </c>
      <c r="F44" s="66">
        <v>5</v>
      </c>
      <c r="G44" s="66">
        <v>1</v>
      </c>
      <c r="H44" s="66">
        <v>6</v>
      </c>
      <c r="I44" s="66" t="s">
        <v>488</v>
      </c>
      <c r="J44" s="66" t="s">
        <v>488</v>
      </c>
      <c r="K44" s="66" t="s">
        <v>488</v>
      </c>
      <c r="L44" s="66" t="s">
        <v>488</v>
      </c>
      <c r="M44" s="66" t="s">
        <v>488</v>
      </c>
      <c r="N44" s="66" t="s">
        <v>488</v>
      </c>
      <c r="O44" s="66">
        <f>SUM(P44:Q44)</f>
        <v>4</v>
      </c>
      <c r="P44" s="66">
        <v>3</v>
      </c>
      <c r="Q44" s="66">
        <v>1</v>
      </c>
      <c r="R44" s="66">
        <v>4</v>
      </c>
      <c r="S44" s="66" t="s">
        <v>487</v>
      </c>
      <c r="T44" s="66">
        <f>SUM(U44:V44)</f>
        <v>2</v>
      </c>
      <c r="U44" s="66">
        <v>2</v>
      </c>
      <c r="V44" s="66" t="s">
        <v>487</v>
      </c>
      <c r="W44" s="66">
        <v>2</v>
      </c>
      <c r="X44" s="66" t="s">
        <v>487</v>
      </c>
      <c r="Y44" s="66" t="s">
        <v>487</v>
      </c>
      <c r="Z44" s="66" t="s">
        <v>487</v>
      </c>
      <c r="AA44" s="66" t="s">
        <v>487</v>
      </c>
      <c r="AB44" s="66" t="s">
        <v>487</v>
      </c>
      <c r="AC44" s="66" t="s">
        <v>487</v>
      </c>
      <c r="AD44" s="66">
        <v>5</v>
      </c>
      <c r="AE44" s="66">
        <v>1</v>
      </c>
      <c r="AF44" s="66" t="s">
        <v>487</v>
      </c>
      <c r="AG44" s="66" t="s">
        <v>487</v>
      </c>
      <c r="AH44" s="281">
        <v>16.7</v>
      </c>
      <c r="AI44" s="66"/>
      <c r="AJ44" s="66"/>
      <c r="AK44" s="66"/>
    </row>
    <row r="45" spans="2:37" s="208" customFormat="1" ht="13.5">
      <c r="B45" s="74"/>
      <c r="C45" s="74" t="s">
        <v>440</v>
      </c>
      <c r="E45" s="65">
        <f>SUM(F45:G45)</f>
        <v>3</v>
      </c>
      <c r="F45" s="66">
        <v>3</v>
      </c>
      <c r="G45" s="66" t="s">
        <v>488</v>
      </c>
      <c r="H45" s="66">
        <v>2</v>
      </c>
      <c r="I45" s="66">
        <v>1</v>
      </c>
      <c r="J45" s="66" t="s">
        <v>488</v>
      </c>
      <c r="K45" s="66" t="s">
        <v>488</v>
      </c>
      <c r="L45" s="66" t="s">
        <v>488</v>
      </c>
      <c r="M45" s="66" t="s">
        <v>488</v>
      </c>
      <c r="N45" s="66" t="s">
        <v>488</v>
      </c>
      <c r="O45" s="66">
        <f>SUM(P45:Q45)</f>
        <v>3</v>
      </c>
      <c r="P45" s="66">
        <v>3</v>
      </c>
      <c r="Q45" s="66" t="s">
        <v>488</v>
      </c>
      <c r="R45" s="66">
        <v>2</v>
      </c>
      <c r="S45" s="66">
        <v>1</v>
      </c>
      <c r="T45" s="66" t="s">
        <v>243</v>
      </c>
      <c r="U45" s="66" t="s">
        <v>487</v>
      </c>
      <c r="V45" s="66" t="s">
        <v>487</v>
      </c>
      <c r="W45" s="66" t="s">
        <v>487</v>
      </c>
      <c r="X45" s="66" t="s">
        <v>487</v>
      </c>
      <c r="Y45" s="66" t="s">
        <v>487</v>
      </c>
      <c r="Z45" s="66" t="s">
        <v>487</v>
      </c>
      <c r="AA45" s="66" t="s">
        <v>487</v>
      </c>
      <c r="AB45" s="66" t="s">
        <v>487</v>
      </c>
      <c r="AC45" s="66" t="s">
        <v>487</v>
      </c>
      <c r="AD45" s="66">
        <v>2</v>
      </c>
      <c r="AE45" s="66" t="s">
        <v>487</v>
      </c>
      <c r="AF45" s="66">
        <v>1</v>
      </c>
      <c r="AG45" s="66" t="s">
        <v>487</v>
      </c>
      <c r="AH45" s="281" t="s">
        <v>487</v>
      </c>
      <c r="AI45" s="66"/>
      <c r="AJ45" s="66"/>
      <c r="AK45" s="66"/>
    </row>
    <row r="46" spans="2:37" s="208" customFormat="1" ht="13.5">
      <c r="B46" s="74"/>
      <c r="C46" s="74" t="s">
        <v>441</v>
      </c>
      <c r="E46" s="65">
        <f>SUM(F46:G46)</f>
        <v>12</v>
      </c>
      <c r="F46" s="66">
        <v>12</v>
      </c>
      <c r="G46" s="66" t="s">
        <v>488</v>
      </c>
      <c r="H46" s="66">
        <v>8</v>
      </c>
      <c r="I46" s="66">
        <v>4</v>
      </c>
      <c r="J46" s="66" t="s">
        <v>488</v>
      </c>
      <c r="K46" s="66" t="s">
        <v>488</v>
      </c>
      <c r="L46" s="66" t="s">
        <v>488</v>
      </c>
      <c r="M46" s="66" t="s">
        <v>488</v>
      </c>
      <c r="N46" s="66" t="s">
        <v>488</v>
      </c>
      <c r="O46" s="66">
        <f>SUM(P46:Q46)</f>
        <v>9</v>
      </c>
      <c r="P46" s="66">
        <v>9</v>
      </c>
      <c r="Q46" s="66" t="s">
        <v>488</v>
      </c>
      <c r="R46" s="66">
        <v>7</v>
      </c>
      <c r="S46" s="66">
        <v>2</v>
      </c>
      <c r="T46" s="66">
        <f>SUM(U46:V46)</f>
        <v>3</v>
      </c>
      <c r="U46" s="66">
        <v>3</v>
      </c>
      <c r="V46" s="66" t="s">
        <v>487</v>
      </c>
      <c r="W46" s="66">
        <v>1</v>
      </c>
      <c r="X46" s="66">
        <v>2</v>
      </c>
      <c r="Y46" s="66" t="s">
        <v>487</v>
      </c>
      <c r="Z46" s="66" t="s">
        <v>487</v>
      </c>
      <c r="AA46" s="66" t="s">
        <v>487</v>
      </c>
      <c r="AB46" s="66" t="s">
        <v>487</v>
      </c>
      <c r="AC46" s="66" t="s">
        <v>487</v>
      </c>
      <c r="AD46" s="66">
        <v>8</v>
      </c>
      <c r="AE46" s="66" t="s">
        <v>487</v>
      </c>
      <c r="AF46" s="66">
        <v>4</v>
      </c>
      <c r="AG46" s="66" t="s">
        <v>487</v>
      </c>
      <c r="AH46" s="281" t="s">
        <v>487</v>
      </c>
      <c r="AI46" s="66"/>
      <c r="AJ46" s="66"/>
      <c r="AK46" s="66"/>
    </row>
    <row r="47" spans="2:37" s="208" customFormat="1" ht="13.5">
      <c r="B47" s="74"/>
      <c r="C47" s="74" t="s">
        <v>143</v>
      </c>
      <c r="E47" s="65" t="s">
        <v>442</v>
      </c>
      <c r="F47" s="66" t="s">
        <v>488</v>
      </c>
      <c r="G47" s="66" t="s">
        <v>488</v>
      </c>
      <c r="H47" s="66" t="s">
        <v>488</v>
      </c>
      <c r="I47" s="66" t="s">
        <v>488</v>
      </c>
      <c r="J47" s="66" t="s">
        <v>488</v>
      </c>
      <c r="K47" s="66" t="s">
        <v>488</v>
      </c>
      <c r="L47" s="66" t="s">
        <v>488</v>
      </c>
      <c r="M47" s="66" t="s">
        <v>488</v>
      </c>
      <c r="N47" s="66" t="s">
        <v>488</v>
      </c>
      <c r="O47" s="66" t="s">
        <v>442</v>
      </c>
      <c r="P47" s="66" t="s">
        <v>488</v>
      </c>
      <c r="Q47" s="66" t="s">
        <v>488</v>
      </c>
      <c r="R47" s="66" t="s">
        <v>487</v>
      </c>
      <c r="S47" s="66" t="s">
        <v>487</v>
      </c>
      <c r="T47" s="66" t="s">
        <v>442</v>
      </c>
      <c r="U47" s="66" t="s">
        <v>487</v>
      </c>
      <c r="V47" s="66" t="s">
        <v>487</v>
      </c>
      <c r="W47" s="66" t="s">
        <v>487</v>
      </c>
      <c r="X47" s="66" t="s">
        <v>487</v>
      </c>
      <c r="Y47" s="66" t="s">
        <v>487</v>
      </c>
      <c r="Z47" s="66" t="s">
        <v>487</v>
      </c>
      <c r="AA47" s="66" t="s">
        <v>487</v>
      </c>
      <c r="AB47" s="66" t="s">
        <v>487</v>
      </c>
      <c r="AC47" s="66" t="s">
        <v>487</v>
      </c>
      <c r="AD47" s="66" t="s">
        <v>487</v>
      </c>
      <c r="AE47" s="66" t="s">
        <v>487</v>
      </c>
      <c r="AF47" s="66" t="s">
        <v>487</v>
      </c>
      <c r="AG47" s="66" t="s">
        <v>487</v>
      </c>
      <c r="AH47" s="281" t="s">
        <v>487</v>
      </c>
      <c r="AI47" s="66"/>
      <c r="AJ47" s="66"/>
      <c r="AK47" s="66"/>
    </row>
    <row r="48" spans="2:37" ht="11.25" customHeight="1">
      <c r="B48" s="74"/>
      <c r="C48" s="74"/>
      <c r="E48" s="62">
        <f>SUM(F48:G48)</f>
        <v>0</v>
      </c>
      <c r="F48" s="66"/>
      <c r="G48" s="66"/>
      <c r="H48" s="66"/>
      <c r="I48" s="66"/>
      <c r="J48" s="63"/>
      <c r="K48" s="66"/>
      <c r="L48" s="66"/>
      <c r="M48" s="66"/>
      <c r="N48" s="66"/>
      <c r="O48" s="63">
        <f>SUM(P48:Q48)</f>
        <v>0</v>
      </c>
      <c r="P48" s="66"/>
      <c r="Q48" s="66"/>
      <c r="R48" s="66"/>
      <c r="S48" s="66"/>
      <c r="T48" s="63">
        <f>SUM(U48:V48)</f>
        <v>0</v>
      </c>
      <c r="U48" s="66"/>
      <c r="V48" s="66"/>
      <c r="W48" s="66"/>
      <c r="X48" s="66"/>
      <c r="Y48" s="63"/>
      <c r="Z48" s="66"/>
      <c r="AA48" s="66"/>
      <c r="AB48" s="66"/>
      <c r="AC48" s="66"/>
      <c r="AD48" s="66"/>
      <c r="AE48" s="66"/>
      <c r="AF48" s="66"/>
      <c r="AG48" s="66"/>
      <c r="AH48" s="281"/>
      <c r="AI48" s="66"/>
      <c r="AJ48" s="66"/>
      <c r="AK48" s="66"/>
    </row>
    <row r="49" spans="2:37" s="16" customFormat="1" ht="13.5" customHeight="1">
      <c r="B49" s="61" t="s">
        <v>443</v>
      </c>
      <c r="C49" s="61"/>
      <c r="E49" s="62">
        <f aca="true" t="shared" si="13" ref="E49:K49">SUM(E50:E52)</f>
        <v>18</v>
      </c>
      <c r="F49" s="63">
        <f t="shared" si="13"/>
        <v>15</v>
      </c>
      <c r="G49" s="63">
        <f t="shared" si="13"/>
        <v>3</v>
      </c>
      <c r="H49" s="63">
        <f t="shared" si="13"/>
        <v>9</v>
      </c>
      <c r="I49" s="63">
        <f t="shared" si="13"/>
        <v>9</v>
      </c>
      <c r="J49" s="63">
        <f t="shared" si="13"/>
        <v>1</v>
      </c>
      <c r="K49" s="63">
        <f t="shared" si="13"/>
        <v>1</v>
      </c>
      <c r="L49" s="63" t="s">
        <v>488</v>
      </c>
      <c r="M49" s="63" t="s">
        <v>488</v>
      </c>
      <c r="N49" s="63">
        <f aca="true" t="shared" si="14" ref="N49:Z49">SUM(N50:N52)</f>
        <v>1</v>
      </c>
      <c r="O49" s="63">
        <f t="shared" si="14"/>
        <v>6</v>
      </c>
      <c r="P49" s="63">
        <f t="shared" si="14"/>
        <v>5</v>
      </c>
      <c r="Q49" s="63">
        <f t="shared" si="14"/>
        <v>1</v>
      </c>
      <c r="R49" s="63">
        <f t="shared" si="14"/>
        <v>5</v>
      </c>
      <c r="S49" s="63">
        <f t="shared" si="14"/>
        <v>1</v>
      </c>
      <c r="T49" s="63">
        <f t="shared" si="14"/>
        <v>5</v>
      </c>
      <c r="U49" s="63">
        <f t="shared" si="14"/>
        <v>3</v>
      </c>
      <c r="V49" s="63">
        <f t="shared" si="14"/>
        <v>2</v>
      </c>
      <c r="W49" s="63">
        <f t="shared" si="14"/>
        <v>2</v>
      </c>
      <c r="X49" s="63">
        <f t="shared" si="14"/>
        <v>3</v>
      </c>
      <c r="Y49" s="63">
        <f t="shared" si="14"/>
        <v>6</v>
      </c>
      <c r="Z49" s="63">
        <f t="shared" si="14"/>
        <v>6</v>
      </c>
      <c r="AA49" s="63" t="s">
        <v>442</v>
      </c>
      <c r="AB49" s="63">
        <f aca="true" t="shared" si="15" ref="AB49:AG49">SUM(AB50:AB52)</f>
        <v>2</v>
      </c>
      <c r="AC49" s="63">
        <f t="shared" si="15"/>
        <v>4</v>
      </c>
      <c r="AD49" s="63">
        <f t="shared" si="15"/>
        <v>7</v>
      </c>
      <c r="AE49" s="63">
        <f t="shared" si="15"/>
        <v>2</v>
      </c>
      <c r="AF49" s="63">
        <f t="shared" si="15"/>
        <v>8</v>
      </c>
      <c r="AG49" s="63">
        <f t="shared" si="15"/>
        <v>1</v>
      </c>
      <c r="AH49" s="280">
        <v>16.7</v>
      </c>
      <c r="AI49" s="63"/>
      <c r="AJ49" s="63"/>
      <c r="AK49" s="63"/>
    </row>
    <row r="50" spans="2:37" s="208" customFormat="1" ht="13.5">
      <c r="B50" s="74"/>
      <c r="C50" s="74" t="s">
        <v>445</v>
      </c>
      <c r="E50" s="65">
        <f aca="true" t="shared" si="16" ref="E50:E56">SUM(F50:G50)</f>
        <v>14</v>
      </c>
      <c r="F50" s="66">
        <v>11</v>
      </c>
      <c r="G50" s="66">
        <v>3</v>
      </c>
      <c r="H50" s="66">
        <v>6</v>
      </c>
      <c r="I50" s="66">
        <v>8</v>
      </c>
      <c r="J50" s="66" t="s">
        <v>488</v>
      </c>
      <c r="K50" s="66" t="s">
        <v>488</v>
      </c>
      <c r="L50" s="66" t="s">
        <v>488</v>
      </c>
      <c r="M50" s="66" t="s">
        <v>488</v>
      </c>
      <c r="N50" s="66" t="s">
        <v>488</v>
      </c>
      <c r="O50" s="66">
        <f aca="true" t="shared" si="17" ref="O50:O56">SUM(P50:Q50)</f>
        <v>3</v>
      </c>
      <c r="P50" s="66">
        <v>2</v>
      </c>
      <c r="Q50" s="66">
        <v>1</v>
      </c>
      <c r="R50" s="66">
        <v>2</v>
      </c>
      <c r="S50" s="66">
        <v>1</v>
      </c>
      <c r="T50" s="66">
        <f>SUM(U50:V50)</f>
        <v>5</v>
      </c>
      <c r="U50" s="66">
        <v>3</v>
      </c>
      <c r="V50" s="66">
        <v>2</v>
      </c>
      <c r="W50" s="66">
        <v>2</v>
      </c>
      <c r="X50" s="66">
        <v>3</v>
      </c>
      <c r="Y50" s="66">
        <f>SUM(Z50:AA50)</f>
        <v>6</v>
      </c>
      <c r="Z50" s="66">
        <v>6</v>
      </c>
      <c r="AA50" s="66" t="s">
        <v>487</v>
      </c>
      <c r="AB50" s="66">
        <v>2</v>
      </c>
      <c r="AC50" s="66">
        <v>4</v>
      </c>
      <c r="AD50" s="66">
        <v>4</v>
      </c>
      <c r="AE50" s="66">
        <v>2</v>
      </c>
      <c r="AF50" s="66">
        <v>7</v>
      </c>
      <c r="AG50" s="66">
        <v>1</v>
      </c>
      <c r="AH50" s="281">
        <v>21.4</v>
      </c>
      <c r="AI50" s="66"/>
      <c r="AJ50" s="66"/>
      <c r="AK50" s="66"/>
    </row>
    <row r="51" spans="2:37" s="208" customFormat="1" ht="13.5">
      <c r="B51" s="74"/>
      <c r="C51" s="74" t="s">
        <v>446</v>
      </c>
      <c r="E51" s="65">
        <f t="shared" si="16"/>
        <v>2</v>
      </c>
      <c r="F51" s="66">
        <v>2</v>
      </c>
      <c r="G51" s="66" t="s">
        <v>488</v>
      </c>
      <c r="H51" s="66">
        <v>2</v>
      </c>
      <c r="I51" s="66" t="s">
        <v>488</v>
      </c>
      <c r="J51" s="66" t="s">
        <v>488</v>
      </c>
      <c r="K51" s="66" t="s">
        <v>488</v>
      </c>
      <c r="L51" s="66" t="s">
        <v>488</v>
      </c>
      <c r="M51" s="66" t="s">
        <v>488</v>
      </c>
      <c r="N51" s="66" t="s">
        <v>488</v>
      </c>
      <c r="O51" s="66">
        <f t="shared" si="17"/>
        <v>2</v>
      </c>
      <c r="P51" s="66">
        <v>2</v>
      </c>
      <c r="Q51" s="66" t="s">
        <v>488</v>
      </c>
      <c r="R51" s="66">
        <v>2</v>
      </c>
      <c r="S51" s="66" t="s">
        <v>487</v>
      </c>
      <c r="T51" s="66" t="s">
        <v>447</v>
      </c>
      <c r="U51" s="66" t="s">
        <v>487</v>
      </c>
      <c r="V51" s="66" t="s">
        <v>487</v>
      </c>
      <c r="W51" s="66" t="s">
        <v>487</v>
      </c>
      <c r="X51" s="66" t="s">
        <v>487</v>
      </c>
      <c r="Y51" s="66" t="s">
        <v>487</v>
      </c>
      <c r="Z51" s="66" t="s">
        <v>487</v>
      </c>
      <c r="AA51" s="66" t="s">
        <v>487</v>
      </c>
      <c r="AB51" s="66" t="s">
        <v>487</v>
      </c>
      <c r="AC51" s="66" t="s">
        <v>487</v>
      </c>
      <c r="AD51" s="66">
        <v>2</v>
      </c>
      <c r="AE51" s="66" t="s">
        <v>487</v>
      </c>
      <c r="AF51" s="66" t="s">
        <v>487</v>
      </c>
      <c r="AG51" s="66" t="s">
        <v>487</v>
      </c>
      <c r="AH51" s="66" t="s">
        <v>487</v>
      </c>
      <c r="AI51" s="66"/>
      <c r="AJ51" s="66"/>
      <c r="AK51" s="66"/>
    </row>
    <row r="52" spans="2:37" s="208" customFormat="1" ht="13.5">
      <c r="B52" s="74"/>
      <c r="C52" s="74" t="s">
        <v>144</v>
      </c>
      <c r="E52" s="65">
        <f t="shared" si="16"/>
        <v>2</v>
      </c>
      <c r="F52" s="66">
        <v>2</v>
      </c>
      <c r="G52" s="66" t="s">
        <v>488</v>
      </c>
      <c r="H52" s="66">
        <v>1</v>
      </c>
      <c r="I52" s="66">
        <v>1</v>
      </c>
      <c r="J52" s="66">
        <v>1</v>
      </c>
      <c r="K52" s="66">
        <v>1</v>
      </c>
      <c r="L52" s="66" t="s">
        <v>488</v>
      </c>
      <c r="M52" s="66" t="s">
        <v>488</v>
      </c>
      <c r="N52" s="66">
        <v>1</v>
      </c>
      <c r="O52" s="66">
        <f t="shared" si="17"/>
        <v>1</v>
      </c>
      <c r="P52" s="66">
        <v>1</v>
      </c>
      <c r="Q52" s="66" t="s">
        <v>488</v>
      </c>
      <c r="R52" s="66">
        <v>1</v>
      </c>
      <c r="S52" s="66" t="s">
        <v>487</v>
      </c>
      <c r="T52" s="66" t="s">
        <v>447</v>
      </c>
      <c r="U52" s="66" t="s">
        <v>487</v>
      </c>
      <c r="V52" s="66" t="s">
        <v>487</v>
      </c>
      <c r="W52" s="66" t="s">
        <v>487</v>
      </c>
      <c r="X52" s="66" t="s">
        <v>487</v>
      </c>
      <c r="Y52" s="66" t="s">
        <v>487</v>
      </c>
      <c r="Z52" s="66" t="s">
        <v>487</v>
      </c>
      <c r="AA52" s="66" t="s">
        <v>487</v>
      </c>
      <c r="AB52" s="66" t="s">
        <v>487</v>
      </c>
      <c r="AC52" s="66" t="s">
        <v>487</v>
      </c>
      <c r="AD52" s="66">
        <v>1</v>
      </c>
      <c r="AE52" s="66" t="s">
        <v>487</v>
      </c>
      <c r="AF52" s="66">
        <v>1</v>
      </c>
      <c r="AG52" s="66" t="s">
        <v>487</v>
      </c>
      <c r="AH52" s="281" t="s">
        <v>487</v>
      </c>
      <c r="AI52" s="66"/>
      <c r="AJ52" s="66"/>
      <c r="AK52" s="66"/>
    </row>
    <row r="53" spans="2:37" ht="11.25" customHeight="1">
      <c r="B53" s="74"/>
      <c r="C53" s="74" t="s">
        <v>469</v>
      </c>
      <c r="E53" s="62">
        <f t="shared" si="16"/>
        <v>0</v>
      </c>
      <c r="F53" s="66"/>
      <c r="G53" s="66"/>
      <c r="H53" s="66"/>
      <c r="I53" s="66"/>
      <c r="J53" s="63"/>
      <c r="K53" s="66"/>
      <c r="L53" s="66"/>
      <c r="M53" s="66"/>
      <c r="N53" s="66"/>
      <c r="O53" s="63">
        <f t="shared" si="17"/>
        <v>0</v>
      </c>
      <c r="P53" s="66"/>
      <c r="Q53" s="66"/>
      <c r="R53" s="66"/>
      <c r="S53" s="66"/>
      <c r="T53" s="63">
        <f>SUM(U53:V53)</f>
        <v>0</v>
      </c>
      <c r="U53" s="66"/>
      <c r="V53" s="66"/>
      <c r="W53" s="66"/>
      <c r="X53" s="66"/>
      <c r="Y53" s="63"/>
      <c r="Z53" s="66"/>
      <c r="AA53" s="66"/>
      <c r="AB53" s="66"/>
      <c r="AC53" s="66"/>
      <c r="AD53" s="66"/>
      <c r="AE53" s="66"/>
      <c r="AF53" s="66"/>
      <c r="AG53" s="66"/>
      <c r="AH53" s="281"/>
      <c r="AI53" s="66"/>
      <c r="AJ53" s="66"/>
      <c r="AK53" s="66"/>
    </row>
    <row r="54" spans="2:37" s="16" customFormat="1" ht="13.5">
      <c r="B54" s="100" t="s">
        <v>448</v>
      </c>
      <c r="C54" s="100"/>
      <c r="E54" s="62">
        <f t="shared" si="16"/>
        <v>7</v>
      </c>
      <c r="F54" s="63">
        <v>7</v>
      </c>
      <c r="G54" s="63" t="s">
        <v>488</v>
      </c>
      <c r="H54" s="63">
        <v>4</v>
      </c>
      <c r="I54" s="63">
        <v>3</v>
      </c>
      <c r="J54" s="63" t="s">
        <v>488</v>
      </c>
      <c r="K54" s="63" t="s">
        <v>488</v>
      </c>
      <c r="L54" s="63" t="s">
        <v>488</v>
      </c>
      <c r="M54" s="63" t="s">
        <v>488</v>
      </c>
      <c r="N54" s="63" t="s">
        <v>488</v>
      </c>
      <c r="O54" s="63">
        <f t="shared" si="17"/>
        <v>3</v>
      </c>
      <c r="P54" s="63">
        <v>3</v>
      </c>
      <c r="Q54" s="63" t="s">
        <v>488</v>
      </c>
      <c r="R54" s="63">
        <v>2</v>
      </c>
      <c r="S54" s="63">
        <v>1</v>
      </c>
      <c r="T54" s="63">
        <f>SUM(U54:V54)</f>
        <v>4</v>
      </c>
      <c r="U54" s="63">
        <v>4</v>
      </c>
      <c r="V54" s="63" t="s">
        <v>487</v>
      </c>
      <c r="W54" s="63">
        <v>2</v>
      </c>
      <c r="X54" s="63">
        <v>2</v>
      </c>
      <c r="Y54" s="63" t="s">
        <v>487</v>
      </c>
      <c r="Z54" s="63" t="s">
        <v>487</v>
      </c>
      <c r="AA54" s="63" t="s">
        <v>487</v>
      </c>
      <c r="AB54" s="63" t="s">
        <v>487</v>
      </c>
      <c r="AC54" s="63" t="s">
        <v>487</v>
      </c>
      <c r="AD54" s="63">
        <v>4</v>
      </c>
      <c r="AE54" s="63" t="s">
        <v>487</v>
      </c>
      <c r="AF54" s="63">
        <v>3</v>
      </c>
      <c r="AG54" s="63" t="s">
        <v>487</v>
      </c>
      <c r="AH54" s="63" t="s">
        <v>487</v>
      </c>
      <c r="AI54" s="63"/>
      <c r="AJ54" s="63"/>
      <c r="AK54" s="63"/>
    </row>
    <row r="55" spans="2:37" s="208" customFormat="1" ht="13.5">
      <c r="B55" s="74"/>
      <c r="C55" s="74" t="s">
        <v>145</v>
      </c>
      <c r="E55" s="65">
        <f t="shared" si="16"/>
        <v>7</v>
      </c>
      <c r="F55" s="66">
        <v>7</v>
      </c>
      <c r="G55" s="66" t="s">
        <v>488</v>
      </c>
      <c r="H55" s="66">
        <v>4</v>
      </c>
      <c r="I55" s="66">
        <v>3</v>
      </c>
      <c r="J55" s="66" t="s">
        <v>488</v>
      </c>
      <c r="K55" s="66" t="s">
        <v>488</v>
      </c>
      <c r="L55" s="66" t="s">
        <v>488</v>
      </c>
      <c r="M55" s="66" t="s">
        <v>488</v>
      </c>
      <c r="N55" s="66" t="s">
        <v>488</v>
      </c>
      <c r="O55" s="66">
        <f t="shared" si="17"/>
        <v>3</v>
      </c>
      <c r="P55" s="66">
        <v>3</v>
      </c>
      <c r="Q55" s="66" t="s">
        <v>488</v>
      </c>
      <c r="R55" s="66">
        <v>2</v>
      </c>
      <c r="S55" s="66">
        <v>1</v>
      </c>
      <c r="T55" s="66">
        <f>SUM(U55:V55)</f>
        <v>4</v>
      </c>
      <c r="U55" s="66">
        <v>4</v>
      </c>
      <c r="V55" s="66" t="s">
        <v>487</v>
      </c>
      <c r="W55" s="66">
        <v>2</v>
      </c>
      <c r="X55" s="66">
        <v>2</v>
      </c>
      <c r="Y55" s="66" t="s">
        <v>487</v>
      </c>
      <c r="Z55" s="66" t="s">
        <v>487</v>
      </c>
      <c r="AA55" s="66" t="s">
        <v>487</v>
      </c>
      <c r="AB55" s="66" t="s">
        <v>487</v>
      </c>
      <c r="AC55" s="66" t="s">
        <v>487</v>
      </c>
      <c r="AD55" s="66">
        <v>4</v>
      </c>
      <c r="AE55" s="66" t="s">
        <v>487</v>
      </c>
      <c r="AF55" s="66">
        <v>3</v>
      </c>
      <c r="AG55" s="66" t="s">
        <v>487</v>
      </c>
      <c r="AH55" s="66" t="s">
        <v>487</v>
      </c>
      <c r="AI55" s="66"/>
      <c r="AJ55" s="66"/>
      <c r="AK55" s="66"/>
    </row>
    <row r="56" spans="2:37" ht="11.25" customHeight="1">
      <c r="B56" s="74"/>
      <c r="C56" s="74"/>
      <c r="E56" s="62">
        <f t="shared" si="16"/>
        <v>0</v>
      </c>
      <c r="F56" s="66"/>
      <c r="G56" s="66"/>
      <c r="H56" s="66"/>
      <c r="I56" s="66"/>
      <c r="J56" s="63"/>
      <c r="K56" s="66"/>
      <c r="L56" s="66"/>
      <c r="M56" s="66"/>
      <c r="N56" s="66"/>
      <c r="O56" s="63">
        <f t="shared" si="17"/>
        <v>0</v>
      </c>
      <c r="P56" s="66"/>
      <c r="Q56" s="66"/>
      <c r="R56" s="66"/>
      <c r="S56" s="66"/>
      <c r="T56" s="63">
        <f>SUM(U56:V56)</f>
        <v>0</v>
      </c>
      <c r="U56" s="66"/>
      <c r="V56" s="66"/>
      <c r="W56" s="66"/>
      <c r="X56" s="66"/>
      <c r="Y56" s="63"/>
      <c r="Z56" s="66"/>
      <c r="AA56" s="66"/>
      <c r="AB56" s="66"/>
      <c r="AC56" s="66"/>
      <c r="AD56" s="66"/>
      <c r="AE56" s="66"/>
      <c r="AF56" s="66"/>
      <c r="AG56" s="66"/>
      <c r="AH56" s="281"/>
      <c r="AI56" s="66"/>
      <c r="AJ56" s="66"/>
      <c r="AK56" s="66"/>
    </row>
    <row r="57" spans="2:37" s="16" customFormat="1" ht="13.5">
      <c r="B57" s="100" t="s">
        <v>450</v>
      </c>
      <c r="C57" s="100"/>
      <c r="E57" s="62">
        <f>SUM(E58:E60)</f>
        <v>11</v>
      </c>
      <c r="F57" s="63">
        <f>SUM(F58:F60)</f>
        <v>10</v>
      </c>
      <c r="G57" s="63">
        <f>SUM(G58:G60)</f>
        <v>1</v>
      </c>
      <c r="H57" s="63">
        <f>SUM(H58:H60)</f>
        <v>7</v>
      </c>
      <c r="I57" s="63">
        <f>SUM(I58:I60)</f>
        <v>4</v>
      </c>
      <c r="J57" s="63" t="s">
        <v>488</v>
      </c>
      <c r="K57" s="63" t="s">
        <v>488</v>
      </c>
      <c r="L57" s="63" t="s">
        <v>488</v>
      </c>
      <c r="M57" s="63" t="s">
        <v>488</v>
      </c>
      <c r="N57" s="63" t="s">
        <v>488</v>
      </c>
      <c r="O57" s="63">
        <f>SUM(O58:O60)</f>
        <v>6</v>
      </c>
      <c r="P57" s="63">
        <f>SUM(P58:P60)</f>
        <v>6</v>
      </c>
      <c r="Q57" s="63" t="s">
        <v>488</v>
      </c>
      <c r="R57" s="63">
        <f aca="true" t="shared" si="18" ref="R57:X57">SUM(R58:R60)</f>
        <v>3</v>
      </c>
      <c r="S57" s="63">
        <f t="shared" si="18"/>
        <v>3</v>
      </c>
      <c r="T57" s="63">
        <f t="shared" si="18"/>
        <v>5</v>
      </c>
      <c r="U57" s="63">
        <f t="shared" si="18"/>
        <v>4</v>
      </c>
      <c r="V57" s="63">
        <f t="shared" si="18"/>
        <v>1</v>
      </c>
      <c r="W57" s="63">
        <f t="shared" si="18"/>
        <v>4</v>
      </c>
      <c r="X57" s="63">
        <f t="shared" si="18"/>
        <v>1</v>
      </c>
      <c r="Y57" s="63" t="s">
        <v>487</v>
      </c>
      <c r="Z57" s="63" t="s">
        <v>487</v>
      </c>
      <c r="AA57" s="63" t="s">
        <v>487</v>
      </c>
      <c r="AB57" s="63" t="s">
        <v>487</v>
      </c>
      <c r="AC57" s="63" t="s">
        <v>487</v>
      </c>
      <c r="AD57" s="63">
        <f>SUM(AD58:AD60)</f>
        <v>6</v>
      </c>
      <c r="AE57" s="63">
        <f>SUM(AE58:AE60)</f>
        <v>1</v>
      </c>
      <c r="AF57" s="63">
        <f>SUM(AF58:AF60)</f>
        <v>4</v>
      </c>
      <c r="AG57" s="63" t="s">
        <v>487</v>
      </c>
      <c r="AH57" s="281">
        <v>9.1</v>
      </c>
      <c r="AI57" s="63"/>
      <c r="AJ57" s="63"/>
      <c r="AK57" s="63"/>
    </row>
    <row r="58" spans="2:37" s="208" customFormat="1" ht="13.5">
      <c r="B58" s="74"/>
      <c r="C58" s="74" t="s">
        <v>451</v>
      </c>
      <c r="E58" s="65">
        <f>SUM(F58:G58)</f>
        <v>6</v>
      </c>
      <c r="F58" s="66">
        <v>6</v>
      </c>
      <c r="G58" s="66" t="s">
        <v>488</v>
      </c>
      <c r="H58" s="66">
        <v>3</v>
      </c>
      <c r="I58" s="66">
        <v>3</v>
      </c>
      <c r="J58" s="66" t="s">
        <v>488</v>
      </c>
      <c r="K58" s="66" t="s">
        <v>488</v>
      </c>
      <c r="L58" s="66" t="s">
        <v>488</v>
      </c>
      <c r="M58" s="66" t="s">
        <v>488</v>
      </c>
      <c r="N58" s="66" t="s">
        <v>488</v>
      </c>
      <c r="O58" s="66">
        <f>SUM(P58:Q58)</f>
        <v>5</v>
      </c>
      <c r="P58" s="66">
        <v>5</v>
      </c>
      <c r="Q58" s="66" t="s">
        <v>488</v>
      </c>
      <c r="R58" s="66">
        <v>2</v>
      </c>
      <c r="S58" s="66">
        <v>3</v>
      </c>
      <c r="T58" s="66">
        <f>SUM(U58:V58)</f>
        <v>1</v>
      </c>
      <c r="U58" s="66">
        <v>1</v>
      </c>
      <c r="V58" s="66" t="s">
        <v>487</v>
      </c>
      <c r="W58" s="66">
        <v>1</v>
      </c>
      <c r="X58" s="66" t="s">
        <v>487</v>
      </c>
      <c r="Y58" s="66" t="s">
        <v>487</v>
      </c>
      <c r="Z58" s="66" t="s">
        <v>487</v>
      </c>
      <c r="AA58" s="66" t="s">
        <v>487</v>
      </c>
      <c r="AB58" s="66" t="s">
        <v>487</v>
      </c>
      <c r="AC58" s="66" t="s">
        <v>487</v>
      </c>
      <c r="AD58" s="66">
        <v>3</v>
      </c>
      <c r="AE58" s="66" t="s">
        <v>487</v>
      </c>
      <c r="AF58" s="66">
        <v>3</v>
      </c>
      <c r="AG58" s="66" t="s">
        <v>487</v>
      </c>
      <c r="AH58" s="281" t="s">
        <v>487</v>
      </c>
      <c r="AI58" s="66"/>
      <c r="AJ58" s="66"/>
      <c r="AK58" s="66"/>
    </row>
    <row r="59" spans="2:37" s="208" customFormat="1" ht="13.5">
      <c r="B59" s="74"/>
      <c r="C59" s="74" t="s">
        <v>146</v>
      </c>
      <c r="E59" s="65">
        <f>SUM(F59:G59)</f>
        <v>3</v>
      </c>
      <c r="F59" s="66">
        <v>2</v>
      </c>
      <c r="G59" s="66">
        <v>1</v>
      </c>
      <c r="H59" s="66">
        <v>3</v>
      </c>
      <c r="I59" s="66" t="s">
        <v>488</v>
      </c>
      <c r="J59" s="66" t="s">
        <v>488</v>
      </c>
      <c r="K59" s="66" t="s">
        <v>488</v>
      </c>
      <c r="L59" s="66" t="s">
        <v>488</v>
      </c>
      <c r="M59" s="66" t="s">
        <v>488</v>
      </c>
      <c r="N59" s="66" t="s">
        <v>488</v>
      </c>
      <c r="O59" s="66" t="s">
        <v>447</v>
      </c>
      <c r="P59" s="66" t="s">
        <v>488</v>
      </c>
      <c r="Q59" s="66" t="s">
        <v>488</v>
      </c>
      <c r="R59" s="66" t="s">
        <v>487</v>
      </c>
      <c r="S59" s="66" t="s">
        <v>487</v>
      </c>
      <c r="T59" s="66">
        <f>SUM(U59:V59)</f>
        <v>3</v>
      </c>
      <c r="U59" s="66">
        <v>2</v>
      </c>
      <c r="V59" s="66">
        <v>1</v>
      </c>
      <c r="W59" s="66">
        <v>3</v>
      </c>
      <c r="X59" s="66" t="s">
        <v>487</v>
      </c>
      <c r="Y59" s="66" t="s">
        <v>487</v>
      </c>
      <c r="Z59" s="66" t="s">
        <v>487</v>
      </c>
      <c r="AA59" s="66" t="s">
        <v>487</v>
      </c>
      <c r="AB59" s="66" t="s">
        <v>487</v>
      </c>
      <c r="AC59" s="66" t="s">
        <v>487</v>
      </c>
      <c r="AD59" s="66">
        <v>2</v>
      </c>
      <c r="AE59" s="66">
        <v>1</v>
      </c>
      <c r="AF59" s="66" t="s">
        <v>487</v>
      </c>
      <c r="AG59" s="66" t="s">
        <v>487</v>
      </c>
      <c r="AH59" s="281">
        <v>33.3</v>
      </c>
      <c r="AI59" s="66"/>
      <c r="AJ59" s="66"/>
      <c r="AK59" s="66"/>
    </row>
    <row r="60" spans="2:37" s="208" customFormat="1" ht="13.5">
      <c r="B60" s="74"/>
      <c r="C60" s="74" t="s">
        <v>147</v>
      </c>
      <c r="E60" s="65">
        <f>SUM(F60:G60)</f>
        <v>2</v>
      </c>
      <c r="F60" s="66">
        <v>2</v>
      </c>
      <c r="G60" s="66" t="s">
        <v>488</v>
      </c>
      <c r="H60" s="66">
        <v>1</v>
      </c>
      <c r="I60" s="66">
        <v>1</v>
      </c>
      <c r="J60" s="66" t="s">
        <v>488</v>
      </c>
      <c r="K60" s="66" t="s">
        <v>488</v>
      </c>
      <c r="L60" s="66" t="s">
        <v>488</v>
      </c>
      <c r="M60" s="66" t="s">
        <v>488</v>
      </c>
      <c r="N60" s="66" t="s">
        <v>488</v>
      </c>
      <c r="O60" s="66">
        <f>SUM(P60:Q60)</f>
        <v>1</v>
      </c>
      <c r="P60" s="66">
        <v>1</v>
      </c>
      <c r="Q60" s="66" t="s">
        <v>488</v>
      </c>
      <c r="R60" s="66">
        <v>1</v>
      </c>
      <c r="S60" s="66" t="s">
        <v>487</v>
      </c>
      <c r="T60" s="66">
        <f>SUM(U60:V60)</f>
        <v>1</v>
      </c>
      <c r="U60" s="66">
        <v>1</v>
      </c>
      <c r="V60" s="66" t="s">
        <v>487</v>
      </c>
      <c r="W60" s="66" t="s">
        <v>487</v>
      </c>
      <c r="X60" s="66">
        <v>1</v>
      </c>
      <c r="Y60" s="66" t="s">
        <v>487</v>
      </c>
      <c r="Z60" s="66" t="s">
        <v>487</v>
      </c>
      <c r="AA60" s="66" t="s">
        <v>487</v>
      </c>
      <c r="AB60" s="66" t="s">
        <v>487</v>
      </c>
      <c r="AC60" s="66" t="s">
        <v>487</v>
      </c>
      <c r="AD60" s="66">
        <v>1</v>
      </c>
      <c r="AE60" s="66" t="s">
        <v>487</v>
      </c>
      <c r="AF60" s="66">
        <v>1</v>
      </c>
      <c r="AG60" s="66" t="s">
        <v>487</v>
      </c>
      <c r="AH60" s="66" t="s">
        <v>487</v>
      </c>
      <c r="AI60" s="66"/>
      <c r="AJ60" s="66"/>
      <c r="AK60" s="66"/>
    </row>
    <row r="61" s="208" customFormat="1" ht="5.25" customHeight="1" thickBot="1">
      <c r="E61" s="282"/>
    </row>
    <row r="62" spans="1:37" ht="14.25" customHeight="1">
      <c r="A62" s="26" t="s">
        <v>186</v>
      </c>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121"/>
      <c r="AJ62" s="121"/>
      <c r="AK62" s="121"/>
    </row>
  </sheetData>
  <sheetProtection/>
  <mergeCells count="36">
    <mergeCell ref="B43:C43"/>
    <mergeCell ref="B49:C49"/>
    <mergeCell ref="B54:C54"/>
    <mergeCell ref="B57:C57"/>
    <mergeCell ref="B10:C10"/>
    <mergeCell ref="B19:C19"/>
    <mergeCell ref="B26:C26"/>
    <mergeCell ref="B29:C29"/>
    <mergeCell ref="B34:C34"/>
    <mergeCell ref="B37:C37"/>
    <mergeCell ref="Y5:Y6"/>
    <mergeCell ref="Z5:AA5"/>
    <mergeCell ref="AB5:AC5"/>
    <mergeCell ref="AD5:AE5"/>
    <mergeCell ref="AF5:AG5"/>
    <mergeCell ref="B8:C8"/>
    <mergeCell ref="AD4:AG4"/>
    <mergeCell ref="AH4:AH6"/>
    <mergeCell ref="E5:E6"/>
    <mergeCell ref="F5:G5"/>
    <mergeCell ref="H5:I5"/>
    <mergeCell ref="J5:J6"/>
    <mergeCell ref="K5:L5"/>
    <mergeCell ref="M5:N5"/>
    <mergeCell ref="O5:O6"/>
    <mergeCell ref="P5:Q5"/>
    <mergeCell ref="A4:D6"/>
    <mergeCell ref="E4:I4"/>
    <mergeCell ref="J4:N4"/>
    <mergeCell ref="O4:S4"/>
    <mergeCell ref="T4:X4"/>
    <mergeCell ref="Y4:AC4"/>
    <mergeCell ref="R5:S5"/>
    <mergeCell ref="T5:T6"/>
    <mergeCell ref="U5:V5"/>
    <mergeCell ref="W5:X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G152"/>
  <sheetViews>
    <sheetView zoomScalePageLayoutView="0" workbookViewId="0" topLeftCell="A1">
      <selection activeCell="G23" sqref="G23"/>
    </sheetView>
  </sheetViews>
  <sheetFormatPr defaultColWidth="9.00390625" defaultRowHeight="13.5"/>
  <cols>
    <col min="1" max="1" width="0.875" style="1" customWidth="1"/>
    <col min="2" max="2" width="1.4921875" style="1" customWidth="1"/>
    <col min="3" max="3" width="8.375" style="1" customWidth="1"/>
    <col min="4" max="4" width="0.875" style="1" customWidth="1"/>
    <col min="5" max="14" width="7.50390625" style="1" customWidth="1"/>
    <col min="15" max="25" width="7.75390625" style="1" customWidth="1"/>
    <col min="26" max="16384" width="9.00390625" style="1" customWidth="1"/>
  </cols>
  <sheetData>
    <row r="2" ht="17.25">
      <c r="H2" s="3" t="s">
        <v>148</v>
      </c>
    </row>
    <row r="3" ht="13.5">
      <c r="A3" s="4" t="s">
        <v>96</v>
      </c>
    </row>
    <row r="4" spans="1:25" ht="14.25" thickBot="1">
      <c r="A4" s="4" t="s">
        <v>97</v>
      </c>
      <c r="Y4" s="5" t="s">
        <v>149</v>
      </c>
    </row>
    <row r="5" spans="1:25" ht="14.25" thickTop="1">
      <c r="A5" s="47" t="s">
        <v>99</v>
      </c>
      <c r="B5" s="47"/>
      <c r="C5" s="47"/>
      <c r="D5" s="47"/>
      <c r="E5" s="53" t="s">
        <v>100</v>
      </c>
      <c r="F5" s="53" t="s">
        <v>101</v>
      </c>
      <c r="G5" s="43" t="s">
        <v>150</v>
      </c>
      <c r="H5" s="44"/>
      <c r="I5" s="44"/>
      <c r="J5" s="44"/>
      <c r="K5" s="44"/>
      <c r="L5" s="44"/>
      <c r="M5" s="44"/>
      <c r="N5" s="44"/>
      <c r="O5" s="44"/>
      <c r="P5" s="44"/>
      <c r="Q5" s="44"/>
      <c r="R5" s="44"/>
      <c r="S5" s="45"/>
      <c r="T5" s="46" t="s">
        <v>103</v>
      </c>
      <c r="U5" s="47"/>
      <c r="V5" s="47"/>
      <c r="W5" s="54"/>
      <c r="X5" s="46" t="s">
        <v>104</v>
      </c>
      <c r="Y5" s="47"/>
    </row>
    <row r="6" spans="1:25" ht="13.5">
      <c r="A6" s="49"/>
      <c r="B6" s="49"/>
      <c r="C6" s="49"/>
      <c r="D6" s="49"/>
      <c r="E6" s="55"/>
      <c r="F6" s="55"/>
      <c r="G6" s="35" t="s">
        <v>105</v>
      </c>
      <c r="H6" s="36"/>
      <c r="I6" s="37"/>
      <c r="J6" s="35" t="s">
        <v>106</v>
      </c>
      <c r="K6" s="36"/>
      <c r="L6" s="37"/>
      <c r="M6" s="35" t="s">
        <v>107</v>
      </c>
      <c r="N6" s="36"/>
      <c r="O6" s="37"/>
      <c r="P6" s="35" t="s">
        <v>108</v>
      </c>
      <c r="Q6" s="36"/>
      <c r="R6" s="37"/>
      <c r="S6" s="55" t="s">
        <v>151</v>
      </c>
      <c r="T6" s="35" t="s">
        <v>113</v>
      </c>
      <c r="U6" s="36"/>
      <c r="V6" s="37"/>
      <c r="W6" s="56" t="s">
        <v>114</v>
      </c>
      <c r="X6" s="56" t="s">
        <v>116</v>
      </c>
      <c r="Y6" s="57" t="s">
        <v>117</v>
      </c>
    </row>
    <row r="7" spans="1:25" ht="13.5">
      <c r="A7" s="48"/>
      <c r="B7" s="48"/>
      <c r="C7" s="48"/>
      <c r="D7" s="48"/>
      <c r="E7" s="58"/>
      <c r="F7" s="58"/>
      <c r="G7" s="14" t="s">
        <v>115</v>
      </c>
      <c r="H7" s="14" t="s">
        <v>116</v>
      </c>
      <c r="I7" s="14" t="s">
        <v>117</v>
      </c>
      <c r="J7" s="14" t="s">
        <v>115</v>
      </c>
      <c r="K7" s="14" t="s">
        <v>116</v>
      </c>
      <c r="L7" s="14" t="s">
        <v>117</v>
      </c>
      <c r="M7" s="14" t="s">
        <v>115</v>
      </c>
      <c r="N7" s="14" t="s">
        <v>116</v>
      </c>
      <c r="O7" s="11" t="s">
        <v>117</v>
      </c>
      <c r="P7" s="14" t="s">
        <v>115</v>
      </c>
      <c r="Q7" s="14" t="s">
        <v>116</v>
      </c>
      <c r="R7" s="14" t="s">
        <v>117</v>
      </c>
      <c r="S7" s="58"/>
      <c r="T7" s="14" t="s">
        <v>115</v>
      </c>
      <c r="U7" s="14" t="s">
        <v>116</v>
      </c>
      <c r="V7" s="14" t="s">
        <v>117</v>
      </c>
      <c r="W7" s="58"/>
      <c r="X7" s="58"/>
      <c r="Y7" s="41"/>
    </row>
    <row r="8" spans="5:33" s="59" customFormat="1" ht="13.5">
      <c r="E8" s="60" t="s">
        <v>118</v>
      </c>
      <c r="F8" s="5" t="s">
        <v>119</v>
      </c>
      <c r="G8" s="5" t="s">
        <v>120</v>
      </c>
      <c r="H8" s="5" t="s">
        <v>120</v>
      </c>
      <c r="I8" s="5" t="s">
        <v>120</v>
      </c>
      <c r="J8" s="5" t="s">
        <v>120</v>
      </c>
      <c r="K8" s="5" t="s">
        <v>120</v>
      </c>
      <c r="L8" s="5" t="s">
        <v>120</v>
      </c>
      <c r="M8" s="5" t="s">
        <v>120</v>
      </c>
      <c r="N8" s="5" t="s">
        <v>120</v>
      </c>
      <c r="O8" s="5" t="s">
        <v>120</v>
      </c>
      <c r="P8" s="5" t="s">
        <v>120</v>
      </c>
      <c r="Q8" s="5" t="s">
        <v>120</v>
      </c>
      <c r="R8" s="5" t="s">
        <v>120</v>
      </c>
      <c r="S8" s="5" t="s">
        <v>120</v>
      </c>
      <c r="T8" s="5" t="s">
        <v>120</v>
      </c>
      <c r="U8" s="5" t="s">
        <v>120</v>
      </c>
      <c r="V8" s="5" t="s">
        <v>120</v>
      </c>
      <c r="W8" s="5" t="s">
        <v>120</v>
      </c>
      <c r="X8" s="5" t="s">
        <v>120</v>
      </c>
      <c r="Y8" s="5" t="s">
        <v>120</v>
      </c>
      <c r="Z8" s="5"/>
      <c r="AA8" s="5"/>
      <c r="AB8" s="5"/>
      <c r="AC8" s="5"/>
      <c r="AD8" s="5"/>
      <c r="AE8" s="5"/>
      <c r="AF8" s="5"/>
      <c r="AG8" s="5"/>
    </row>
    <row r="9" spans="1:33" ht="10.5" customHeight="1">
      <c r="A9" s="16"/>
      <c r="B9" s="61" t="s">
        <v>105</v>
      </c>
      <c r="C9" s="61"/>
      <c r="D9" s="16"/>
      <c r="E9" s="62">
        <f>SUM(E11,E13)</f>
        <v>204</v>
      </c>
      <c r="F9" s="63">
        <f>SUM(F11,F13)</f>
        <v>2140</v>
      </c>
      <c r="G9" s="63">
        <f aca="true" t="shared" si="0" ref="G9:G14">SUM(H9,I9)</f>
        <v>65871</v>
      </c>
      <c r="H9" s="63">
        <f aca="true" t="shared" si="1" ref="H9:I54">SUM(K9,N9,Q9)</f>
        <v>33732</v>
      </c>
      <c r="I9" s="63">
        <f t="shared" si="1"/>
        <v>32139</v>
      </c>
      <c r="J9" s="63">
        <f aca="true" t="shared" si="2" ref="J9:J54">SUM(K9,L9)</f>
        <v>21248</v>
      </c>
      <c r="K9" s="63">
        <f>SUM(K11,K13)</f>
        <v>10872</v>
      </c>
      <c r="L9" s="63">
        <f>SUM(L11,L13)</f>
        <v>10376</v>
      </c>
      <c r="M9" s="63">
        <f aca="true" t="shared" si="3" ref="M9:M54">SUM(N9,O9)</f>
        <v>21878</v>
      </c>
      <c r="N9" s="63">
        <f>SUM(N11,N13)</f>
        <v>11193</v>
      </c>
      <c r="O9" s="63">
        <f>SUM(O11,O13)</f>
        <v>10685</v>
      </c>
      <c r="P9" s="63">
        <f aca="true" t="shared" si="4" ref="P9:P54">SUM(Q9,R9)</f>
        <v>22745</v>
      </c>
      <c r="Q9" s="63">
        <f>SUM(Q11,Q13)</f>
        <v>11667</v>
      </c>
      <c r="R9" s="63">
        <f>SUM(R11,R13)</f>
        <v>11078</v>
      </c>
      <c r="S9" s="63">
        <f>SUM(S11,S13)</f>
        <v>358</v>
      </c>
      <c r="T9" s="63">
        <f aca="true" t="shared" si="5" ref="T9:T14">SUM(U9,V9)</f>
        <v>4580</v>
      </c>
      <c r="U9" s="63">
        <f>SUM(U11,U13)</f>
        <v>2861</v>
      </c>
      <c r="V9" s="63">
        <f>SUM(V11,V13)</f>
        <v>1719</v>
      </c>
      <c r="W9" s="63">
        <f>SUM(W11,W13)</f>
        <v>526</v>
      </c>
      <c r="X9" s="63">
        <f>SUM(X11,X13)</f>
        <v>162</v>
      </c>
      <c r="Y9" s="63">
        <f>SUM(Y11,Y13)</f>
        <v>562</v>
      </c>
      <c r="Z9" s="64"/>
      <c r="AA9" s="64"/>
      <c r="AB9" s="64"/>
      <c r="AC9" s="64"/>
      <c r="AD9" s="64"/>
      <c r="AE9" s="64"/>
      <c r="AF9" s="64"/>
      <c r="AG9" s="64"/>
    </row>
    <row r="10" spans="1:33" ht="10.5" customHeight="1">
      <c r="A10" s="16"/>
      <c r="B10" s="19"/>
      <c r="C10" s="19"/>
      <c r="D10" s="16"/>
      <c r="E10" s="62"/>
      <c r="F10" s="63"/>
      <c r="G10" s="63">
        <f t="shared" si="0"/>
        <v>0</v>
      </c>
      <c r="H10" s="63">
        <f t="shared" si="1"/>
        <v>0</v>
      </c>
      <c r="I10" s="63">
        <f t="shared" si="1"/>
        <v>0</v>
      </c>
      <c r="J10" s="63">
        <f t="shared" si="2"/>
        <v>0</v>
      </c>
      <c r="K10" s="63"/>
      <c r="L10" s="63"/>
      <c r="M10" s="63">
        <f t="shared" si="3"/>
        <v>0</v>
      </c>
      <c r="N10" s="63"/>
      <c r="O10" s="63"/>
      <c r="P10" s="63">
        <f t="shared" si="4"/>
        <v>0</v>
      </c>
      <c r="Q10" s="63"/>
      <c r="R10" s="63"/>
      <c r="S10" s="63"/>
      <c r="T10" s="63">
        <f t="shared" si="5"/>
        <v>0</v>
      </c>
      <c r="U10" s="63"/>
      <c r="V10" s="63"/>
      <c r="W10" s="63"/>
      <c r="X10" s="63"/>
      <c r="Y10" s="63"/>
      <c r="Z10" s="64"/>
      <c r="AA10" s="64"/>
      <c r="AB10" s="64"/>
      <c r="AC10" s="64"/>
      <c r="AD10" s="64"/>
      <c r="AE10" s="64"/>
      <c r="AF10" s="64"/>
      <c r="AG10" s="64"/>
    </row>
    <row r="11" spans="1:33" ht="10.5" customHeight="1">
      <c r="A11" s="16"/>
      <c r="B11" s="61" t="s">
        <v>121</v>
      </c>
      <c r="C11" s="61"/>
      <c r="D11" s="16"/>
      <c r="E11" s="62">
        <f>SUM(E15:E30)</f>
        <v>105</v>
      </c>
      <c r="F11" s="63">
        <f>SUM(F15:F30)</f>
        <v>1355</v>
      </c>
      <c r="G11" s="63">
        <f t="shared" si="0"/>
        <v>43649</v>
      </c>
      <c r="H11" s="63">
        <f t="shared" si="1"/>
        <v>22272</v>
      </c>
      <c r="I11" s="63">
        <f t="shared" si="1"/>
        <v>21377</v>
      </c>
      <c r="J11" s="63">
        <f t="shared" si="2"/>
        <v>14046</v>
      </c>
      <c r="K11" s="63">
        <f>SUM(K15:K30)</f>
        <v>7136</v>
      </c>
      <c r="L11" s="63">
        <f>SUM(L15:L30)</f>
        <v>6910</v>
      </c>
      <c r="M11" s="63">
        <f t="shared" si="3"/>
        <v>14526</v>
      </c>
      <c r="N11" s="63">
        <f>SUM(N15:N30)</f>
        <v>7445</v>
      </c>
      <c r="O11" s="63">
        <f>SUM(O15:O30)</f>
        <v>7081</v>
      </c>
      <c r="P11" s="63">
        <f t="shared" si="4"/>
        <v>15077</v>
      </c>
      <c r="Q11" s="63">
        <f>SUM(Q15:Q30)</f>
        <v>7691</v>
      </c>
      <c r="R11" s="63">
        <f>SUM(R15:R30)</f>
        <v>7386</v>
      </c>
      <c r="S11" s="63">
        <f>SUM(S15:S30)</f>
        <v>306</v>
      </c>
      <c r="T11" s="63">
        <f t="shared" si="5"/>
        <v>2778</v>
      </c>
      <c r="U11" s="63">
        <f>SUM(U15:U30)</f>
        <v>1741</v>
      </c>
      <c r="V11" s="63">
        <f>SUM(V15:V30)</f>
        <v>1037</v>
      </c>
      <c r="W11" s="63">
        <f>SUM(W15:W30)</f>
        <v>334</v>
      </c>
      <c r="X11" s="63">
        <f>SUM(X15:X30)</f>
        <v>99</v>
      </c>
      <c r="Y11" s="63">
        <f>SUM(Y15:Y30)</f>
        <v>335</v>
      </c>
      <c r="Z11" s="64"/>
      <c r="AA11" s="64"/>
      <c r="AB11" s="64"/>
      <c r="AC11" s="64"/>
      <c r="AD11" s="64"/>
      <c r="AE11" s="64"/>
      <c r="AF11" s="64"/>
      <c r="AG11" s="64"/>
    </row>
    <row r="12" spans="1:33" ht="10.5" customHeight="1">
      <c r="A12" s="16"/>
      <c r="B12" s="19"/>
      <c r="C12" s="19"/>
      <c r="D12" s="16"/>
      <c r="E12" s="62"/>
      <c r="F12" s="63"/>
      <c r="G12" s="63">
        <f t="shared" si="0"/>
        <v>0</v>
      </c>
      <c r="H12" s="63">
        <f t="shared" si="1"/>
        <v>0</v>
      </c>
      <c r="I12" s="63">
        <f t="shared" si="1"/>
        <v>0</v>
      </c>
      <c r="J12" s="63">
        <f t="shared" si="2"/>
        <v>0</v>
      </c>
      <c r="K12" s="63"/>
      <c r="L12" s="63"/>
      <c r="M12" s="63">
        <f t="shared" si="3"/>
        <v>0</v>
      </c>
      <c r="N12" s="63"/>
      <c r="O12" s="63"/>
      <c r="P12" s="63">
        <f t="shared" si="4"/>
        <v>0</v>
      </c>
      <c r="Q12" s="63"/>
      <c r="R12" s="63"/>
      <c r="S12" s="63"/>
      <c r="T12" s="63">
        <f t="shared" si="5"/>
        <v>0</v>
      </c>
      <c r="U12" s="63"/>
      <c r="V12" s="63"/>
      <c r="W12" s="63"/>
      <c r="X12" s="63"/>
      <c r="Y12" s="63"/>
      <c r="Z12" s="64"/>
      <c r="AA12" s="64"/>
      <c r="AB12" s="64"/>
      <c r="AC12" s="64"/>
      <c r="AD12" s="64"/>
      <c r="AE12" s="64"/>
      <c r="AF12" s="64"/>
      <c r="AG12" s="64"/>
    </row>
    <row r="13" spans="1:33" ht="10.5" customHeight="1">
      <c r="A13" s="16"/>
      <c r="B13" s="61" t="s">
        <v>122</v>
      </c>
      <c r="C13" s="61"/>
      <c r="D13" s="16"/>
      <c r="E13" s="62">
        <f>SUM(E32,E38,E43,E47,E51,E57,E67,E83,E90,E99,E108,E112,E115,E128,E135,E145)</f>
        <v>99</v>
      </c>
      <c r="F13" s="63">
        <f>SUM(F32,F38,F43,F47,F51,F57,F67,F83,F90,F99,F108,F112,F115,F128,F135,F145)</f>
        <v>785</v>
      </c>
      <c r="G13" s="63">
        <f t="shared" si="0"/>
        <v>22222</v>
      </c>
      <c r="H13" s="63">
        <f t="shared" si="1"/>
        <v>11460</v>
      </c>
      <c r="I13" s="63">
        <f t="shared" si="1"/>
        <v>10762</v>
      </c>
      <c r="J13" s="63">
        <f t="shared" si="2"/>
        <v>7202</v>
      </c>
      <c r="K13" s="63">
        <f>SUM(K32,K38,K43,K47,K51,K57,K67,K83,K90,K99,K108,K112,K115,K128,K135,K145)</f>
        <v>3736</v>
      </c>
      <c r="L13" s="63">
        <f>SUM(L32,L38,L43,L47,L51,L57,L67,L83,L90,L99,L108,L112,L115,L128,L135,L145)</f>
        <v>3466</v>
      </c>
      <c r="M13" s="63">
        <f t="shared" si="3"/>
        <v>7352</v>
      </c>
      <c r="N13" s="63">
        <f>SUM(N32,N38,N43,N47,N51,N57,N67,N83,N90,N99,N108,N112,N115,N128,N135,N145)</f>
        <v>3748</v>
      </c>
      <c r="O13" s="63">
        <f>SUM(O32,O38,O43,O47,O51,O57,O67,O83,O90,O99,O108,O112,O115,O128,O135,O145)</f>
        <v>3604</v>
      </c>
      <c r="P13" s="63">
        <f t="shared" si="4"/>
        <v>7668</v>
      </c>
      <c r="Q13" s="63">
        <f>SUM(Q32,Q38,Q43,Q47,Q51,Q57,Q67,Q83,Q90,Q99,Q108,Q112,Q115,Q128,Q135,Q145)</f>
        <v>3976</v>
      </c>
      <c r="R13" s="63">
        <f>SUM(R32,R38,R43,R47,R51,R57,R67,R83,R90,R99,R108,R112,R115,R128,R135,R145)</f>
        <v>3692</v>
      </c>
      <c r="S13" s="63">
        <f>SUM(S32,S38,S43,S47,S51,S57,S67,S83,S90,S99,S108,S112,S115,S128,S135,S145)</f>
        <v>52</v>
      </c>
      <c r="T13" s="63">
        <f t="shared" si="5"/>
        <v>1802</v>
      </c>
      <c r="U13" s="63">
        <f>SUM(U32,U38,U43,U47,U51,U57,U67,U83,U90,U99,U108,U112,U115,U128,U135,U145)</f>
        <v>1120</v>
      </c>
      <c r="V13" s="63">
        <f>SUM(V32,V38,V43,V47,V51,V57,V67,V83,V90,V99,V108,V112,V115,V128,V135,V145)</f>
        <v>682</v>
      </c>
      <c r="W13" s="63">
        <f>SUM(W32,W38,W43,W47,W51,W57,W67,W83,W90,W99,W108,W112,W115,W128,W135,W145)</f>
        <v>192</v>
      </c>
      <c r="X13" s="63">
        <f>SUM(X32,X38,X43,X47,X51,X57,X67,X83,X90,X99,X108,X112,X115,X128,X135,X145)</f>
        <v>63</v>
      </c>
      <c r="Y13" s="63">
        <f>SUM(Y32,Y38,Y43,Y47,Y51,Y57,Y67,Y83,Y90,Y99,Y108,Y112,Y115,Y128,Y135,Y145)</f>
        <v>227</v>
      </c>
      <c r="Z13" s="64"/>
      <c r="AA13" s="64"/>
      <c r="AB13" s="64"/>
      <c r="AC13" s="64"/>
      <c r="AD13" s="64"/>
      <c r="AE13" s="64"/>
      <c r="AF13" s="64"/>
      <c r="AG13" s="64"/>
    </row>
    <row r="14" spans="2:33" ht="10.5" customHeight="1">
      <c r="B14" s="20"/>
      <c r="C14" s="20"/>
      <c r="E14" s="65"/>
      <c r="F14" s="66"/>
      <c r="G14" s="63">
        <f t="shared" si="0"/>
        <v>0</v>
      </c>
      <c r="H14" s="63">
        <f t="shared" si="1"/>
        <v>0</v>
      </c>
      <c r="I14" s="63">
        <f t="shared" si="1"/>
        <v>0</v>
      </c>
      <c r="J14" s="63">
        <f t="shared" si="2"/>
        <v>0</v>
      </c>
      <c r="K14" s="66"/>
      <c r="L14" s="66"/>
      <c r="M14" s="63">
        <f t="shared" si="3"/>
        <v>0</v>
      </c>
      <c r="N14" s="66"/>
      <c r="O14" s="66"/>
      <c r="P14" s="63">
        <f t="shared" si="4"/>
        <v>0</v>
      </c>
      <c r="Q14" s="66"/>
      <c r="R14" s="66"/>
      <c r="S14" s="66"/>
      <c r="T14" s="63">
        <f t="shared" si="5"/>
        <v>0</v>
      </c>
      <c r="U14" s="66"/>
      <c r="V14" s="66"/>
      <c r="W14" s="66"/>
      <c r="X14" s="66"/>
      <c r="Y14" s="66"/>
      <c r="Z14" s="67"/>
      <c r="AA14" s="67"/>
      <c r="AB14" s="67"/>
      <c r="AC14" s="67"/>
      <c r="AD14" s="67"/>
      <c r="AE14" s="67"/>
      <c r="AF14" s="67"/>
      <c r="AG14" s="67"/>
    </row>
    <row r="15" spans="2:33" ht="10.5" customHeight="1">
      <c r="B15" s="20"/>
      <c r="C15" s="20" t="s">
        <v>123</v>
      </c>
      <c r="E15" s="65">
        <v>25</v>
      </c>
      <c r="F15" s="66">
        <v>347</v>
      </c>
      <c r="G15" s="66">
        <f aca="true" t="shared" si="6" ref="G15:G54">SUM(H15:I15)</f>
        <v>11308</v>
      </c>
      <c r="H15" s="66">
        <f t="shared" si="1"/>
        <v>5702</v>
      </c>
      <c r="I15" s="66">
        <f t="shared" si="1"/>
        <v>5606</v>
      </c>
      <c r="J15" s="66">
        <f t="shared" si="2"/>
        <v>3606</v>
      </c>
      <c r="K15" s="66">
        <v>1818</v>
      </c>
      <c r="L15" s="66">
        <v>1788</v>
      </c>
      <c r="M15" s="66">
        <f t="shared" si="3"/>
        <v>3895</v>
      </c>
      <c r="N15" s="66">
        <v>1957</v>
      </c>
      <c r="O15" s="66">
        <v>1938</v>
      </c>
      <c r="P15" s="66">
        <f t="shared" si="4"/>
        <v>3807</v>
      </c>
      <c r="Q15" s="66">
        <v>1927</v>
      </c>
      <c r="R15" s="66">
        <v>1880</v>
      </c>
      <c r="S15" s="66">
        <v>67</v>
      </c>
      <c r="T15" s="66">
        <v>682</v>
      </c>
      <c r="U15" s="66">
        <v>450</v>
      </c>
      <c r="V15" s="66">
        <v>232</v>
      </c>
      <c r="W15" s="66">
        <v>76</v>
      </c>
      <c r="X15" s="66">
        <v>31</v>
      </c>
      <c r="Y15" s="66">
        <v>136</v>
      </c>
      <c r="Z15" s="67"/>
      <c r="AA15" s="67"/>
      <c r="AB15" s="67"/>
      <c r="AC15" s="67"/>
      <c r="AD15" s="67"/>
      <c r="AE15" s="67"/>
      <c r="AF15" s="67"/>
      <c r="AG15" s="67"/>
    </row>
    <row r="16" spans="2:33" ht="10.5" customHeight="1">
      <c r="B16" s="20"/>
      <c r="C16" s="20" t="s">
        <v>0</v>
      </c>
      <c r="E16" s="65">
        <v>9</v>
      </c>
      <c r="F16" s="66">
        <v>132</v>
      </c>
      <c r="G16" s="66">
        <f t="shared" si="6"/>
        <v>4476</v>
      </c>
      <c r="H16" s="66">
        <f t="shared" si="1"/>
        <v>2273</v>
      </c>
      <c r="I16" s="66">
        <f t="shared" si="1"/>
        <v>2203</v>
      </c>
      <c r="J16" s="66">
        <f t="shared" si="2"/>
        <v>1420</v>
      </c>
      <c r="K16" s="66">
        <v>714</v>
      </c>
      <c r="L16" s="66">
        <v>706</v>
      </c>
      <c r="M16" s="66">
        <f t="shared" si="3"/>
        <v>1485</v>
      </c>
      <c r="N16" s="66">
        <v>774</v>
      </c>
      <c r="O16" s="66">
        <v>711</v>
      </c>
      <c r="P16" s="66">
        <f t="shared" si="4"/>
        <v>1571</v>
      </c>
      <c r="Q16" s="66">
        <v>785</v>
      </c>
      <c r="R16" s="66">
        <v>786</v>
      </c>
      <c r="S16" s="66">
        <v>69</v>
      </c>
      <c r="T16" s="66">
        <v>270</v>
      </c>
      <c r="U16" s="66">
        <v>160</v>
      </c>
      <c r="V16" s="66">
        <v>110</v>
      </c>
      <c r="W16" s="66">
        <v>42</v>
      </c>
      <c r="X16" s="66">
        <v>13</v>
      </c>
      <c r="Y16" s="66">
        <v>8</v>
      </c>
      <c r="Z16" s="67"/>
      <c r="AA16" s="67"/>
      <c r="AB16" s="67"/>
      <c r="AC16" s="67"/>
      <c r="AD16" s="67"/>
      <c r="AE16" s="67"/>
      <c r="AF16" s="67"/>
      <c r="AG16" s="67"/>
    </row>
    <row r="17" spans="2:33" ht="10.5" customHeight="1">
      <c r="B17" s="20"/>
      <c r="C17" s="20" t="s">
        <v>1</v>
      </c>
      <c r="E17" s="65">
        <v>4</v>
      </c>
      <c r="F17" s="66">
        <v>63</v>
      </c>
      <c r="G17" s="66">
        <f t="shared" si="6"/>
        <v>2047</v>
      </c>
      <c r="H17" s="66">
        <f t="shared" si="1"/>
        <v>1026</v>
      </c>
      <c r="I17" s="66">
        <f t="shared" si="1"/>
        <v>1021</v>
      </c>
      <c r="J17" s="66">
        <f t="shared" si="2"/>
        <v>686</v>
      </c>
      <c r="K17" s="66">
        <v>343</v>
      </c>
      <c r="L17" s="66">
        <v>343</v>
      </c>
      <c r="M17" s="66">
        <f t="shared" si="3"/>
        <v>634</v>
      </c>
      <c r="N17" s="66">
        <v>317</v>
      </c>
      <c r="O17" s="66">
        <v>317</v>
      </c>
      <c r="P17" s="66">
        <f t="shared" si="4"/>
        <v>727</v>
      </c>
      <c r="Q17" s="66">
        <v>366</v>
      </c>
      <c r="R17" s="66">
        <v>361</v>
      </c>
      <c r="S17" s="66">
        <v>9</v>
      </c>
      <c r="T17" s="66">
        <v>128</v>
      </c>
      <c r="U17" s="66">
        <v>85</v>
      </c>
      <c r="V17" s="66">
        <v>43</v>
      </c>
      <c r="W17" s="66">
        <v>9</v>
      </c>
      <c r="X17" s="66">
        <v>12</v>
      </c>
      <c r="Y17" s="66">
        <v>5</v>
      </c>
      <c r="Z17" s="67"/>
      <c r="AA17" s="67"/>
      <c r="AB17" s="67"/>
      <c r="AC17" s="67"/>
      <c r="AD17" s="67"/>
      <c r="AE17" s="67"/>
      <c r="AF17" s="67"/>
      <c r="AG17" s="67"/>
    </row>
    <row r="18" spans="2:33" ht="10.5" customHeight="1">
      <c r="B18" s="20"/>
      <c r="C18" s="20" t="s">
        <v>2</v>
      </c>
      <c r="E18" s="65">
        <v>8</v>
      </c>
      <c r="F18" s="66">
        <v>105</v>
      </c>
      <c r="G18" s="66">
        <f t="shared" si="6"/>
        <v>3532</v>
      </c>
      <c r="H18" s="66">
        <f t="shared" si="1"/>
        <v>1784</v>
      </c>
      <c r="I18" s="66">
        <f t="shared" si="1"/>
        <v>1748</v>
      </c>
      <c r="J18" s="66">
        <f t="shared" si="2"/>
        <v>1193</v>
      </c>
      <c r="K18" s="66">
        <v>615</v>
      </c>
      <c r="L18" s="66">
        <v>578</v>
      </c>
      <c r="M18" s="66">
        <f t="shared" si="3"/>
        <v>1095</v>
      </c>
      <c r="N18" s="66">
        <v>536</v>
      </c>
      <c r="O18" s="66">
        <v>559</v>
      </c>
      <c r="P18" s="66">
        <f t="shared" si="4"/>
        <v>1244</v>
      </c>
      <c r="Q18" s="66">
        <v>633</v>
      </c>
      <c r="R18" s="66">
        <v>611</v>
      </c>
      <c r="S18" s="66">
        <v>3</v>
      </c>
      <c r="T18" s="66">
        <v>211</v>
      </c>
      <c r="U18" s="66">
        <v>135</v>
      </c>
      <c r="V18" s="66">
        <v>76</v>
      </c>
      <c r="W18" s="66">
        <v>24</v>
      </c>
      <c r="X18" s="66">
        <v>8</v>
      </c>
      <c r="Y18" s="66">
        <v>10</v>
      </c>
      <c r="Z18" s="67"/>
      <c r="AA18" s="67"/>
      <c r="AB18" s="67"/>
      <c r="AC18" s="67"/>
      <c r="AD18" s="67"/>
      <c r="AE18" s="67"/>
      <c r="AF18" s="67"/>
      <c r="AG18" s="67"/>
    </row>
    <row r="19" spans="2:33" ht="10.5" customHeight="1">
      <c r="B19" s="20"/>
      <c r="C19" s="20" t="s">
        <v>3</v>
      </c>
      <c r="E19" s="65">
        <v>6</v>
      </c>
      <c r="F19" s="66">
        <v>74</v>
      </c>
      <c r="G19" s="66">
        <f t="shared" si="6"/>
        <v>2407</v>
      </c>
      <c r="H19" s="66">
        <f t="shared" si="1"/>
        <v>1167</v>
      </c>
      <c r="I19" s="66">
        <f t="shared" si="1"/>
        <v>1240</v>
      </c>
      <c r="J19" s="66">
        <f t="shared" si="2"/>
        <v>775</v>
      </c>
      <c r="K19" s="66">
        <v>360</v>
      </c>
      <c r="L19" s="66">
        <v>415</v>
      </c>
      <c r="M19" s="66">
        <f t="shared" si="3"/>
        <v>798</v>
      </c>
      <c r="N19" s="66">
        <v>407</v>
      </c>
      <c r="O19" s="66">
        <v>391</v>
      </c>
      <c r="P19" s="66">
        <f t="shared" si="4"/>
        <v>834</v>
      </c>
      <c r="Q19" s="66">
        <v>400</v>
      </c>
      <c r="R19" s="66">
        <v>434</v>
      </c>
      <c r="S19" s="66">
        <v>8</v>
      </c>
      <c r="T19" s="66">
        <v>157</v>
      </c>
      <c r="U19" s="66">
        <v>96</v>
      </c>
      <c r="V19" s="66">
        <v>61</v>
      </c>
      <c r="W19" s="66">
        <v>10</v>
      </c>
      <c r="X19" s="66">
        <v>4</v>
      </c>
      <c r="Y19" s="66">
        <v>8</v>
      </c>
      <c r="Z19" s="67"/>
      <c r="AA19" s="67"/>
      <c r="AB19" s="67"/>
      <c r="AC19" s="67"/>
      <c r="AD19" s="67"/>
      <c r="AE19" s="67"/>
      <c r="AF19" s="67"/>
      <c r="AG19" s="67"/>
    </row>
    <row r="20" spans="2:33" ht="10.5" customHeight="1">
      <c r="B20" s="20"/>
      <c r="C20" s="20" t="s">
        <v>4</v>
      </c>
      <c r="E20" s="65">
        <v>7</v>
      </c>
      <c r="F20" s="66">
        <v>59</v>
      </c>
      <c r="G20" s="66">
        <f t="shared" si="6"/>
        <v>1692</v>
      </c>
      <c r="H20" s="66">
        <f t="shared" si="1"/>
        <v>881</v>
      </c>
      <c r="I20" s="66">
        <f t="shared" si="1"/>
        <v>811</v>
      </c>
      <c r="J20" s="66">
        <f t="shared" si="2"/>
        <v>526</v>
      </c>
      <c r="K20" s="66">
        <v>280</v>
      </c>
      <c r="L20" s="66">
        <v>246</v>
      </c>
      <c r="M20" s="66">
        <f t="shared" si="3"/>
        <v>599</v>
      </c>
      <c r="N20" s="66">
        <v>322</v>
      </c>
      <c r="O20" s="66">
        <v>277</v>
      </c>
      <c r="P20" s="66">
        <f t="shared" si="4"/>
        <v>567</v>
      </c>
      <c r="Q20" s="66">
        <v>279</v>
      </c>
      <c r="R20" s="66">
        <v>288</v>
      </c>
      <c r="S20" s="66">
        <v>8</v>
      </c>
      <c r="T20" s="66">
        <v>131</v>
      </c>
      <c r="U20" s="66">
        <v>85</v>
      </c>
      <c r="V20" s="66">
        <v>46</v>
      </c>
      <c r="W20" s="66">
        <v>11</v>
      </c>
      <c r="X20" s="66">
        <v>2</v>
      </c>
      <c r="Y20" s="66">
        <v>42</v>
      </c>
      <c r="Z20" s="67"/>
      <c r="AA20" s="67"/>
      <c r="AB20" s="67"/>
      <c r="AC20" s="67"/>
      <c r="AD20" s="67"/>
      <c r="AE20" s="67"/>
      <c r="AF20" s="67"/>
      <c r="AG20" s="67"/>
    </row>
    <row r="21" spans="2:33" ht="10.5" customHeight="1">
      <c r="B21" s="20"/>
      <c r="C21" s="20" t="s">
        <v>5</v>
      </c>
      <c r="E21" s="65">
        <v>3</v>
      </c>
      <c r="F21" s="66">
        <v>27</v>
      </c>
      <c r="G21" s="66">
        <f t="shared" si="6"/>
        <v>814</v>
      </c>
      <c r="H21" s="66">
        <f t="shared" si="1"/>
        <v>419</v>
      </c>
      <c r="I21" s="66">
        <f t="shared" si="1"/>
        <v>395</v>
      </c>
      <c r="J21" s="66">
        <f t="shared" si="2"/>
        <v>263</v>
      </c>
      <c r="K21" s="66">
        <v>132</v>
      </c>
      <c r="L21" s="66">
        <v>131</v>
      </c>
      <c r="M21" s="66">
        <f t="shared" si="3"/>
        <v>244</v>
      </c>
      <c r="N21" s="66">
        <v>125</v>
      </c>
      <c r="O21" s="66">
        <v>119</v>
      </c>
      <c r="P21" s="66">
        <f t="shared" si="4"/>
        <v>307</v>
      </c>
      <c r="Q21" s="66">
        <v>162</v>
      </c>
      <c r="R21" s="66">
        <v>145</v>
      </c>
      <c r="S21" s="66">
        <v>1</v>
      </c>
      <c r="T21" s="66">
        <v>64</v>
      </c>
      <c r="U21" s="66">
        <v>37</v>
      </c>
      <c r="V21" s="66">
        <v>27</v>
      </c>
      <c r="W21" s="66">
        <v>2</v>
      </c>
      <c r="X21" s="66">
        <v>1</v>
      </c>
      <c r="Y21" s="66">
        <v>2</v>
      </c>
      <c r="Z21" s="67"/>
      <c r="AA21" s="67"/>
      <c r="AB21" s="67"/>
      <c r="AC21" s="67"/>
      <c r="AD21" s="67"/>
      <c r="AE21" s="67"/>
      <c r="AF21" s="67"/>
      <c r="AG21" s="67"/>
    </row>
    <row r="22" spans="2:33" ht="10.5" customHeight="1">
      <c r="B22" s="20"/>
      <c r="C22" s="20" t="s">
        <v>6</v>
      </c>
      <c r="E22" s="65">
        <v>7</v>
      </c>
      <c r="F22" s="66">
        <v>52</v>
      </c>
      <c r="G22" s="66">
        <f t="shared" si="6"/>
        <v>1460</v>
      </c>
      <c r="H22" s="66">
        <f t="shared" si="1"/>
        <v>749</v>
      </c>
      <c r="I22" s="66">
        <f t="shared" si="1"/>
        <v>711</v>
      </c>
      <c r="J22" s="66">
        <f t="shared" si="2"/>
        <v>494</v>
      </c>
      <c r="K22" s="66">
        <v>247</v>
      </c>
      <c r="L22" s="66">
        <v>247</v>
      </c>
      <c r="M22" s="66">
        <f t="shared" si="3"/>
        <v>477</v>
      </c>
      <c r="N22" s="66">
        <v>243</v>
      </c>
      <c r="O22" s="66">
        <v>234</v>
      </c>
      <c r="P22" s="66">
        <f t="shared" si="4"/>
        <v>489</v>
      </c>
      <c r="Q22" s="66">
        <v>259</v>
      </c>
      <c r="R22" s="66">
        <v>230</v>
      </c>
      <c r="S22" s="66">
        <v>17</v>
      </c>
      <c r="T22" s="66">
        <v>116</v>
      </c>
      <c r="U22" s="66">
        <v>75</v>
      </c>
      <c r="V22" s="66">
        <v>41</v>
      </c>
      <c r="W22" s="66">
        <v>60</v>
      </c>
      <c r="X22" s="66">
        <v>3</v>
      </c>
      <c r="Y22" s="66">
        <v>10</v>
      </c>
      <c r="Z22" s="67"/>
      <c r="AA22" s="67"/>
      <c r="AB22" s="67"/>
      <c r="AC22" s="67"/>
      <c r="AD22" s="67"/>
      <c r="AE22" s="67"/>
      <c r="AF22" s="67"/>
      <c r="AG22" s="67"/>
    </row>
    <row r="23" spans="2:33" ht="10.5" customHeight="1">
      <c r="B23" s="20"/>
      <c r="C23" s="20" t="s">
        <v>7</v>
      </c>
      <c r="E23" s="65">
        <v>5</v>
      </c>
      <c r="F23" s="66">
        <v>62</v>
      </c>
      <c r="G23" s="66">
        <f t="shared" si="6"/>
        <v>2049</v>
      </c>
      <c r="H23" s="66">
        <f t="shared" si="1"/>
        <v>1048</v>
      </c>
      <c r="I23" s="66">
        <f t="shared" si="1"/>
        <v>1001</v>
      </c>
      <c r="J23" s="66">
        <f t="shared" si="2"/>
        <v>620</v>
      </c>
      <c r="K23" s="66">
        <v>330</v>
      </c>
      <c r="L23" s="66">
        <v>290</v>
      </c>
      <c r="M23" s="66">
        <f t="shared" si="3"/>
        <v>685</v>
      </c>
      <c r="N23" s="66">
        <v>332</v>
      </c>
      <c r="O23" s="66">
        <v>353</v>
      </c>
      <c r="P23" s="66">
        <f t="shared" si="4"/>
        <v>744</v>
      </c>
      <c r="Q23" s="66">
        <v>386</v>
      </c>
      <c r="R23" s="66">
        <v>358</v>
      </c>
      <c r="S23" s="66">
        <v>6</v>
      </c>
      <c r="T23" s="66">
        <v>132</v>
      </c>
      <c r="U23" s="66">
        <v>69</v>
      </c>
      <c r="V23" s="66">
        <v>63</v>
      </c>
      <c r="W23" s="66">
        <v>7</v>
      </c>
      <c r="X23" s="66">
        <v>2</v>
      </c>
      <c r="Y23" s="66">
        <v>9</v>
      </c>
      <c r="Z23" s="67"/>
      <c r="AA23" s="67"/>
      <c r="AB23" s="67"/>
      <c r="AC23" s="67"/>
      <c r="AD23" s="67"/>
      <c r="AE23" s="67"/>
      <c r="AF23" s="67"/>
      <c r="AG23" s="67"/>
    </row>
    <row r="24" spans="2:33" ht="10.5" customHeight="1">
      <c r="B24" s="20"/>
      <c r="C24" s="20" t="s">
        <v>8</v>
      </c>
      <c r="E24" s="65">
        <v>3</v>
      </c>
      <c r="F24" s="66">
        <v>36</v>
      </c>
      <c r="G24" s="66">
        <f t="shared" si="6"/>
        <v>1070</v>
      </c>
      <c r="H24" s="66">
        <f t="shared" si="1"/>
        <v>549</v>
      </c>
      <c r="I24" s="66">
        <f t="shared" si="1"/>
        <v>521</v>
      </c>
      <c r="J24" s="66">
        <f t="shared" si="2"/>
        <v>357</v>
      </c>
      <c r="K24" s="66">
        <v>182</v>
      </c>
      <c r="L24" s="66">
        <v>175</v>
      </c>
      <c r="M24" s="66">
        <f t="shared" si="3"/>
        <v>369</v>
      </c>
      <c r="N24" s="66">
        <v>199</v>
      </c>
      <c r="O24" s="66">
        <v>170</v>
      </c>
      <c r="P24" s="66">
        <f t="shared" si="4"/>
        <v>344</v>
      </c>
      <c r="Q24" s="66">
        <v>168</v>
      </c>
      <c r="R24" s="66">
        <v>176</v>
      </c>
      <c r="S24" s="66">
        <v>6</v>
      </c>
      <c r="T24" s="66">
        <v>79</v>
      </c>
      <c r="U24" s="66">
        <v>45</v>
      </c>
      <c r="V24" s="66">
        <v>34</v>
      </c>
      <c r="W24" s="66">
        <v>4</v>
      </c>
      <c r="X24" s="66">
        <v>4</v>
      </c>
      <c r="Y24" s="66">
        <v>5</v>
      </c>
      <c r="Z24" s="67"/>
      <c r="AA24" s="67"/>
      <c r="AB24" s="67"/>
      <c r="AC24" s="67"/>
      <c r="AD24" s="67"/>
      <c r="AE24" s="67"/>
      <c r="AF24" s="67"/>
      <c r="AG24" s="67"/>
    </row>
    <row r="25" spans="2:33" ht="10.5" customHeight="1">
      <c r="B25" s="20"/>
      <c r="C25" s="20" t="s">
        <v>9</v>
      </c>
      <c r="E25" s="65">
        <v>3</v>
      </c>
      <c r="F25" s="66">
        <v>50</v>
      </c>
      <c r="G25" s="66">
        <f t="shared" si="6"/>
        <v>1594</v>
      </c>
      <c r="H25" s="66">
        <f t="shared" si="1"/>
        <v>815</v>
      </c>
      <c r="I25" s="66">
        <f t="shared" si="1"/>
        <v>779</v>
      </c>
      <c r="J25" s="66">
        <f t="shared" si="2"/>
        <v>529</v>
      </c>
      <c r="K25" s="66">
        <v>256</v>
      </c>
      <c r="L25" s="66">
        <v>273</v>
      </c>
      <c r="M25" s="66">
        <f t="shared" si="3"/>
        <v>525</v>
      </c>
      <c r="N25" s="66">
        <v>283</v>
      </c>
      <c r="O25" s="66">
        <v>242</v>
      </c>
      <c r="P25" s="66">
        <f t="shared" si="4"/>
        <v>540</v>
      </c>
      <c r="Q25" s="66">
        <v>276</v>
      </c>
      <c r="R25" s="66">
        <v>264</v>
      </c>
      <c r="S25" s="66">
        <v>17</v>
      </c>
      <c r="T25" s="66">
        <v>98</v>
      </c>
      <c r="U25" s="66">
        <v>59</v>
      </c>
      <c r="V25" s="66">
        <v>39</v>
      </c>
      <c r="W25" s="66">
        <v>13</v>
      </c>
      <c r="X25" s="66">
        <v>3</v>
      </c>
      <c r="Y25" s="66">
        <v>4</v>
      </c>
      <c r="Z25" s="67"/>
      <c r="AA25" s="67"/>
      <c r="AB25" s="67"/>
      <c r="AC25" s="67"/>
      <c r="AD25" s="67"/>
      <c r="AE25" s="67"/>
      <c r="AF25" s="67"/>
      <c r="AG25" s="67"/>
    </row>
    <row r="26" spans="2:33" ht="10.5" customHeight="1">
      <c r="B26" s="20"/>
      <c r="C26" s="20" t="s">
        <v>10</v>
      </c>
      <c r="E26" s="65">
        <v>6</v>
      </c>
      <c r="F26" s="66">
        <v>60</v>
      </c>
      <c r="G26" s="66">
        <f t="shared" si="6"/>
        <v>1963</v>
      </c>
      <c r="H26" s="66">
        <f t="shared" si="1"/>
        <v>999</v>
      </c>
      <c r="I26" s="66">
        <f t="shared" si="1"/>
        <v>964</v>
      </c>
      <c r="J26" s="66">
        <f t="shared" si="2"/>
        <v>628</v>
      </c>
      <c r="K26" s="66">
        <v>309</v>
      </c>
      <c r="L26" s="66">
        <v>319</v>
      </c>
      <c r="M26" s="66">
        <f t="shared" si="3"/>
        <v>648</v>
      </c>
      <c r="N26" s="66">
        <v>344</v>
      </c>
      <c r="O26" s="66">
        <v>304</v>
      </c>
      <c r="P26" s="66">
        <f t="shared" si="4"/>
        <v>687</v>
      </c>
      <c r="Q26" s="66">
        <v>346</v>
      </c>
      <c r="R26" s="66">
        <v>341</v>
      </c>
      <c r="S26" s="66">
        <v>4</v>
      </c>
      <c r="T26" s="66">
        <v>129</v>
      </c>
      <c r="U26" s="66">
        <v>83</v>
      </c>
      <c r="V26" s="66">
        <v>46</v>
      </c>
      <c r="W26" s="66">
        <v>5</v>
      </c>
      <c r="X26" s="66">
        <v>4</v>
      </c>
      <c r="Y26" s="66">
        <v>10</v>
      </c>
      <c r="Z26" s="67"/>
      <c r="AA26" s="67"/>
      <c r="AB26" s="67"/>
      <c r="AC26" s="67"/>
      <c r="AD26" s="67"/>
      <c r="AE26" s="67"/>
      <c r="AF26" s="67"/>
      <c r="AG26" s="67"/>
    </row>
    <row r="27" spans="2:33" ht="10.5" customHeight="1">
      <c r="B27" s="20"/>
      <c r="C27" s="20" t="s">
        <v>11</v>
      </c>
      <c r="E27" s="65">
        <v>7</v>
      </c>
      <c r="F27" s="66">
        <v>119</v>
      </c>
      <c r="G27" s="66">
        <f t="shared" si="6"/>
        <v>3839</v>
      </c>
      <c r="H27" s="66">
        <f t="shared" si="1"/>
        <v>2024</v>
      </c>
      <c r="I27" s="66">
        <f t="shared" si="1"/>
        <v>1815</v>
      </c>
      <c r="J27" s="66">
        <f t="shared" si="2"/>
        <v>1223</v>
      </c>
      <c r="K27" s="66">
        <v>631</v>
      </c>
      <c r="L27" s="66">
        <v>592</v>
      </c>
      <c r="M27" s="66">
        <f t="shared" si="3"/>
        <v>1267</v>
      </c>
      <c r="N27" s="66">
        <v>675</v>
      </c>
      <c r="O27" s="66">
        <v>592</v>
      </c>
      <c r="P27" s="66">
        <f t="shared" si="4"/>
        <v>1349</v>
      </c>
      <c r="Q27" s="66">
        <v>718</v>
      </c>
      <c r="R27" s="66">
        <v>631</v>
      </c>
      <c r="S27" s="66">
        <v>45</v>
      </c>
      <c r="T27" s="66">
        <v>228</v>
      </c>
      <c r="U27" s="66">
        <v>146</v>
      </c>
      <c r="V27" s="66">
        <v>82</v>
      </c>
      <c r="W27" s="66">
        <v>10</v>
      </c>
      <c r="X27" s="66">
        <v>6</v>
      </c>
      <c r="Y27" s="66">
        <v>47</v>
      </c>
      <c r="Z27" s="67"/>
      <c r="AA27" s="67"/>
      <c r="AB27" s="67"/>
      <c r="AC27" s="67"/>
      <c r="AD27" s="67"/>
      <c r="AE27" s="67"/>
      <c r="AF27" s="67"/>
      <c r="AG27" s="67"/>
    </row>
    <row r="28" spans="2:33" ht="10.5" customHeight="1">
      <c r="B28" s="20"/>
      <c r="C28" s="20" t="s">
        <v>12</v>
      </c>
      <c r="E28" s="65">
        <v>6</v>
      </c>
      <c r="F28" s="66">
        <v>90</v>
      </c>
      <c r="G28" s="66">
        <f t="shared" si="6"/>
        <v>2897</v>
      </c>
      <c r="H28" s="66">
        <f t="shared" si="1"/>
        <v>1553</v>
      </c>
      <c r="I28" s="66">
        <f t="shared" si="1"/>
        <v>1344</v>
      </c>
      <c r="J28" s="66">
        <f t="shared" si="2"/>
        <v>927</v>
      </c>
      <c r="K28" s="66">
        <v>510</v>
      </c>
      <c r="L28" s="66">
        <v>417</v>
      </c>
      <c r="M28" s="66">
        <f t="shared" si="3"/>
        <v>979</v>
      </c>
      <c r="N28" s="66">
        <v>502</v>
      </c>
      <c r="O28" s="66">
        <v>477</v>
      </c>
      <c r="P28" s="66">
        <f t="shared" si="4"/>
        <v>991</v>
      </c>
      <c r="Q28" s="66">
        <v>541</v>
      </c>
      <c r="R28" s="66">
        <v>450</v>
      </c>
      <c r="S28" s="66">
        <v>28</v>
      </c>
      <c r="T28" s="66">
        <v>185</v>
      </c>
      <c r="U28" s="66">
        <v>119</v>
      </c>
      <c r="V28" s="66">
        <v>66</v>
      </c>
      <c r="W28" s="66">
        <v>57</v>
      </c>
      <c r="X28" s="66">
        <v>4</v>
      </c>
      <c r="Y28" s="66">
        <v>15</v>
      </c>
      <c r="Z28" s="67"/>
      <c r="AA28" s="67"/>
      <c r="AB28" s="67"/>
      <c r="AC28" s="67"/>
      <c r="AD28" s="67"/>
      <c r="AE28" s="67"/>
      <c r="AF28" s="67"/>
      <c r="AG28" s="67"/>
    </row>
    <row r="29" spans="2:33" ht="10.5" customHeight="1">
      <c r="B29" s="20"/>
      <c r="C29" s="20" t="s">
        <v>124</v>
      </c>
      <c r="E29" s="65">
        <v>3</v>
      </c>
      <c r="F29" s="66">
        <v>35</v>
      </c>
      <c r="G29" s="66">
        <f t="shared" si="6"/>
        <v>1027</v>
      </c>
      <c r="H29" s="66">
        <f t="shared" si="1"/>
        <v>524</v>
      </c>
      <c r="I29" s="66">
        <f t="shared" si="1"/>
        <v>503</v>
      </c>
      <c r="J29" s="66">
        <f t="shared" si="2"/>
        <v>326</v>
      </c>
      <c r="K29" s="66">
        <v>166</v>
      </c>
      <c r="L29" s="66">
        <v>160</v>
      </c>
      <c r="M29" s="66">
        <f t="shared" si="3"/>
        <v>345</v>
      </c>
      <c r="N29" s="66">
        <v>182</v>
      </c>
      <c r="O29" s="66">
        <v>163</v>
      </c>
      <c r="P29" s="66">
        <f t="shared" si="4"/>
        <v>356</v>
      </c>
      <c r="Q29" s="66">
        <v>176</v>
      </c>
      <c r="R29" s="66">
        <v>180</v>
      </c>
      <c r="S29" s="66" t="s">
        <v>152</v>
      </c>
      <c r="T29" s="66">
        <v>76</v>
      </c>
      <c r="U29" s="66">
        <v>45</v>
      </c>
      <c r="V29" s="66">
        <v>31</v>
      </c>
      <c r="W29" s="66">
        <v>2</v>
      </c>
      <c r="X29" s="66">
        <v>2</v>
      </c>
      <c r="Y29" s="66">
        <v>16</v>
      </c>
      <c r="Z29" s="67"/>
      <c r="AA29" s="67"/>
      <c r="AB29" s="67"/>
      <c r="AC29" s="67"/>
      <c r="AD29" s="67"/>
      <c r="AE29" s="67"/>
      <c r="AF29" s="67"/>
      <c r="AG29" s="67"/>
    </row>
    <row r="30" spans="2:33" ht="10.5" customHeight="1">
      <c r="B30" s="20"/>
      <c r="C30" s="20" t="s">
        <v>125</v>
      </c>
      <c r="E30" s="65">
        <v>3</v>
      </c>
      <c r="F30" s="66">
        <v>44</v>
      </c>
      <c r="G30" s="66">
        <f t="shared" si="6"/>
        <v>1474</v>
      </c>
      <c r="H30" s="66">
        <f t="shared" si="1"/>
        <v>759</v>
      </c>
      <c r="I30" s="66">
        <f t="shared" si="1"/>
        <v>715</v>
      </c>
      <c r="J30" s="66">
        <f t="shared" si="2"/>
        <v>473</v>
      </c>
      <c r="K30" s="66">
        <v>243</v>
      </c>
      <c r="L30" s="66">
        <v>230</v>
      </c>
      <c r="M30" s="66">
        <f t="shared" si="3"/>
        <v>481</v>
      </c>
      <c r="N30" s="66">
        <v>247</v>
      </c>
      <c r="O30" s="66">
        <v>234</v>
      </c>
      <c r="P30" s="66">
        <f t="shared" si="4"/>
        <v>520</v>
      </c>
      <c r="Q30" s="66">
        <v>269</v>
      </c>
      <c r="R30" s="66">
        <v>251</v>
      </c>
      <c r="S30" s="66">
        <v>18</v>
      </c>
      <c r="T30" s="66">
        <v>92</v>
      </c>
      <c r="U30" s="66">
        <v>52</v>
      </c>
      <c r="V30" s="66">
        <v>40</v>
      </c>
      <c r="W30" s="66">
        <v>2</v>
      </c>
      <c r="X30" s="66" t="s">
        <v>153</v>
      </c>
      <c r="Y30" s="66">
        <v>8</v>
      </c>
      <c r="Z30" s="67"/>
      <c r="AA30" s="67"/>
      <c r="AB30" s="67"/>
      <c r="AC30" s="67"/>
      <c r="AD30" s="67"/>
      <c r="AE30" s="67"/>
      <c r="AF30" s="67"/>
      <c r="AG30" s="67"/>
    </row>
    <row r="31" spans="2:33" ht="10.5" customHeight="1">
      <c r="B31" s="20"/>
      <c r="C31" s="20"/>
      <c r="E31" s="65"/>
      <c r="F31" s="66"/>
      <c r="G31" s="63">
        <f t="shared" si="6"/>
        <v>0</v>
      </c>
      <c r="H31" s="63">
        <f t="shared" si="1"/>
        <v>0</v>
      </c>
      <c r="I31" s="63">
        <f t="shared" si="1"/>
        <v>0</v>
      </c>
      <c r="J31" s="63">
        <f t="shared" si="2"/>
        <v>0</v>
      </c>
      <c r="K31" s="66"/>
      <c r="L31" s="66"/>
      <c r="M31" s="63">
        <f t="shared" si="3"/>
        <v>0</v>
      </c>
      <c r="N31" s="66"/>
      <c r="O31" s="66"/>
      <c r="P31" s="63">
        <f t="shared" si="4"/>
        <v>0</v>
      </c>
      <c r="Q31" s="66"/>
      <c r="R31" s="66"/>
      <c r="S31" s="66"/>
      <c r="T31" s="63">
        <f>SUM(U31,V31)</f>
        <v>0</v>
      </c>
      <c r="U31" s="66"/>
      <c r="V31" s="66"/>
      <c r="W31" s="66"/>
      <c r="X31" s="66"/>
      <c r="Y31" s="66"/>
      <c r="Z31" s="67"/>
      <c r="AA31" s="67"/>
      <c r="AB31" s="67"/>
      <c r="AC31" s="67"/>
      <c r="AD31" s="67"/>
      <c r="AE31" s="67"/>
      <c r="AF31" s="67"/>
      <c r="AG31" s="67"/>
    </row>
    <row r="32" spans="1:33" ht="10.5" customHeight="1">
      <c r="A32" s="16"/>
      <c r="B32" s="61" t="s">
        <v>126</v>
      </c>
      <c r="C32" s="61"/>
      <c r="D32" s="16"/>
      <c r="E32" s="62">
        <v>5</v>
      </c>
      <c r="F32" s="63">
        <v>67</v>
      </c>
      <c r="G32" s="63">
        <f t="shared" si="6"/>
        <v>2259</v>
      </c>
      <c r="H32" s="63">
        <f t="shared" si="1"/>
        <v>1186</v>
      </c>
      <c r="I32" s="63">
        <f t="shared" si="1"/>
        <v>1073</v>
      </c>
      <c r="J32" s="63">
        <f t="shared" si="2"/>
        <v>756</v>
      </c>
      <c r="K32" s="63">
        <v>415</v>
      </c>
      <c r="L32" s="63">
        <v>341</v>
      </c>
      <c r="M32" s="63">
        <f t="shared" si="3"/>
        <v>760</v>
      </c>
      <c r="N32" s="63">
        <v>393</v>
      </c>
      <c r="O32" s="63">
        <v>367</v>
      </c>
      <c r="P32" s="63">
        <f t="shared" si="4"/>
        <v>743</v>
      </c>
      <c r="Q32" s="63">
        <v>378</v>
      </c>
      <c r="R32" s="63">
        <v>365</v>
      </c>
      <c r="S32" s="63">
        <v>7</v>
      </c>
      <c r="T32" s="63">
        <v>138</v>
      </c>
      <c r="U32" s="63">
        <v>82</v>
      </c>
      <c r="V32" s="63">
        <v>56</v>
      </c>
      <c r="W32" s="63">
        <v>22</v>
      </c>
      <c r="X32" s="63">
        <v>6</v>
      </c>
      <c r="Y32" s="63">
        <v>14</v>
      </c>
      <c r="Z32" s="64"/>
      <c r="AA32" s="64"/>
      <c r="AB32" s="64"/>
      <c r="AC32" s="64"/>
      <c r="AD32" s="64"/>
      <c r="AE32" s="64"/>
      <c r="AF32" s="64"/>
      <c r="AG32" s="64"/>
    </row>
    <row r="33" spans="2:33" ht="10.5" customHeight="1">
      <c r="B33" s="20"/>
      <c r="C33" s="20" t="s">
        <v>127</v>
      </c>
      <c r="E33" s="65">
        <v>1</v>
      </c>
      <c r="F33" s="66">
        <v>10</v>
      </c>
      <c r="G33" s="66">
        <f t="shared" si="6"/>
        <v>336</v>
      </c>
      <c r="H33" s="66">
        <f t="shared" si="1"/>
        <v>191</v>
      </c>
      <c r="I33" s="66">
        <f t="shared" si="1"/>
        <v>145</v>
      </c>
      <c r="J33" s="66">
        <f t="shared" si="2"/>
        <v>111</v>
      </c>
      <c r="K33" s="66">
        <v>70</v>
      </c>
      <c r="L33" s="66">
        <v>41</v>
      </c>
      <c r="M33" s="66">
        <f t="shared" si="3"/>
        <v>115</v>
      </c>
      <c r="N33" s="66">
        <v>64</v>
      </c>
      <c r="O33" s="66">
        <v>51</v>
      </c>
      <c r="P33" s="66">
        <f t="shared" si="4"/>
        <v>110</v>
      </c>
      <c r="Q33" s="66">
        <v>57</v>
      </c>
      <c r="R33" s="66">
        <v>53</v>
      </c>
      <c r="S33" s="66" t="s">
        <v>152</v>
      </c>
      <c r="T33" s="66">
        <v>24</v>
      </c>
      <c r="U33" s="66">
        <v>12</v>
      </c>
      <c r="V33" s="66">
        <v>12</v>
      </c>
      <c r="W33" s="66">
        <v>1</v>
      </c>
      <c r="X33" s="66">
        <v>2</v>
      </c>
      <c r="Y33" s="66">
        <v>3</v>
      </c>
      <c r="Z33" s="67"/>
      <c r="AA33" s="67"/>
      <c r="AB33" s="67"/>
      <c r="AC33" s="67"/>
      <c r="AD33" s="67"/>
      <c r="AE33" s="67"/>
      <c r="AF33" s="67"/>
      <c r="AG33" s="67"/>
    </row>
    <row r="34" spans="2:33" ht="10.5" customHeight="1">
      <c r="B34" s="20"/>
      <c r="C34" s="20" t="s">
        <v>15</v>
      </c>
      <c r="E34" s="65">
        <v>1</v>
      </c>
      <c r="F34" s="66">
        <v>18</v>
      </c>
      <c r="G34" s="66">
        <f t="shared" si="6"/>
        <v>593</v>
      </c>
      <c r="H34" s="66">
        <f t="shared" si="1"/>
        <v>332</v>
      </c>
      <c r="I34" s="66">
        <f t="shared" si="1"/>
        <v>261</v>
      </c>
      <c r="J34" s="66">
        <f t="shared" si="2"/>
        <v>207</v>
      </c>
      <c r="K34" s="66">
        <v>124</v>
      </c>
      <c r="L34" s="66">
        <v>83</v>
      </c>
      <c r="M34" s="66">
        <f t="shared" si="3"/>
        <v>182</v>
      </c>
      <c r="N34" s="66">
        <v>95</v>
      </c>
      <c r="O34" s="66">
        <v>87</v>
      </c>
      <c r="P34" s="66">
        <f t="shared" si="4"/>
        <v>204</v>
      </c>
      <c r="Q34" s="66">
        <v>113</v>
      </c>
      <c r="R34" s="66">
        <v>91</v>
      </c>
      <c r="S34" s="66">
        <v>2</v>
      </c>
      <c r="T34" s="66">
        <v>37</v>
      </c>
      <c r="U34" s="66">
        <v>22</v>
      </c>
      <c r="V34" s="66">
        <v>15</v>
      </c>
      <c r="W34" s="66">
        <v>2</v>
      </c>
      <c r="X34" s="66">
        <v>1</v>
      </c>
      <c r="Y34" s="66">
        <v>2</v>
      </c>
      <c r="Z34" s="67"/>
      <c r="AA34" s="67"/>
      <c r="AB34" s="67"/>
      <c r="AC34" s="67"/>
      <c r="AD34" s="67"/>
      <c r="AE34" s="67"/>
      <c r="AF34" s="67"/>
      <c r="AG34" s="67"/>
    </row>
    <row r="35" spans="2:33" ht="10.5" customHeight="1">
      <c r="B35" s="20"/>
      <c r="C35" s="20" t="s">
        <v>16</v>
      </c>
      <c r="E35" s="65">
        <v>1</v>
      </c>
      <c r="F35" s="66">
        <v>16</v>
      </c>
      <c r="G35" s="66">
        <f t="shared" si="6"/>
        <v>565</v>
      </c>
      <c r="H35" s="66">
        <f t="shared" si="1"/>
        <v>290</v>
      </c>
      <c r="I35" s="66">
        <f t="shared" si="1"/>
        <v>275</v>
      </c>
      <c r="J35" s="66">
        <f t="shared" si="2"/>
        <v>194</v>
      </c>
      <c r="K35" s="66">
        <v>110</v>
      </c>
      <c r="L35" s="66">
        <v>84</v>
      </c>
      <c r="M35" s="66">
        <f t="shared" si="3"/>
        <v>186</v>
      </c>
      <c r="N35" s="66">
        <v>92</v>
      </c>
      <c r="O35" s="66">
        <v>94</v>
      </c>
      <c r="P35" s="66">
        <f t="shared" si="4"/>
        <v>185</v>
      </c>
      <c r="Q35" s="66">
        <v>88</v>
      </c>
      <c r="R35" s="66">
        <v>97</v>
      </c>
      <c r="S35" s="66" t="s">
        <v>152</v>
      </c>
      <c r="T35" s="66">
        <v>31</v>
      </c>
      <c r="U35" s="66">
        <v>20</v>
      </c>
      <c r="V35" s="66">
        <v>11</v>
      </c>
      <c r="W35" s="66">
        <v>1</v>
      </c>
      <c r="X35" s="66">
        <v>1</v>
      </c>
      <c r="Y35" s="66">
        <v>3</v>
      </c>
      <c r="Z35" s="67"/>
      <c r="AA35" s="67"/>
      <c r="AB35" s="67"/>
      <c r="AC35" s="67"/>
      <c r="AD35" s="67"/>
      <c r="AE35" s="67"/>
      <c r="AF35" s="67"/>
      <c r="AG35" s="67"/>
    </row>
    <row r="36" spans="2:33" ht="10.5" customHeight="1">
      <c r="B36" s="20"/>
      <c r="C36" s="20" t="s">
        <v>17</v>
      </c>
      <c r="E36" s="65">
        <v>2</v>
      </c>
      <c r="F36" s="66">
        <v>23</v>
      </c>
      <c r="G36" s="66">
        <f t="shared" si="6"/>
        <v>765</v>
      </c>
      <c r="H36" s="66">
        <f t="shared" si="1"/>
        <v>373</v>
      </c>
      <c r="I36" s="66">
        <f t="shared" si="1"/>
        <v>392</v>
      </c>
      <c r="J36" s="66">
        <f t="shared" si="2"/>
        <v>244</v>
      </c>
      <c r="K36" s="66">
        <v>111</v>
      </c>
      <c r="L36" s="66">
        <v>133</v>
      </c>
      <c r="M36" s="66">
        <f t="shared" si="3"/>
        <v>277</v>
      </c>
      <c r="N36" s="66">
        <v>142</v>
      </c>
      <c r="O36" s="66">
        <v>135</v>
      </c>
      <c r="P36" s="66">
        <f t="shared" si="4"/>
        <v>244</v>
      </c>
      <c r="Q36" s="66">
        <v>120</v>
      </c>
      <c r="R36" s="66">
        <v>124</v>
      </c>
      <c r="S36" s="66">
        <v>5</v>
      </c>
      <c r="T36" s="66">
        <v>46</v>
      </c>
      <c r="U36" s="66">
        <v>28</v>
      </c>
      <c r="V36" s="66">
        <v>18</v>
      </c>
      <c r="W36" s="66">
        <v>18</v>
      </c>
      <c r="X36" s="66">
        <v>2</v>
      </c>
      <c r="Y36" s="66">
        <v>6</v>
      </c>
      <c r="Z36" s="67"/>
      <c r="AA36" s="67"/>
      <c r="AB36" s="67"/>
      <c r="AC36" s="67"/>
      <c r="AD36" s="67"/>
      <c r="AE36" s="67"/>
      <c r="AF36" s="67"/>
      <c r="AG36" s="67"/>
    </row>
    <row r="37" spans="2:33" ht="10.5" customHeight="1">
      <c r="B37" s="20"/>
      <c r="C37" s="20"/>
      <c r="E37" s="65"/>
      <c r="F37" s="66"/>
      <c r="G37" s="63">
        <f t="shared" si="6"/>
        <v>0</v>
      </c>
      <c r="H37" s="63">
        <f t="shared" si="1"/>
        <v>0</v>
      </c>
      <c r="I37" s="63">
        <f t="shared" si="1"/>
        <v>0</v>
      </c>
      <c r="J37" s="63">
        <f t="shared" si="2"/>
        <v>0</v>
      </c>
      <c r="K37" s="66"/>
      <c r="L37" s="66"/>
      <c r="M37" s="63">
        <f t="shared" si="3"/>
        <v>0</v>
      </c>
      <c r="N37" s="66"/>
      <c r="O37" s="66"/>
      <c r="P37" s="63">
        <f t="shared" si="4"/>
        <v>0</v>
      </c>
      <c r="Q37" s="66"/>
      <c r="R37" s="66"/>
      <c r="S37" s="66"/>
      <c r="T37" s="63"/>
      <c r="U37" s="66"/>
      <c r="V37" s="66"/>
      <c r="W37" s="66"/>
      <c r="X37" s="66"/>
      <c r="Y37" s="66"/>
      <c r="Z37" s="67"/>
      <c r="AA37" s="67"/>
      <c r="AB37" s="67"/>
      <c r="AC37" s="67"/>
      <c r="AD37" s="67"/>
      <c r="AE37" s="67"/>
      <c r="AF37" s="67"/>
      <c r="AG37" s="67"/>
    </row>
    <row r="38" spans="1:33" ht="10.5" customHeight="1">
      <c r="A38" s="16"/>
      <c r="B38" s="61" t="s">
        <v>128</v>
      </c>
      <c r="C38" s="61"/>
      <c r="D38" s="16"/>
      <c r="E38" s="62">
        <v>5</v>
      </c>
      <c r="F38" s="63">
        <v>46</v>
      </c>
      <c r="G38" s="63">
        <f t="shared" si="6"/>
        <v>1417</v>
      </c>
      <c r="H38" s="63">
        <f t="shared" si="1"/>
        <v>738</v>
      </c>
      <c r="I38" s="63">
        <f t="shared" si="1"/>
        <v>679</v>
      </c>
      <c r="J38" s="63">
        <f t="shared" si="2"/>
        <v>457</v>
      </c>
      <c r="K38" s="63">
        <v>241</v>
      </c>
      <c r="L38" s="63">
        <v>216</v>
      </c>
      <c r="M38" s="63">
        <f t="shared" si="3"/>
        <v>454</v>
      </c>
      <c r="N38" s="63">
        <v>240</v>
      </c>
      <c r="O38" s="63">
        <v>214</v>
      </c>
      <c r="P38" s="63">
        <f t="shared" si="4"/>
        <v>506</v>
      </c>
      <c r="Q38" s="63">
        <v>257</v>
      </c>
      <c r="R38" s="63">
        <v>249</v>
      </c>
      <c r="S38" s="63">
        <v>2</v>
      </c>
      <c r="T38" s="63">
        <v>101</v>
      </c>
      <c r="U38" s="63">
        <v>51</v>
      </c>
      <c r="V38" s="63">
        <v>50</v>
      </c>
      <c r="W38" s="63">
        <v>8</v>
      </c>
      <c r="X38" s="63">
        <v>2</v>
      </c>
      <c r="Y38" s="63">
        <v>14</v>
      </c>
      <c r="Z38" s="64"/>
      <c r="AA38" s="64"/>
      <c r="AB38" s="64"/>
      <c r="AC38" s="64"/>
      <c r="AD38" s="64"/>
      <c r="AE38" s="64"/>
      <c r="AF38" s="64"/>
      <c r="AG38" s="64"/>
    </row>
    <row r="39" spans="2:33" ht="10.5" customHeight="1">
      <c r="B39" s="20"/>
      <c r="C39" s="20" t="s">
        <v>18</v>
      </c>
      <c r="E39" s="65">
        <v>1</v>
      </c>
      <c r="F39" s="66">
        <v>17</v>
      </c>
      <c r="G39" s="66">
        <f t="shared" si="6"/>
        <v>561</v>
      </c>
      <c r="H39" s="66">
        <f t="shared" si="1"/>
        <v>277</v>
      </c>
      <c r="I39" s="66">
        <f t="shared" si="1"/>
        <v>284</v>
      </c>
      <c r="J39" s="66">
        <f t="shared" si="2"/>
        <v>179</v>
      </c>
      <c r="K39" s="66">
        <v>89</v>
      </c>
      <c r="L39" s="66">
        <v>90</v>
      </c>
      <c r="M39" s="66">
        <f t="shared" si="3"/>
        <v>175</v>
      </c>
      <c r="N39" s="66">
        <v>87</v>
      </c>
      <c r="O39" s="66">
        <v>88</v>
      </c>
      <c r="P39" s="66">
        <f t="shared" si="4"/>
        <v>207</v>
      </c>
      <c r="Q39" s="66">
        <v>101</v>
      </c>
      <c r="R39" s="66">
        <v>106</v>
      </c>
      <c r="S39" s="66">
        <v>1</v>
      </c>
      <c r="T39" s="66">
        <v>36</v>
      </c>
      <c r="U39" s="66">
        <v>19</v>
      </c>
      <c r="V39" s="66">
        <v>17</v>
      </c>
      <c r="W39" s="66">
        <v>1</v>
      </c>
      <c r="X39" s="66">
        <v>1</v>
      </c>
      <c r="Y39" s="66">
        <v>2</v>
      </c>
      <c r="Z39" s="67"/>
      <c r="AA39" s="67"/>
      <c r="AB39" s="67"/>
      <c r="AC39" s="67"/>
      <c r="AD39" s="67"/>
      <c r="AE39" s="67"/>
      <c r="AF39" s="67"/>
      <c r="AG39" s="67"/>
    </row>
    <row r="40" spans="2:33" ht="10.5" customHeight="1">
      <c r="B40" s="20"/>
      <c r="C40" s="20" t="s">
        <v>19</v>
      </c>
      <c r="E40" s="65">
        <v>1</v>
      </c>
      <c r="F40" s="66">
        <v>10</v>
      </c>
      <c r="G40" s="66">
        <f t="shared" si="6"/>
        <v>305</v>
      </c>
      <c r="H40" s="66">
        <f t="shared" si="1"/>
        <v>159</v>
      </c>
      <c r="I40" s="66">
        <f t="shared" si="1"/>
        <v>146</v>
      </c>
      <c r="J40" s="66">
        <f t="shared" si="2"/>
        <v>96</v>
      </c>
      <c r="K40" s="66">
        <v>54</v>
      </c>
      <c r="L40" s="66">
        <v>42</v>
      </c>
      <c r="M40" s="66">
        <f t="shared" si="3"/>
        <v>102</v>
      </c>
      <c r="N40" s="66">
        <v>51</v>
      </c>
      <c r="O40" s="66">
        <v>51</v>
      </c>
      <c r="P40" s="66">
        <f t="shared" si="4"/>
        <v>107</v>
      </c>
      <c r="Q40" s="66">
        <v>54</v>
      </c>
      <c r="R40" s="66">
        <v>53</v>
      </c>
      <c r="S40" s="66" t="s">
        <v>152</v>
      </c>
      <c r="T40" s="66">
        <v>22</v>
      </c>
      <c r="U40" s="66">
        <v>9</v>
      </c>
      <c r="V40" s="66">
        <v>13</v>
      </c>
      <c r="W40" s="66">
        <v>2</v>
      </c>
      <c r="X40" s="66" t="s">
        <v>153</v>
      </c>
      <c r="Y40" s="66">
        <v>4</v>
      </c>
      <c r="Z40" s="67"/>
      <c r="AA40" s="67"/>
      <c r="AB40" s="67"/>
      <c r="AC40" s="67"/>
      <c r="AD40" s="67"/>
      <c r="AE40" s="67"/>
      <c r="AF40" s="67"/>
      <c r="AG40" s="67"/>
    </row>
    <row r="41" spans="2:33" ht="10.5" customHeight="1">
      <c r="B41" s="20"/>
      <c r="C41" s="20" t="s">
        <v>20</v>
      </c>
      <c r="E41" s="65">
        <v>3</v>
      </c>
      <c r="F41" s="66">
        <v>19</v>
      </c>
      <c r="G41" s="66">
        <f t="shared" si="6"/>
        <v>551</v>
      </c>
      <c r="H41" s="66">
        <f t="shared" si="1"/>
        <v>302</v>
      </c>
      <c r="I41" s="66">
        <f t="shared" si="1"/>
        <v>249</v>
      </c>
      <c r="J41" s="66">
        <f t="shared" si="2"/>
        <v>182</v>
      </c>
      <c r="K41" s="66">
        <v>98</v>
      </c>
      <c r="L41" s="66">
        <v>84</v>
      </c>
      <c r="M41" s="66">
        <f t="shared" si="3"/>
        <v>177</v>
      </c>
      <c r="N41" s="66">
        <v>102</v>
      </c>
      <c r="O41" s="66">
        <v>75</v>
      </c>
      <c r="P41" s="66">
        <f t="shared" si="4"/>
        <v>192</v>
      </c>
      <c r="Q41" s="66">
        <v>102</v>
      </c>
      <c r="R41" s="66">
        <v>90</v>
      </c>
      <c r="S41" s="66">
        <v>1</v>
      </c>
      <c r="T41" s="66">
        <v>43</v>
      </c>
      <c r="U41" s="66">
        <v>23</v>
      </c>
      <c r="V41" s="66">
        <v>20</v>
      </c>
      <c r="W41" s="66">
        <v>5</v>
      </c>
      <c r="X41" s="66">
        <v>1</v>
      </c>
      <c r="Y41" s="66">
        <v>8</v>
      </c>
      <c r="Z41" s="67"/>
      <c r="AA41" s="67"/>
      <c r="AB41" s="67"/>
      <c r="AC41" s="67"/>
      <c r="AD41" s="67"/>
      <c r="AE41" s="67"/>
      <c r="AF41" s="67"/>
      <c r="AG41" s="67"/>
    </row>
    <row r="42" spans="2:33" ht="10.5" customHeight="1">
      <c r="B42" s="20"/>
      <c r="C42" s="20"/>
      <c r="E42" s="65"/>
      <c r="F42" s="66"/>
      <c r="G42" s="63">
        <f t="shared" si="6"/>
        <v>0</v>
      </c>
      <c r="H42" s="63">
        <f t="shared" si="1"/>
        <v>0</v>
      </c>
      <c r="I42" s="63">
        <f t="shared" si="1"/>
        <v>0</v>
      </c>
      <c r="J42" s="63">
        <f t="shared" si="2"/>
        <v>0</v>
      </c>
      <c r="K42" s="66"/>
      <c r="L42" s="66"/>
      <c r="M42" s="63">
        <f t="shared" si="3"/>
        <v>0</v>
      </c>
      <c r="N42" s="66"/>
      <c r="O42" s="66"/>
      <c r="P42" s="63">
        <f t="shared" si="4"/>
        <v>0</v>
      </c>
      <c r="Q42" s="66"/>
      <c r="R42" s="66"/>
      <c r="S42" s="66"/>
      <c r="T42" s="63"/>
      <c r="U42" s="66"/>
      <c r="V42" s="66"/>
      <c r="W42" s="66"/>
      <c r="X42" s="66"/>
      <c r="Y42" s="66"/>
      <c r="Z42" s="67"/>
      <c r="AA42" s="67"/>
      <c r="AB42" s="67"/>
      <c r="AC42" s="67"/>
      <c r="AD42" s="67"/>
      <c r="AE42" s="67"/>
      <c r="AF42" s="67"/>
      <c r="AG42" s="67"/>
    </row>
    <row r="43" spans="1:33" ht="10.5" customHeight="1">
      <c r="A43" s="16"/>
      <c r="B43" s="61" t="s">
        <v>129</v>
      </c>
      <c r="C43" s="61"/>
      <c r="D43" s="16"/>
      <c r="E43" s="62">
        <v>3</v>
      </c>
      <c r="F43" s="63">
        <v>43</v>
      </c>
      <c r="G43" s="63">
        <f t="shared" si="6"/>
        <v>1373</v>
      </c>
      <c r="H43" s="63">
        <f t="shared" si="1"/>
        <v>701</v>
      </c>
      <c r="I43" s="63">
        <f t="shared" si="1"/>
        <v>672</v>
      </c>
      <c r="J43" s="63">
        <f t="shared" si="2"/>
        <v>424</v>
      </c>
      <c r="K43" s="63">
        <v>226</v>
      </c>
      <c r="L43" s="63">
        <v>198</v>
      </c>
      <c r="M43" s="63">
        <f t="shared" si="3"/>
        <v>462</v>
      </c>
      <c r="N43" s="63">
        <v>231</v>
      </c>
      <c r="O43" s="63">
        <v>231</v>
      </c>
      <c r="P43" s="63">
        <f t="shared" si="4"/>
        <v>487</v>
      </c>
      <c r="Q43" s="63">
        <v>244</v>
      </c>
      <c r="R43" s="63">
        <v>243</v>
      </c>
      <c r="S43" s="63" t="s">
        <v>152</v>
      </c>
      <c r="T43" s="63">
        <v>89</v>
      </c>
      <c r="U43" s="63">
        <v>53</v>
      </c>
      <c r="V43" s="63">
        <v>36</v>
      </c>
      <c r="W43" s="63">
        <v>4</v>
      </c>
      <c r="X43" s="63">
        <v>3</v>
      </c>
      <c r="Y43" s="63">
        <v>9</v>
      </c>
      <c r="Z43" s="64"/>
      <c r="AA43" s="64"/>
      <c r="AB43" s="64"/>
      <c r="AC43" s="64"/>
      <c r="AD43" s="64"/>
      <c r="AE43" s="64"/>
      <c r="AF43" s="64"/>
      <c r="AG43" s="64"/>
    </row>
    <row r="44" spans="2:33" ht="10.5" customHeight="1">
      <c r="B44" s="20"/>
      <c r="C44" s="20" t="s">
        <v>21</v>
      </c>
      <c r="E44" s="65">
        <v>2</v>
      </c>
      <c r="F44" s="66">
        <v>35</v>
      </c>
      <c r="G44" s="66">
        <f t="shared" si="6"/>
        <v>1146</v>
      </c>
      <c r="H44" s="66">
        <f t="shared" si="1"/>
        <v>585</v>
      </c>
      <c r="I44" s="66">
        <f t="shared" si="1"/>
        <v>561</v>
      </c>
      <c r="J44" s="66">
        <f t="shared" si="2"/>
        <v>356</v>
      </c>
      <c r="K44" s="66">
        <v>191</v>
      </c>
      <c r="L44" s="66">
        <v>165</v>
      </c>
      <c r="M44" s="66">
        <f t="shared" si="3"/>
        <v>377</v>
      </c>
      <c r="N44" s="66">
        <v>188</v>
      </c>
      <c r="O44" s="66">
        <v>189</v>
      </c>
      <c r="P44" s="66">
        <f t="shared" si="4"/>
        <v>413</v>
      </c>
      <c r="Q44" s="66">
        <v>206</v>
      </c>
      <c r="R44" s="66">
        <v>207</v>
      </c>
      <c r="S44" s="66" t="s">
        <v>152</v>
      </c>
      <c r="T44" s="66">
        <v>72</v>
      </c>
      <c r="U44" s="66">
        <v>44</v>
      </c>
      <c r="V44" s="66">
        <v>28</v>
      </c>
      <c r="W44" s="66">
        <v>4</v>
      </c>
      <c r="X44" s="66">
        <v>1</v>
      </c>
      <c r="Y44" s="66">
        <v>8</v>
      </c>
      <c r="Z44" s="67"/>
      <c r="AA44" s="67"/>
      <c r="AB44" s="67"/>
      <c r="AC44" s="67"/>
      <c r="AD44" s="67"/>
      <c r="AE44" s="67"/>
      <c r="AF44" s="67"/>
      <c r="AG44" s="67"/>
    </row>
    <row r="45" spans="2:33" ht="10.5" customHeight="1">
      <c r="B45" s="20"/>
      <c r="C45" s="20" t="s">
        <v>22</v>
      </c>
      <c r="E45" s="65">
        <v>1</v>
      </c>
      <c r="F45" s="66">
        <v>8</v>
      </c>
      <c r="G45" s="66">
        <f t="shared" si="6"/>
        <v>227</v>
      </c>
      <c r="H45" s="66">
        <f t="shared" si="1"/>
        <v>116</v>
      </c>
      <c r="I45" s="66">
        <f t="shared" si="1"/>
        <v>111</v>
      </c>
      <c r="J45" s="66">
        <f t="shared" si="2"/>
        <v>68</v>
      </c>
      <c r="K45" s="66">
        <v>35</v>
      </c>
      <c r="L45" s="66">
        <v>33</v>
      </c>
      <c r="M45" s="66">
        <f t="shared" si="3"/>
        <v>85</v>
      </c>
      <c r="N45" s="66">
        <v>43</v>
      </c>
      <c r="O45" s="66">
        <v>42</v>
      </c>
      <c r="P45" s="66">
        <f t="shared" si="4"/>
        <v>74</v>
      </c>
      <c r="Q45" s="66">
        <v>38</v>
      </c>
      <c r="R45" s="66">
        <v>36</v>
      </c>
      <c r="S45" s="66" t="s">
        <v>152</v>
      </c>
      <c r="T45" s="66">
        <v>17</v>
      </c>
      <c r="U45" s="66">
        <v>9</v>
      </c>
      <c r="V45" s="66">
        <v>8</v>
      </c>
      <c r="W45" s="66" t="s">
        <v>153</v>
      </c>
      <c r="X45" s="66">
        <v>2</v>
      </c>
      <c r="Y45" s="66">
        <v>1</v>
      </c>
      <c r="Z45" s="67"/>
      <c r="AA45" s="67"/>
      <c r="AB45" s="67"/>
      <c r="AC45" s="67"/>
      <c r="AD45" s="67"/>
      <c r="AE45" s="67"/>
      <c r="AF45" s="67"/>
      <c r="AG45" s="67"/>
    </row>
    <row r="46" spans="2:33" ht="10.5" customHeight="1">
      <c r="B46" s="20"/>
      <c r="C46" s="20"/>
      <c r="E46" s="65"/>
      <c r="F46" s="66"/>
      <c r="G46" s="63">
        <f t="shared" si="6"/>
        <v>0</v>
      </c>
      <c r="H46" s="63">
        <f t="shared" si="1"/>
        <v>0</v>
      </c>
      <c r="I46" s="63">
        <f t="shared" si="1"/>
        <v>0</v>
      </c>
      <c r="J46" s="63">
        <f t="shared" si="2"/>
        <v>0</v>
      </c>
      <c r="K46" s="66"/>
      <c r="L46" s="66"/>
      <c r="M46" s="63">
        <f t="shared" si="3"/>
        <v>0</v>
      </c>
      <c r="N46" s="66"/>
      <c r="O46" s="66"/>
      <c r="P46" s="63">
        <f t="shared" si="4"/>
        <v>0</v>
      </c>
      <c r="Q46" s="66"/>
      <c r="R46" s="66"/>
      <c r="S46" s="66"/>
      <c r="T46" s="63"/>
      <c r="U46" s="66"/>
      <c r="V46" s="66"/>
      <c r="W46" s="66"/>
      <c r="X46" s="66"/>
      <c r="Y46" s="66"/>
      <c r="Z46" s="67"/>
      <c r="AA46" s="67"/>
      <c r="AB46" s="67"/>
      <c r="AC46" s="67"/>
      <c r="AD46" s="67"/>
      <c r="AE46" s="67"/>
      <c r="AF46" s="67"/>
      <c r="AG46" s="67"/>
    </row>
    <row r="47" spans="1:33" ht="10.5" customHeight="1">
      <c r="A47" s="16"/>
      <c r="B47" s="61" t="s">
        <v>130</v>
      </c>
      <c r="C47" s="61"/>
      <c r="D47" s="16"/>
      <c r="E47" s="62">
        <v>4</v>
      </c>
      <c r="F47" s="63">
        <v>40</v>
      </c>
      <c r="G47" s="63">
        <f t="shared" si="6"/>
        <v>1157</v>
      </c>
      <c r="H47" s="63">
        <f t="shared" si="1"/>
        <v>619</v>
      </c>
      <c r="I47" s="63">
        <f t="shared" si="1"/>
        <v>538</v>
      </c>
      <c r="J47" s="63">
        <f t="shared" si="2"/>
        <v>398</v>
      </c>
      <c r="K47" s="63">
        <v>213</v>
      </c>
      <c r="L47" s="63">
        <v>185</v>
      </c>
      <c r="M47" s="63">
        <f t="shared" si="3"/>
        <v>390</v>
      </c>
      <c r="N47" s="63">
        <v>194</v>
      </c>
      <c r="O47" s="63">
        <v>196</v>
      </c>
      <c r="P47" s="63">
        <f t="shared" si="4"/>
        <v>369</v>
      </c>
      <c r="Q47" s="63">
        <v>212</v>
      </c>
      <c r="R47" s="63">
        <v>157</v>
      </c>
      <c r="S47" s="63">
        <v>7</v>
      </c>
      <c r="T47" s="63">
        <v>84</v>
      </c>
      <c r="U47" s="63">
        <v>48</v>
      </c>
      <c r="V47" s="63">
        <v>36</v>
      </c>
      <c r="W47" s="63">
        <v>16</v>
      </c>
      <c r="X47" s="63">
        <v>1</v>
      </c>
      <c r="Y47" s="63">
        <v>11</v>
      </c>
      <c r="Z47" s="64"/>
      <c r="AA47" s="64"/>
      <c r="AB47" s="64"/>
      <c r="AC47" s="64"/>
      <c r="AD47" s="64"/>
      <c r="AE47" s="64"/>
      <c r="AF47" s="64"/>
      <c r="AG47" s="64"/>
    </row>
    <row r="48" spans="2:33" ht="10.5" customHeight="1">
      <c r="B48" s="20"/>
      <c r="C48" s="20" t="s">
        <v>23</v>
      </c>
      <c r="E48" s="65">
        <v>2</v>
      </c>
      <c r="F48" s="66">
        <v>28</v>
      </c>
      <c r="G48" s="66">
        <f t="shared" si="6"/>
        <v>882</v>
      </c>
      <c r="H48" s="66">
        <f t="shared" si="1"/>
        <v>462</v>
      </c>
      <c r="I48" s="66">
        <f t="shared" si="1"/>
        <v>420</v>
      </c>
      <c r="J48" s="66">
        <f t="shared" si="2"/>
        <v>315</v>
      </c>
      <c r="K48" s="66">
        <v>160</v>
      </c>
      <c r="L48" s="66">
        <v>155</v>
      </c>
      <c r="M48" s="66">
        <f t="shared" si="3"/>
        <v>299</v>
      </c>
      <c r="N48" s="66">
        <v>148</v>
      </c>
      <c r="O48" s="66">
        <v>151</v>
      </c>
      <c r="P48" s="66">
        <f t="shared" si="4"/>
        <v>268</v>
      </c>
      <c r="Q48" s="66">
        <v>154</v>
      </c>
      <c r="R48" s="66">
        <v>114</v>
      </c>
      <c r="S48" s="66">
        <v>7</v>
      </c>
      <c r="T48" s="66">
        <v>56</v>
      </c>
      <c r="U48" s="66">
        <v>33</v>
      </c>
      <c r="V48" s="66">
        <v>23</v>
      </c>
      <c r="W48" s="66">
        <v>3</v>
      </c>
      <c r="X48" s="66">
        <v>1</v>
      </c>
      <c r="Y48" s="66">
        <v>4</v>
      </c>
      <c r="Z48" s="67"/>
      <c r="AA48" s="67"/>
      <c r="AB48" s="67"/>
      <c r="AC48" s="67"/>
      <c r="AD48" s="67"/>
      <c r="AE48" s="67"/>
      <c r="AF48" s="67"/>
      <c r="AG48" s="67"/>
    </row>
    <row r="49" spans="2:33" ht="10.5" customHeight="1">
      <c r="B49" s="20"/>
      <c r="C49" s="20" t="s">
        <v>24</v>
      </c>
      <c r="E49" s="65">
        <v>2</v>
      </c>
      <c r="F49" s="66">
        <v>12</v>
      </c>
      <c r="G49" s="66">
        <f t="shared" si="6"/>
        <v>275</v>
      </c>
      <c r="H49" s="66">
        <f t="shared" si="1"/>
        <v>157</v>
      </c>
      <c r="I49" s="66">
        <f t="shared" si="1"/>
        <v>118</v>
      </c>
      <c r="J49" s="66">
        <f t="shared" si="2"/>
        <v>83</v>
      </c>
      <c r="K49" s="66">
        <v>53</v>
      </c>
      <c r="L49" s="66">
        <v>30</v>
      </c>
      <c r="M49" s="66">
        <f t="shared" si="3"/>
        <v>91</v>
      </c>
      <c r="N49" s="66">
        <v>46</v>
      </c>
      <c r="O49" s="66">
        <v>45</v>
      </c>
      <c r="P49" s="66">
        <f t="shared" si="4"/>
        <v>101</v>
      </c>
      <c r="Q49" s="66">
        <v>58</v>
      </c>
      <c r="R49" s="66">
        <v>43</v>
      </c>
      <c r="S49" s="66" t="s">
        <v>152</v>
      </c>
      <c r="T49" s="66">
        <v>28</v>
      </c>
      <c r="U49" s="66">
        <v>15</v>
      </c>
      <c r="V49" s="66">
        <v>13</v>
      </c>
      <c r="W49" s="66">
        <v>13</v>
      </c>
      <c r="X49" s="66" t="s">
        <v>153</v>
      </c>
      <c r="Y49" s="66">
        <v>7</v>
      </c>
      <c r="Z49" s="67"/>
      <c r="AA49" s="67"/>
      <c r="AB49" s="67"/>
      <c r="AC49" s="67"/>
      <c r="AD49" s="67"/>
      <c r="AE49" s="67"/>
      <c r="AF49" s="67"/>
      <c r="AG49" s="67"/>
    </row>
    <row r="50" spans="2:33" ht="10.5" customHeight="1">
      <c r="B50" s="20"/>
      <c r="C50" s="20"/>
      <c r="E50" s="65"/>
      <c r="F50" s="66"/>
      <c r="G50" s="63">
        <f t="shared" si="6"/>
        <v>0</v>
      </c>
      <c r="H50" s="63">
        <f t="shared" si="1"/>
        <v>0</v>
      </c>
      <c r="I50" s="63">
        <f t="shared" si="1"/>
        <v>0</v>
      </c>
      <c r="J50" s="63">
        <f t="shared" si="2"/>
        <v>0</v>
      </c>
      <c r="K50" s="66"/>
      <c r="L50" s="66"/>
      <c r="M50" s="63">
        <f t="shared" si="3"/>
        <v>0</v>
      </c>
      <c r="N50" s="66"/>
      <c r="O50" s="66"/>
      <c r="P50" s="63">
        <f t="shared" si="4"/>
        <v>0</v>
      </c>
      <c r="Q50" s="66"/>
      <c r="R50" s="66"/>
      <c r="S50" s="66"/>
      <c r="T50" s="63"/>
      <c r="U50" s="66"/>
      <c r="V50" s="66"/>
      <c r="W50" s="66"/>
      <c r="X50" s="66"/>
      <c r="Y50" s="66"/>
      <c r="Z50" s="67"/>
      <c r="AA50" s="67"/>
      <c r="AB50" s="67"/>
      <c r="AC50" s="67"/>
      <c r="AD50" s="67"/>
      <c r="AE50" s="67"/>
      <c r="AF50" s="67"/>
      <c r="AG50" s="67"/>
    </row>
    <row r="51" spans="1:33" ht="10.5" customHeight="1">
      <c r="A51" s="16"/>
      <c r="B51" s="61" t="s">
        <v>131</v>
      </c>
      <c r="C51" s="61"/>
      <c r="D51" s="16"/>
      <c r="E51" s="62">
        <v>4</v>
      </c>
      <c r="F51" s="63">
        <v>49</v>
      </c>
      <c r="G51" s="63">
        <f t="shared" si="6"/>
        <v>1471</v>
      </c>
      <c r="H51" s="63">
        <f t="shared" si="1"/>
        <v>734</v>
      </c>
      <c r="I51" s="63">
        <f t="shared" si="1"/>
        <v>737</v>
      </c>
      <c r="J51" s="63">
        <f t="shared" si="2"/>
        <v>478</v>
      </c>
      <c r="K51" s="63">
        <v>223</v>
      </c>
      <c r="L51" s="63">
        <v>255</v>
      </c>
      <c r="M51" s="63">
        <f t="shared" si="3"/>
        <v>480</v>
      </c>
      <c r="N51" s="63">
        <v>242</v>
      </c>
      <c r="O51" s="63">
        <v>238</v>
      </c>
      <c r="P51" s="63">
        <f t="shared" si="4"/>
        <v>513</v>
      </c>
      <c r="Q51" s="63">
        <v>269</v>
      </c>
      <c r="R51" s="63">
        <v>244</v>
      </c>
      <c r="S51" s="63">
        <v>6</v>
      </c>
      <c r="T51" s="63">
        <v>107</v>
      </c>
      <c r="U51" s="63">
        <v>60</v>
      </c>
      <c r="V51" s="63">
        <v>47</v>
      </c>
      <c r="W51" s="63">
        <v>8</v>
      </c>
      <c r="X51" s="63">
        <v>3</v>
      </c>
      <c r="Y51" s="63">
        <v>10</v>
      </c>
      <c r="Z51" s="64"/>
      <c r="AA51" s="64"/>
      <c r="AB51" s="64"/>
      <c r="AC51" s="64"/>
      <c r="AD51" s="64"/>
      <c r="AE51" s="64"/>
      <c r="AF51" s="64"/>
      <c r="AG51" s="64"/>
    </row>
    <row r="52" spans="2:33" ht="10.5" customHeight="1">
      <c r="B52" s="20"/>
      <c r="C52" s="20" t="s">
        <v>25</v>
      </c>
      <c r="E52" s="65">
        <v>1</v>
      </c>
      <c r="F52" s="66">
        <v>17</v>
      </c>
      <c r="G52" s="66">
        <f t="shared" si="6"/>
        <v>599</v>
      </c>
      <c r="H52" s="66">
        <f t="shared" si="1"/>
        <v>287</v>
      </c>
      <c r="I52" s="66">
        <f t="shared" si="1"/>
        <v>312</v>
      </c>
      <c r="J52" s="66">
        <f t="shared" si="2"/>
        <v>185</v>
      </c>
      <c r="K52" s="66">
        <v>81</v>
      </c>
      <c r="L52" s="66">
        <v>104</v>
      </c>
      <c r="M52" s="66">
        <f t="shared" si="3"/>
        <v>217</v>
      </c>
      <c r="N52" s="66">
        <v>102</v>
      </c>
      <c r="O52" s="66">
        <v>115</v>
      </c>
      <c r="P52" s="66">
        <f t="shared" si="4"/>
        <v>197</v>
      </c>
      <c r="Q52" s="66">
        <v>104</v>
      </c>
      <c r="R52" s="66">
        <v>93</v>
      </c>
      <c r="S52" s="66">
        <v>5</v>
      </c>
      <c r="T52" s="66">
        <v>39</v>
      </c>
      <c r="U52" s="66">
        <v>22</v>
      </c>
      <c r="V52" s="66">
        <v>17</v>
      </c>
      <c r="W52" s="66">
        <v>1</v>
      </c>
      <c r="X52" s="66">
        <v>1</v>
      </c>
      <c r="Y52" s="66">
        <v>6</v>
      </c>
      <c r="Z52" s="67"/>
      <c r="AA52" s="67"/>
      <c r="AB52" s="67"/>
      <c r="AC52" s="67"/>
      <c r="AD52" s="67"/>
      <c r="AE52" s="67"/>
      <c r="AF52" s="67"/>
      <c r="AG52" s="67"/>
    </row>
    <row r="53" spans="2:33" ht="10.5" customHeight="1">
      <c r="B53" s="20"/>
      <c r="C53" s="20" t="s">
        <v>26</v>
      </c>
      <c r="E53" s="65">
        <v>1</v>
      </c>
      <c r="F53" s="66">
        <v>11</v>
      </c>
      <c r="G53" s="66">
        <f t="shared" si="6"/>
        <v>284</v>
      </c>
      <c r="H53" s="66">
        <f t="shared" si="1"/>
        <v>151</v>
      </c>
      <c r="I53" s="66">
        <f t="shared" si="1"/>
        <v>133</v>
      </c>
      <c r="J53" s="66">
        <f t="shared" si="2"/>
        <v>98</v>
      </c>
      <c r="K53" s="66">
        <v>48</v>
      </c>
      <c r="L53" s="66">
        <v>50</v>
      </c>
      <c r="M53" s="66">
        <f t="shared" si="3"/>
        <v>83</v>
      </c>
      <c r="N53" s="66">
        <v>43</v>
      </c>
      <c r="O53" s="66">
        <v>40</v>
      </c>
      <c r="P53" s="66">
        <f t="shared" si="4"/>
        <v>103</v>
      </c>
      <c r="Q53" s="66">
        <v>60</v>
      </c>
      <c r="R53" s="66">
        <v>43</v>
      </c>
      <c r="S53" s="66" t="s">
        <v>152</v>
      </c>
      <c r="T53" s="66">
        <v>22</v>
      </c>
      <c r="U53" s="66">
        <v>14</v>
      </c>
      <c r="V53" s="66">
        <v>8</v>
      </c>
      <c r="W53" s="66">
        <v>4</v>
      </c>
      <c r="X53" s="66" t="s">
        <v>153</v>
      </c>
      <c r="Y53" s="66">
        <v>2</v>
      </c>
      <c r="Z53" s="67"/>
      <c r="AA53" s="67"/>
      <c r="AB53" s="67"/>
      <c r="AC53" s="67"/>
      <c r="AD53" s="67"/>
      <c r="AE53" s="67"/>
      <c r="AF53" s="67"/>
      <c r="AG53" s="67"/>
    </row>
    <row r="54" spans="2:33" ht="10.5" customHeight="1">
      <c r="B54" s="20"/>
      <c r="C54" s="20" t="s">
        <v>27</v>
      </c>
      <c r="E54" s="65">
        <v>2</v>
      </c>
      <c r="F54" s="66">
        <v>21</v>
      </c>
      <c r="G54" s="66">
        <f t="shared" si="6"/>
        <v>588</v>
      </c>
      <c r="H54" s="66">
        <f t="shared" si="1"/>
        <v>296</v>
      </c>
      <c r="I54" s="66">
        <f t="shared" si="1"/>
        <v>292</v>
      </c>
      <c r="J54" s="66">
        <f t="shared" si="2"/>
        <v>195</v>
      </c>
      <c r="K54" s="66">
        <v>94</v>
      </c>
      <c r="L54" s="66">
        <v>101</v>
      </c>
      <c r="M54" s="66">
        <f t="shared" si="3"/>
        <v>180</v>
      </c>
      <c r="N54" s="66">
        <v>97</v>
      </c>
      <c r="O54" s="66">
        <v>83</v>
      </c>
      <c r="P54" s="66">
        <f t="shared" si="4"/>
        <v>213</v>
      </c>
      <c r="Q54" s="66">
        <v>105</v>
      </c>
      <c r="R54" s="66">
        <v>108</v>
      </c>
      <c r="S54" s="66">
        <v>1</v>
      </c>
      <c r="T54" s="66">
        <v>46</v>
      </c>
      <c r="U54" s="66">
        <v>24</v>
      </c>
      <c r="V54" s="66">
        <v>22</v>
      </c>
      <c r="W54" s="66">
        <v>3</v>
      </c>
      <c r="X54" s="66">
        <v>2</v>
      </c>
      <c r="Y54" s="66">
        <v>2</v>
      </c>
      <c r="Z54" s="67"/>
      <c r="AA54" s="67"/>
      <c r="AB54" s="67"/>
      <c r="AC54" s="67"/>
      <c r="AD54" s="67"/>
      <c r="AE54" s="67"/>
      <c r="AF54" s="67"/>
      <c r="AG54" s="67"/>
    </row>
    <row r="55" spans="2:33" ht="10.5" customHeight="1">
      <c r="B55" s="20"/>
      <c r="C55" s="20" t="s">
        <v>28</v>
      </c>
      <c r="E55" s="65" t="s">
        <v>154</v>
      </c>
      <c r="F55" s="66" t="s">
        <v>152</v>
      </c>
      <c r="G55" s="66" t="s">
        <v>155</v>
      </c>
      <c r="H55" s="66" t="s">
        <v>155</v>
      </c>
      <c r="I55" s="66" t="s">
        <v>155</v>
      </c>
      <c r="J55" s="66" t="s">
        <v>155</v>
      </c>
      <c r="K55" s="66" t="s">
        <v>155</v>
      </c>
      <c r="L55" s="66" t="s">
        <v>155</v>
      </c>
      <c r="M55" s="66" t="s">
        <v>155</v>
      </c>
      <c r="N55" s="66" t="s">
        <v>152</v>
      </c>
      <c r="O55" s="66" t="s">
        <v>152</v>
      </c>
      <c r="P55" s="66" t="s">
        <v>155</v>
      </c>
      <c r="Q55" s="66" t="s">
        <v>152</v>
      </c>
      <c r="R55" s="66" t="s">
        <v>152</v>
      </c>
      <c r="S55" s="66" t="s">
        <v>152</v>
      </c>
      <c r="T55" s="66" t="s">
        <v>153</v>
      </c>
      <c r="U55" s="66" t="s">
        <v>153</v>
      </c>
      <c r="V55" s="66" t="s">
        <v>153</v>
      </c>
      <c r="W55" s="66" t="s">
        <v>153</v>
      </c>
      <c r="X55" s="66" t="s">
        <v>153</v>
      </c>
      <c r="Y55" s="66" t="s">
        <v>153</v>
      </c>
      <c r="Z55" s="67"/>
      <c r="AA55" s="67"/>
      <c r="AB55" s="67"/>
      <c r="AC55" s="67"/>
      <c r="AD55" s="67"/>
      <c r="AE55" s="67"/>
      <c r="AF55" s="67"/>
      <c r="AG55" s="67"/>
    </row>
    <row r="56" spans="2:33" ht="10.5" customHeight="1">
      <c r="B56" s="20"/>
      <c r="C56" s="20"/>
      <c r="E56" s="65"/>
      <c r="F56" s="66"/>
      <c r="G56" s="63">
        <f aca="true" t="shared" si="7" ref="G56:G72">SUM(H56:I56)</f>
        <v>0</v>
      </c>
      <c r="H56" s="63">
        <f aca="true" t="shared" si="8" ref="H56:I72">SUM(K56,N56,Q56)</f>
        <v>0</v>
      </c>
      <c r="I56" s="63">
        <f t="shared" si="8"/>
        <v>0</v>
      </c>
      <c r="J56" s="63">
        <f aca="true" t="shared" si="9" ref="J56:J72">SUM(K56,L56)</f>
        <v>0</v>
      </c>
      <c r="K56" s="66"/>
      <c r="L56" s="66"/>
      <c r="M56" s="63">
        <f aca="true" t="shared" si="10" ref="M56:M72">SUM(N56,O56)</f>
        <v>0</v>
      </c>
      <c r="N56" s="66"/>
      <c r="O56" s="66"/>
      <c r="P56" s="63">
        <f aca="true" t="shared" si="11" ref="P56:P72">SUM(Q56,R56)</f>
        <v>0</v>
      </c>
      <c r="Q56" s="66"/>
      <c r="R56" s="66"/>
      <c r="S56" s="66"/>
      <c r="T56" s="63"/>
      <c r="U56" s="66"/>
      <c r="V56" s="66"/>
      <c r="W56" s="66"/>
      <c r="X56" s="66"/>
      <c r="Y56" s="66"/>
      <c r="Z56" s="67"/>
      <c r="AA56" s="67"/>
      <c r="AB56" s="67"/>
      <c r="AC56" s="67"/>
      <c r="AD56" s="67"/>
      <c r="AE56" s="67"/>
      <c r="AF56" s="67"/>
      <c r="AG56" s="67"/>
    </row>
    <row r="57" spans="1:33" ht="10.5" customHeight="1">
      <c r="A57" s="16"/>
      <c r="B57" s="61" t="s">
        <v>132</v>
      </c>
      <c r="C57" s="61"/>
      <c r="D57" s="16"/>
      <c r="E57" s="62">
        <v>10</v>
      </c>
      <c r="F57" s="63">
        <v>84</v>
      </c>
      <c r="G57" s="63">
        <f t="shared" si="7"/>
        <v>2581</v>
      </c>
      <c r="H57" s="63">
        <f t="shared" si="8"/>
        <v>1321</v>
      </c>
      <c r="I57" s="63">
        <f t="shared" si="8"/>
        <v>1260</v>
      </c>
      <c r="J57" s="63">
        <f t="shared" si="9"/>
        <v>860</v>
      </c>
      <c r="K57" s="63">
        <v>435</v>
      </c>
      <c r="L57" s="63">
        <v>425</v>
      </c>
      <c r="M57" s="63">
        <f t="shared" si="10"/>
        <v>821</v>
      </c>
      <c r="N57" s="63">
        <v>415</v>
      </c>
      <c r="O57" s="63">
        <v>406</v>
      </c>
      <c r="P57" s="63">
        <f t="shared" si="11"/>
        <v>900</v>
      </c>
      <c r="Q57" s="63">
        <v>471</v>
      </c>
      <c r="R57" s="63">
        <v>429</v>
      </c>
      <c r="S57" s="63">
        <v>1</v>
      </c>
      <c r="T57" s="63">
        <v>199</v>
      </c>
      <c r="U57" s="63">
        <v>113</v>
      </c>
      <c r="V57" s="63">
        <v>86</v>
      </c>
      <c r="W57" s="63">
        <v>32</v>
      </c>
      <c r="X57" s="63">
        <v>1</v>
      </c>
      <c r="Y57" s="63">
        <v>24</v>
      </c>
      <c r="Z57" s="64"/>
      <c r="AA57" s="64"/>
      <c r="AB57" s="64"/>
      <c r="AC57" s="64"/>
      <c r="AD57" s="64"/>
      <c r="AE57" s="64"/>
      <c r="AF57" s="64"/>
      <c r="AG57" s="64"/>
    </row>
    <row r="58" spans="2:33" ht="10.5" customHeight="1">
      <c r="B58" s="20"/>
      <c r="C58" s="20" t="s">
        <v>29</v>
      </c>
      <c r="E58" s="65">
        <v>2</v>
      </c>
      <c r="F58" s="66">
        <v>19</v>
      </c>
      <c r="G58" s="66">
        <f t="shared" si="7"/>
        <v>629</v>
      </c>
      <c r="H58" s="66">
        <f t="shared" si="8"/>
        <v>346</v>
      </c>
      <c r="I58" s="66">
        <f t="shared" si="8"/>
        <v>283</v>
      </c>
      <c r="J58" s="66">
        <f t="shared" si="9"/>
        <v>196</v>
      </c>
      <c r="K58" s="66">
        <v>108</v>
      </c>
      <c r="L58" s="66">
        <v>88</v>
      </c>
      <c r="M58" s="66">
        <f t="shared" si="10"/>
        <v>216</v>
      </c>
      <c r="N58" s="66">
        <v>116</v>
      </c>
      <c r="O58" s="66">
        <v>100</v>
      </c>
      <c r="P58" s="66">
        <f t="shared" si="11"/>
        <v>217</v>
      </c>
      <c r="Q58" s="66">
        <v>122</v>
      </c>
      <c r="R58" s="66">
        <v>95</v>
      </c>
      <c r="S58" s="66" t="s">
        <v>152</v>
      </c>
      <c r="T58" s="66">
        <v>43</v>
      </c>
      <c r="U58" s="66">
        <v>25</v>
      </c>
      <c r="V58" s="66">
        <v>18</v>
      </c>
      <c r="W58" s="66">
        <v>3</v>
      </c>
      <c r="X58" s="66">
        <v>1</v>
      </c>
      <c r="Y58" s="66">
        <v>3</v>
      </c>
      <c r="Z58" s="67"/>
      <c r="AA58" s="67"/>
      <c r="AB58" s="67"/>
      <c r="AC58" s="67"/>
      <c r="AD58" s="67"/>
      <c r="AE58" s="67"/>
      <c r="AF58" s="67"/>
      <c r="AG58" s="67"/>
    </row>
    <row r="59" spans="2:33" ht="10.5" customHeight="1">
      <c r="B59" s="20"/>
      <c r="C59" s="20" t="s">
        <v>30</v>
      </c>
      <c r="E59" s="65">
        <v>1</v>
      </c>
      <c r="F59" s="66">
        <v>4</v>
      </c>
      <c r="G59" s="66">
        <f t="shared" si="7"/>
        <v>118</v>
      </c>
      <c r="H59" s="66">
        <f t="shared" si="8"/>
        <v>59</v>
      </c>
      <c r="I59" s="66">
        <f t="shared" si="8"/>
        <v>59</v>
      </c>
      <c r="J59" s="66">
        <f t="shared" si="9"/>
        <v>38</v>
      </c>
      <c r="K59" s="66">
        <v>19</v>
      </c>
      <c r="L59" s="66">
        <v>19</v>
      </c>
      <c r="M59" s="66">
        <f t="shared" si="10"/>
        <v>35</v>
      </c>
      <c r="N59" s="66">
        <v>17</v>
      </c>
      <c r="O59" s="66">
        <v>18</v>
      </c>
      <c r="P59" s="66">
        <f t="shared" si="11"/>
        <v>45</v>
      </c>
      <c r="Q59" s="66">
        <v>23</v>
      </c>
      <c r="R59" s="66">
        <v>22</v>
      </c>
      <c r="S59" s="66" t="s">
        <v>152</v>
      </c>
      <c r="T59" s="66">
        <v>12</v>
      </c>
      <c r="U59" s="66">
        <v>6</v>
      </c>
      <c r="V59" s="66">
        <v>6</v>
      </c>
      <c r="W59" s="66">
        <v>3</v>
      </c>
      <c r="X59" s="66" t="s">
        <v>156</v>
      </c>
      <c r="Y59" s="66">
        <v>3</v>
      </c>
      <c r="Z59" s="67"/>
      <c r="AA59" s="67"/>
      <c r="AB59" s="67"/>
      <c r="AC59" s="67"/>
      <c r="AD59" s="67"/>
      <c r="AE59" s="67"/>
      <c r="AF59" s="67"/>
      <c r="AG59" s="67"/>
    </row>
    <row r="60" spans="2:33" ht="10.5" customHeight="1">
      <c r="B60" s="20"/>
      <c r="C60" s="20" t="s">
        <v>31</v>
      </c>
      <c r="E60" s="65">
        <v>2</v>
      </c>
      <c r="F60" s="66">
        <v>28</v>
      </c>
      <c r="G60" s="66">
        <f t="shared" si="7"/>
        <v>870</v>
      </c>
      <c r="H60" s="66">
        <f t="shared" si="8"/>
        <v>450</v>
      </c>
      <c r="I60" s="66">
        <f t="shared" si="8"/>
        <v>420</v>
      </c>
      <c r="J60" s="66">
        <f t="shared" si="9"/>
        <v>303</v>
      </c>
      <c r="K60" s="66">
        <v>155</v>
      </c>
      <c r="L60" s="66">
        <v>148</v>
      </c>
      <c r="M60" s="66">
        <f t="shared" si="10"/>
        <v>278</v>
      </c>
      <c r="N60" s="66">
        <v>134</v>
      </c>
      <c r="O60" s="66">
        <v>144</v>
      </c>
      <c r="P60" s="66">
        <f t="shared" si="11"/>
        <v>289</v>
      </c>
      <c r="Q60" s="66">
        <v>161</v>
      </c>
      <c r="R60" s="66">
        <v>128</v>
      </c>
      <c r="S60" s="66" t="s">
        <v>152</v>
      </c>
      <c r="T60" s="66">
        <v>60</v>
      </c>
      <c r="U60" s="66">
        <v>38</v>
      </c>
      <c r="V60" s="66">
        <v>22</v>
      </c>
      <c r="W60" s="66">
        <v>3</v>
      </c>
      <c r="X60" s="66" t="s">
        <v>156</v>
      </c>
      <c r="Y60" s="66">
        <v>6</v>
      </c>
      <c r="Z60" s="67"/>
      <c r="AA60" s="67"/>
      <c r="AB60" s="67"/>
      <c r="AC60" s="67"/>
      <c r="AD60" s="67"/>
      <c r="AE60" s="67"/>
      <c r="AF60" s="67"/>
      <c r="AG60" s="67"/>
    </row>
    <row r="61" spans="2:33" ht="10.5" customHeight="1">
      <c r="B61" s="20"/>
      <c r="C61" s="20" t="s">
        <v>32</v>
      </c>
      <c r="E61" s="65">
        <v>1</v>
      </c>
      <c r="F61" s="66">
        <v>23</v>
      </c>
      <c r="G61" s="66">
        <f t="shared" si="7"/>
        <v>842</v>
      </c>
      <c r="H61" s="66">
        <f t="shared" si="8"/>
        <v>407</v>
      </c>
      <c r="I61" s="66">
        <f t="shared" si="8"/>
        <v>435</v>
      </c>
      <c r="J61" s="66">
        <f t="shared" si="9"/>
        <v>284</v>
      </c>
      <c r="K61" s="66">
        <v>135</v>
      </c>
      <c r="L61" s="66">
        <v>149</v>
      </c>
      <c r="M61" s="66">
        <f t="shared" si="10"/>
        <v>250</v>
      </c>
      <c r="N61" s="66">
        <v>127</v>
      </c>
      <c r="O61" s="66">
        <v>123</v>
      </c>
      <c r="P61" s="66">
        <f t="shared" si="11"/>
        <v>308</v>
      </c>
      <c r="Q61" s="66">
        <v>145</v>
      </c>
      <c r="R61" s="66">
        <v>163</v>
      </c>
      <c r="S61" s="66">
        <v>1</v>
      </c>
      <c r="T61" s="66">
        <v>51</v>
      </c>
      <c r="U61" s="66">
        <v>27</v>
      </c>
      <c r="V61" s="66">
        <v>24</v>
      </c>
      <c r="W61" s="66">
        <v>1</v>
      </c>
      <c r="X61" s="66" t="s">
        <v>156</v>
      </c>
      <c r="Y61" s="66">
        <v>5</v>
      </c>
      <c r="Z61" s="67"/>
      <c r="AA61" s="67"/>
      <c r="AB61" s="67"/>
      <c r="AC61" s="67"/>
      <c r="AD61" s="67"/>
      <c r="AE61" s="67"/>
      <c r="AF61" s="67"/>
      <c r="AG61" s="67"/>
    </row>
    <row r="62" spans="2:33" ht="10.5" customHeight="1">
      <c r="B62" s="20"/>
      <c r="C62" s="20" t="s">
        <v>33</v>
      </c>
      <c r="E62" s="65">
        <v>1</v>
      </c>
      <c r="F62" s="66">
        <v>3</v>
      </c>
      <c r="G62" s="66">
        <f t="shared" si="7"/>
        <v>51</v>
      </c>
      <c r="H62" s="66">
        <f t="shared" si="8"/>
        <v>32</v>
      </c>
      <c r="I62" s="66">
        <f t="shared" si="8"/>
        <v>19</v>
      </c>
      <c r="J62" s="66">
        <f t="shared" si="9"/>
        <v>17</v>
      </c>
      <c r="K62" s="66">
        <v>10</v>
      </c>
      <c r="L62" s="66">
        <v>7</v>
      </c>
      <c r="M62" s="66">
        <f t="shared" si="10"/>
        <v>17</v>
      </c>
      <c r="N62" s="66">
        <v>12</v>
      </c>
      <c r="O62" s="66">
        <v>5</v>
      </c>
      <c r="P62" s="66">
        <f t="shared" si="11"/>
        <v>17</v>
      </c>
      <c r="Q62" s="66">
        <v>10</v>
      </c>
      <c r="R62" s="66">
        <v>7</v>
      </c>
      <c r="S62" s="66" t="s">
        <v>152</v>
      </c>
      <c r="T62" s="66">
        <v>9</v>
      </c>
      <c r="U62" s="66">
        <v>5</v>
      </c>
      <c r="V62" s="66">
        <v>4</v>
      </c>
      <c r="W62" s="66">
        <v>4</v>
      </c>
      <c r="X62" s="66" t="s">
        <v>156</v>
      </c>
      <c r="Y62" s="66">
        <v>1</v>
      </c>
      <c r="Z62" s="67"/>
      <c r="AA62" s="67"/>
      <c r="AB62" s="67"/>
      <c r="AC62" s="67"/>
      <c r="AD62" s="67"/>
      <c r="AE62" s="67"/>
      <c r="AF62" s="67"/>
      <c r="AG62" s="67"/>
    </row>
    <row r="63" spans="2:33" ht="10.5" customHeight="1">
      <c r="B63" s="20"/>
      <c r="C63" s="20" t="s">
        <v>34</v>
      </c>
      <c r="E63" s="65">
        <v>1</v>
      </c>
      <c r="F63" s="66">
        <v>3</v>
      </c>
      <c r="G63" s="66">
        <f t="shared" si="7"/>
        <v>51</v>
      </c>
      <c r="H63" s="66">
        <f t="shared" si="8"/>
        <v>21</v>
      </c>
      <c r="I63" s="66">
        <f t="shared" si="8"/>
        <v>30</v>
      </c>
      <c r="J63" s="66">
        <f t="shared" si="9"/>
        <v>18</v>
      </c>
      <c r="K63" s="66">
        <v>5</v>
      </c>
      <c r="L63" s="66">
        <v>13</v>
      </c>
      <c r="M63" s="66">
        <f t="shared" si="10"/>
        <v>16</v>
      </c>
      <c r="N63" s="66">
        <v>7</v>
      </c>
      <c r="O63" s="66">
        <v>9</v>
      </c>
      <c r="P63" s="66">
        <f t="shared" si="11"/>
        <v>17</v>
      </c>
      <c r="Q63" s="66">
        <v>9</v>
      </c>
      <c r="R63" s="66">
        <v>8</v>
      </c>
      <c r="S63" s="66" t="s">
        <v>152</v>
      </c>
      <c r="T63" s="66">
        <v>9</v>
      </c>
      <c r="U63" s="66">
        <v>4</v>
      </c>
      <c r="V63" s="66">
        <v>5</v>
      </c>
      <c r="W63" s="66">
        <v>4</v>
      </c>
      <c r="X63" s="66" t="s">
        <v>156</v>
      </c>
      <c r="Y63" s="66">
        <v>3</v>
      </c>
      <c r="Z63" s="67"/>
      <c r="AA63" s="67"/>
      <c r="AB63" s="67"/>
      <c r="AC63" s="67"/>
      <c r="AD63" s="67"/>
      <c r="AE63" s="67"/>
      <c r="AF63" s="67"/>
      <c r="AG63" s="67"/>
    </row>
    <row r="64" spans="2:33" ht="10.5" customHeight="1">
      <c r="B64" s="20"/>
      <c r="C64" s="20" t="s">
        <v>35</v>
      </c>
      <c r="E64" s="65">
        <v>1</v>
      </c>
      <c r="F64" s="66">
        <v>2</v>
      </c>
      <c r="G64" s="66">
        <f t="shared" si="7"/>
        <v>11</v>
      </c>
      <c r="H64" s="66">
        <f t="shared" si="8"/>
        <v>4</v>
      </c>
      <c r="I64" s="66">
        <f t="shared" si="8"/>
        <v>7</v>
      </c>
      <c r="J64" s="66">
        <f t="shared" si="9"/>
        <v>2</v>
      </c>
      <c r="K64" s="66">
        <v>1</v>
      </c>
      <c r="L64" s="66">
        <v>1</v>
      </c>
      <c r="M64" s="66">
        <f t="shared" si="10"/>
        <v>5</v>
      </c>
      <c r="N64" s="66">
        <v>2</v>
      </c>
      <c r="O64" s="66">
        <v>3</v>
      </c>
      <c r="P64" s="66">
        <f t="shared" si="11"/>
        <v>4</v>
      </c>
      <c r="Q64" s="66">
        <v>1</v>
      </c>
      <c r="R64" s="66">
        <v>3</v>
      </c>
      <c r="S64" s="66" t="s">
        <v>152</v>
      </c>
      <c r="T64" s="66">
        <v>9</v>
      </c>
      <c r="U64" s="66">
        <v>4</v>
      </c>
      <c r="V64" s="66">
        <v>5</v>
      </c>
      <c r="W64" s="66">
        <v>6</v>
      </c>
      <c r="X64" s="66" t="s">
        <v>156</v>
      </c>
      <c r="Y64" s="66">
        <v>2</v>
      </c>
      <c r="Z64" s="67"/>
      <c r="AA64" s="67"/>
      <c r="AB64" s="67"/>
      <c r="AC64" s="67"/>
      <c r="AD64" s="67"/>
      <c r="AE64" s="67"/>
      <c r="AF64" s="67"/>
      <c r="AG64" s="67"/>
    </row>
    <row r="65" spans="2:33" ht="10.5" customHeight="1">
      <c r="B65" s="20"/>
      <c r="C65" s="20" t="s">
        <v>36</v>
      </c>
      <c r="E65" s="65">
        <v>1</v>
      </c>
      <c r="F65" s="66">
        <v>2</v>
      </c>
      <c r="G65" s="66">
        <f t="shared" si="7"/>
        <v>9</v>
      </c>
      <c r="H65" s="66">
        <f t="shared" si="8"/>
        <v>2</v>
      </c>
      <c r="I65" s="66">
        <f t="shared" si="8"/>
        <v>7</v>
      </c>
      <c r="J65" s="66">
        <f t="shared" si="9"/>
        <v>2</v>
      </c>
      <c r="K65" s="66">
        <v>2</v>
      </c>
      <c r="L65" s="66" t="s">
        <v>152</v>
      </c>
      <c r="M65" s="66">
        <f t="shared" si="10"/>
        <v>4</v>
      </c>
      <c r="N65" s="66" t="s">
        <v>152</v>
      </c>
      <c r="O65" s="66">
        <v>4</v>
      </c>
      <c r="P65" s="66">
        <f t="shared" si="11"/>
        <v>3</v>
      </c>
      <c r="Q65" s="66" t="s">
        <v>152</v>
      </c>
      <c r="R65" s="66">
        <v>3</v>
      </c>
      <c r="S65" s="66" t="s">
        <v>152</v>
      </c>
      <c r="T65" s="66">
        <v>6</v>
      </c>
      <c r="U65" s="66">
        <v>4</v>
      </c>
      <c r="V65" s="66">
        <v>2</v>
      </c>
      <c r="W65" s="66">
        <v>8</v>
      </c>
      <c r="X65" s="66" t="s">
        <v>156</v>
      </c>
      <c r="Y65" s="66">
        <v>1</v>
      </c>
      <c r="Z65" s="67"/>
      <c r="AA65" s="67"/>
      <c r="AB65" s="67"/>
      <c r="AC65" s="67"/>
      <c r="AD65" s="67"/>
      <c r="AE65" s="67"/>
      <c r="AF65" s="67"/>
      <c r="AG65" s="67"/>
    </row>
    <row r="66" spans="2:33" ht="10.5" customHeight="1">
      <c r="B66" s="20"/>
      <c r="C66" s="20"/>
      <c r="E66" s="65"/>
      <c r="F66" s="66"/>
      <c r="G66" s="63">
        <f t="shared" si="7"/>
        <v>0</v>
      </c>
      <c r="H66" s="63">
        <f t="shared" si="8"/>
        <v>0</v>
      </c>
      <c r="I66" s="63">
        <f t="shared" si="8"/>
        <v>0</v>
      </c>
      <c r="J66" s="63">
        <f t="shared" si="9"/>
        <v>0</v>
      </c>
      <c r="K66" s="66"/>
      <c r="L66" s="66"/>
      <c r="M66" s="63">
        <f t="shared" si="10"/>
        <v>0</v>
      </c>
      <c r="N66" s="66"/>
      <c r="O66" s="66"/>
      <c r="P66" s="63">
        <f t="shared" si="11"/>
        <v>0</v>
      </c>
      <c r="Q66" s="66"/>
      <c r="R66" s="66"/>
      <c r="S66" s="66"/>
      <c r="T66" s="63"/>
      <c r="U66" s="66"/>
      <c r="V66" s="66"/>
      <c r="W66" s="66"/>
      <c r="X66" s="66"/>
      <c r="Y66" s="66"/>
      <c r="Z66" s="67"/>
      <c r="AA66" s="67"/>
      <c r="AB66" s="67"/>
      <c r="AC66" s="67"/>
      <c r="AD66" s="67"/>
      <c r="AE66" s="67"/>
      <c r="AF66" s="67"/>
      <c r="AG66" s="67"/>
    </row>
    <row r="67" spans="1:33" ht="10.5" customHeight="1">
      <c r="A67" s="16"/>
      <c r="B67" s="61" t="s">
        <v>134</v>
      </c>
      <c r="C67" s="61"/>
      <c r="D67" s="16"/>
      <c r="E67" s="62">
        <v>5</v>
      </c>
      <c r="F67" s="63">
        <v>55</v>
      </c>
      <c r="G67" s="63">
        <f t="shared" si="7"/>
        <v>1637</v>
      </c>
      <c r="H67" s="63">
        <f t="shared" si="8"/>
        <v>865</v>
      </c>
      <c r="I67" s="63">
        <f t="shared" si="8"/>
        <v>772</v>
      </c>
      <c r="J67" s="63">
        <f t="shared" si="9"/>
        <v>536</v>
      </c>
      <c r="K67" s="63">
        <v>302</v>
      </c>
      <c r="L67" s="63">
        <v>234</v>
      </c>
      <c r="M67" s="63">
        <f t="shared" si="10"/>
        <v>524</v>
      </c>
      <c r="N67" s="63">
        <v>262</v>
      </c>
      <c r="O67" s="63">
        <v>262</v>
      </c>
      <c r="P67" s="63">
        <f t="shared" si="11"/>
        <v>577</v>
      </c>
      <c r="Q67" s="63">
        <v>301</v>
      </c>
      <c r="R67" s="63">
        <v>276</v>
      </c>
      <c r="S67" s="63">
        <v>4</v>
      </c>
      <c r="T67" s="63">
        <v>119</v>
      </c>
      <c r="U67" s="63">
        <v>75</v>
      </c>
      <c r="V67" s="63">
        <v>44</v>
      </c>
      <c r="W67" s="63">
        <v>5</v>
      </c>
      <c r="X67" s="63">
        <v>6</v>
      </c>
      <c r="Y67" s="63">
        <v>15</v>
      </c>
      <c r="Z67" s="64"/>
      <c r="AA67" s="64"/>
      <c r="AB67" s="64"/>
      <c r="AC67" s="64"/>
      <c r="AD67" s="64"/>
      <c r="AE67" s="64"/>
      <c r="AF67" s="64"/>
      <c r="AG67" s="64"/>
    </row>
    <row r="68" spans="2:33" ht="10.5" customHeight="1">
      <c r="B68" s="20"/>
      <c r="C68" s="20" t="s">
        <v>37</v>
      </c>
      <c r="E68" s="65">
        <v>1</v>
      </c>
      <c r="F68" s="66">
        <v>17</v>
      </c>
      <c r="G68" s="66">
        <f t="shared" si="7"/>
        <v>566</v>
      </c>
      <c r="H68" s="66">
        <f t="shared" si="8"/>
        <v>311</v>
      </c>
      <c r="I68" s="66">
        <f t="shared" si="8"/>
        <v>255</v>
      </c>
      <c r="J68" s="66">
        <f t="shared" si="9"/>
        <v>188</v>
      </c>
      <c r="K68" s="66">
        <v>101</v>
      </c>
      <c r="L68" s="66">
        <v>87</v>
      </c>
      <c r="M68" s="66">
        <f t="shared" si="10"/>
        <v>184</v>
      </c>
      <c r="N68" s="66">
        <v>98</v>
      </c>
      <c r="O68" s="66">
        <v>86</v>
      </c>
      <c r="P68" s="66">
        <f t="shared" si="11"/>
        <v>194</v>
      </c>
      <c r="Q68" s="66">
        <v>112</v>
      </c>
      <c r="R68" s="66">
        <v>82</v>
      </c>
      <c r="S68" s="66">
        <v>3</v>
      </c>
      <c r="T68" s="66">
        <v>35</v>
      </c>
      <c r="U68" s="66">
        <v>21</v>
      </c>
      <c r="V68" s="66">
        <v>14</v>
      </c>
      <c r="W68" s="66" t="s">
        <v>153</v>
      </c>
      <c r="X68" s="66" t="s">
        <v>156</v>
      </c>
      <c r="Y68" s="66">
        <v>4</v>
      </c>
      <c r="Z68" s="67"/>
      <c r="AA68" s="67"/>
      <c r="AB68" s="67"/>
      <c r="AC68" s="67"/>
      <c r="AD68" s="67"/>
      <c r="AE68" s="67"/>
      <c r="AF68" s="67"/>
      <c r="AG68" s="67"/>
    </row>
    <row r="69" spans="2:33" ht="10.5" customHeight="1">
      <c r="B69" s="20"/>
      <c r="C69" s="20" t="s">
        <v>38</v>
      </c>
      <c r="E69" s="65">
        <v>1</v>
      </c>
      <c r="F69" s="66">
        <v>10</v>
      </c>
      <c r="G69" s="66">
        <f t="shared" si="7"/>
        <v>276</v>
      </c>
      <c r="H69" s="66">
        <f t="shared" si="8"/>
        <v>136</v>
      </c>
      <c r="I69" s="66">
        <f t="shared" si="8"/>
        <v>140</v>
      </c>
      <c r="J69" s="66">
        <f t="shared" si="9"/>
        <v>89</v>
      </c>
      <c r="K69" s="66">
        <v>49</v>
      </c>
      <c r="L69" s="66">
        <v>40</v>
      </c>
      <c r="M69" s="66">
        <f t="shared" si="10"/>
        <v>94</v>
      </c>
      <c r="N69" s="66">
        <v>41</v>
      </c>
      <c r="O69" s="66">
        <v>53</v>
      </c>
      <c r="P69" s="66">
        <f t="shared" si="11"/>
        <v>93</v>
      </c>
      <c r="Q69" s="66">
        <v>46</v>
      </c>
      <c r="R69" s="66">
        <v>47</v>
      </c>
      <c r="S69" s="66" t="s">
        <v>152</v>
      </c>
      <c r="T69" s="66">
        <v>21</v>
      </c>
      <c r="U69" s="66">
        <v>13</v>
      </c>
      <c r="V69" s="66">
        <v>8</v>
      </c>
      <c r="W69" s="66">
        <v>2</v>
      </c>
      <c r="X69" s="66">
        <v>2</v>
      </c>
      <c r="Y69" s="66">
        <v>2</v>
      </c>
      <c r="Z69" s="67"/>
      <c r="AA69" s="67"/>
      <c r="AB69" s="67"/>
      <c r="AC69" s="67"/>
      <c r="AD69" s="67"/>
      <c r="AE69" s="67"/>
      <c r="AF69" s="67"/>
      <c r="AG69" s="67"/>
    </row>
    <row r="70" spans="2:33" ht="10.5" customHeight="1">
      <c r="B70" s="20"/>
      <c r="C70" s="20" t="s">
        <v>39</v>
      </c>
      <c r="E70" s="65">
        <v>1</v>
      </c>
      <c r="F70" s="66">
        <v>11</v>
      </c>
      <c r="G70" s="66">
        <f t="shared" si="7"/>
        <v>349</v>
      </c>
      <c r="H70" s="66">
        <f t="shared" si="8"/>
        <v>178</v>
      </c>
      <c r="I70" s="66">
        <f t="shared" si="8"/>
        <v>171</v>
      </c>
      <c r="J70" s="66">
        <f t="shared" si="9"/>
        <v>118</v>
      </c>
      <c r="K70" s="66">
        <v>71</v>
      </c>
      <c r="L70" s="66">
        <v>47</v>
      </c>
      <c r="M70" s="66">
        <f t="shared" si="10"/>
        <v>104</v>
      </c>
      <c r="N70" s="66">
        <v>50</v>
      </c>
      <c r="O70" s="66">
        <v>54</v>
      </c>
      <c r="P70" s="66">
        <f t="shared" si="11"/>
        <v>127</v>
      </c>
      <c r="Q70" s="66">
        <v>57</v>
      </c>
      <c r="R70" s="66">
        <v>70</v>
      </c>
      <c r="S70" s="66" t="s">
        <v>152</v>
      </c>
      <c r="T70" s="66">
        <v>26</v>
      </c>
      <c r="U70" s="66">
        <v>16</v>
      </c>
      <c r="V70" s="66">
        <v>10</v>
      </c>
      <c r="W70" s="66">
        <v>1</v>
      </c>
      <c r="X70" s="66">
        <v>1</v>
      </c>
      <c r="Y70" s="66">
        <v>3</v>
      </c>
      <c r="Z70" s="67"/>
      <c r="AA70" s="67"/>
      <c r="AB70" s="67"/>
      <c r="AC70" s="67"/>
      <c r="AD70" s="67"/>
      <c r="AE70" s="67"/>
      <c r="AF70" s="67"/>
      <c r="AG70" s="67"/>
    </row>
    <row r="71" spans="2:33" ht="10.5" customHeight="1">
      <c r="B71" s="20"/>
      <c r="C71" s="20" t="s">
        <v>40</v>
      </c>
      <c r="E71" s="65">
        <v>1</v>
      </c>
      <c r="F71" s="66">
        <v>13</v>
      </c>
      <c r="G71" s="66">
        <f t="shared" si="7"/>
        <v>396</v>
      </c>
      <c r="H71" s="66">
        <f t="shared" si="8"/>
        <v>211</v>
      </c>
      <c r="I71" s="66">
        <f t="shared" si="8"/>
        <v>185</v>
      </c>
      <c r="J71" s="66">
        <f t="shared" si="9"/>
        <v>127</v>
      </c>
      <c r="K71" s="66">
        <v>74</v>
      </c>
      <c r="L71" s="66">
        <v>53</v>
      </c>
      <c r="M71" s="66">
        <f t="shared" si="10"/>
        <v>125</v>
      </c>
      <c r="N71" s="66">
        <v>65</v>
      </c>
      <c r="O71" s="66">
        <v>60</v>
      </c>
      <c r="P71" s="66">
        <f t="shared" si="11"/>
        <v>144</v>
      </c>
      <c r="Q71" s="66">
        <v>72</v>
      </c>
      <c r="R71" s="66">
        <v>72</v>
      </c>
      <c r="S71" s="66">
        <v>1</v>
      </c>
      <c r="T71" s="66">
        <v>26</v>
      </c>
      <c r="U71" s="66">
        <v>18</v>
      </c>
      <c r="V71" s="66">
        <v>8</v>
      </c>
      <c r="W71" s="66" t="s">
        <v>153</v>
      </c>
      <c r="X71" s="66">
        <v>2</v>
      </c>
      <c r="Y71" s="66">
        <v>3</v>
      </c>
      <c r="Z71" s="67"/>
      <c r="AA71" s="67"/>
      <c r="AB71" s="67"/>
      <c r="AC71" s="67"/>
      <c r="AD71" s="67"/>
      <c r="AE71" s="67"/>
      <c r="AF71" s="67"/>
      <c r="AG71" s="67"/>
    </row>
    <row r="72" spans="2:33" ht="10.5" customHeight="1">
      <c r="B72" s="20"/>
      <c r="C72" s="20" t="s">
        <v>41</v>
      </c>
      <c r="E72" s="65">
        <v>1</v>
      </c>
      <c r="F72" s="66">
        <v>4</v>
      </c>
      <c r="G72" s="66">
        <f t="shared" si="7"/>
        <v>50</v>
      </c>
      <c r="H72" s="66">
        <f t="shared" si="8"/>
        <v>29</v>
      </c>
      <c r="I72" s="66">
        <f t="shared" si="8"/>
        <v>21</v>
      </c>
      <c r="J72" s="66">
        <f t="shared" si="9"/>
        <v>14</v>
      </c>
      <c r="K72" s="66">
        <v>7</v>
      </c>
      <c r="L72" s="66">
        <v>7</v>
      </c>
      <c r="M72" s="66">
        <f t="shared" si="10"/>
        <v>17</v>
      </c>
      <c r="N72" s="66">
        <v>8</v>
      </c>
      <c r="O72" s="66">
        <v>9</v>
      </c>
      <c r="P72" s="66">
        <f t="shared" si="11"/>
        <v>19</v>
      </c>
      <c r="Q72" s="66">
        <v>14</v>
      </c>
      <c r="R72" s="66">
        <v>5</v>
      </c>
      <c r="S72" s="66" t="s">
        <v>152</v>
      </c>
      <c r="T72" s="66">
        <v>11</v>
      </c>
      <c r="U72" s="66">
        <v>7</v>
      </c>
      <c r="V72" s="66">
        <v>4</v>
      </c>
      <c r="W72" s="66">
        <v>2</v>
      </c>
      <c r="X72" s="66">
        <v>1</v>
      </c>
      <c r="Y72" s="66">
        <v>3</v>
      </c>
      <c r="Z72" s="67"/>
      <c r="AA72" s="67"/>
      <c r="AB72" s="67"/>
      <c r="AC72" s="67"/>
      <c r="AD72" s="67"/>
      <c r="AE72" s="67"/>
      <c r="AF72" s="67"/>
      <c r="AG72" s="67"/>
    </row>
    <row r="73" spans="5:25" ht="6" customHeight="1" thickBot="1">
      <c r="E73" s="33"/>
      <c r="F73" s="32"/>
      <c r="G73" s="32"/>
      <c r="H73" s="32"/>
      <c r="I73" s="32"/>
      <c r="J73" s="32"/>
      <c r="K73" s="32"/>
      <c r="L73" s="32"/>
      <c r="M73" s="32"/>
      <c r="N73" s="32"/>
      <c r="O73" s="32"/>
      <c r="P73" s="32"/>
      <c r="Q73" s="32"/>
      <c r="R73" s="32"/>
      <c r="S73" s="32"/>
      <c r="T73" s="32"/>
      <c r="U73" s="32"/>
      <c r="V73" s="32"/>
      <c r="W73" s="32"/>
      <c r="X73" s="32"/>
      <c r="Y73" s="32"/>
    </row>
    <row r="74" spans="1:4" ht="13.5">
      <c r="A74" s="26" t="s">
        <v>135</v>
      </c>
      <c r="B74" s="27"/>
      <c r="C74" s="28"/>
      <c r="D74" s="28"/>
    </row>
    <row r="76" spans="8:9" ht="17.25">
      <c r="H76" s="3" t="s">
        <v>157</v>
      </c>
      <c r="I76" s="3"/>
    </row>
    <row r="77" ht="13.5">
      <c r="A77" s="4"/>
    </row>
    <row r="78" ht="14.25" thickBot="1">
      <c r="A78" s="4"/>
    </row>
    <row r="79" spans="1:25" ht="14.25" thickTop="1">
      <c r="A79" s="47" t="s">
        <v>99</v>
      </c>
      <c r="B79" s="47"/>
      <c r="C79" s="47"/>
      <c r="D79" s="47"/>
      <c r="E79" s="53" t="s">
        <v>100</v>
      </c>
      <c r="F79" s="53" t="s">
        <v>101</v>
      </c>
      <c r="G79" s="43" t="s">
        <v>150</v>
      </c>
      <c r="H79" s="44"/>
      <c r="I79" s="44"/>
      <c r="J79" s="44"/>
      <c r="K79" s="44"/>
      <c r="L79" s="44"/>
      <c r="M79" s="44"/>
      <c r="N79" s="44"/>
      <c r="O79" s="44"/>
      <c r="P79" s="44"/>
      <c r="Q79" s="44"/>
      <c r="R79" s="44"/>
      <c r="S79" s="45"/>
      <c r="T79" s="46" t="s">
        <v>103</v>
      </c>
      <c r="U79" s="47"/>
      <c r="V79" s="47"/>
      <c r="W79" s="54"/>
      <c r="X79" s="46" t="s">
        <v>104</v>
      </c>
      <c r="Y79" s="47"/>
    </row>
    <row r="80" spans="1:25" ht="13.5">
      <c r="A80" s="49"/>
      <c r="B80" s="49"/>
      <c r="C80" s="49"/>
      <c r="D80" s="49"/>
      <c r="E80" s="55"/>
      <c r="F80" s="55"/>
      <c r="G80" s="35" t="s">
        <v>105</v>
      </c>
      <c r="H80" s="36"/>
      <c r="I80" s="37"/>
      <c r="J80" s="35" t="s">
        <v>106</v>
      </c>
      <c r="K80" s="36"/>
      <c r="L80" s="37"/>
      <c r="M80" s="35" t="s">
        <v>107</v>
      </c>
      <c r="N80" s="36"/>
      <c r="O80" s="37"/>
      <c r="P80" s="35" t="s">
        <v>108</v>
      </c>
      <c r="Q80" s="36"/>
      <c r="R80" s="37"/>
      <c r="S80" s="55" t="s">
        <v>151</v>
      </c>
      <c r="T80" s="35" t="s">
        <v>113</v>
      </c>
      <c r="U80" s="36"/>
      <c r="V80" s="37"/>
      <c r="W80" s="56" t="s">
        <v>114</v>
      </c>
      <c r="X80" s="56" t="s">
        <v>116</v>
      </c>
      <c r="Y80" s="57" t="s">
        <v>117</v>
      </c>
    </row>
    <row r="81" spans="1:25" ht="13.5">
      <c r="A81" s="48"/>
      <c r="B81" s="48"/>
      <c r="C81" s="48"/>
      <c r="D81" s="48"/>
      <c r="E81" s="58"/>
      <c r="F81" s="58"/>
      <c r="G81" s="14" t="s">
        <v>115</v>
      </c>
      <c r="H81" s="14" t="s">
        <v>116</v>
      </c>
      <c r="I81" s="14" t="s">
        <v>117</v>
      </c>
      <c r="J81" s="14" t="s">
        <v>115</v>
      </c>
      <c r="K81" s="14" t="s">
        <v>116</v>
      </c>
      <c r="L81" s="14" t="s">
        <v>117</v>
      </c>
      <c r="M81" s="14" t="s">
        <v>115</v>
      </c>
      <c r="N81" s="14" t="s">
        <v>116</v>
      </c>
      <c r="O81" s="11" t="s">
        <v>117</v>
      </c>
      <c r="P81" s="14" t="s">
        <v>115</v>
      </c>
      <c r="Q81" s="14" t="s">
        <v>116</v>
      </c>
      <c r="R81" s="14" t="s">
        <v>117</v>
      </c>
      <c r="S81" s="58"/>
      <c r="T81" s="14" t="s">
        <v>115</v>
      </c>
      <c r="U81" s="14" t="s">
        <v>116</v>
      </c>
      <c r="V81" s="14" t="s">
        <v>117</v>
      </c>
      <c r="W81" s="58"/>
      <c r="X81" s="58"/>
      <c r="Y81" s="41"/>
    </row>
    <row r="82" spans="3:25" s="59" customFormat="1" ht="13.5">
      <c r="C82" s="68"/>
      <c r="D82" s="68"/>
      <c r="E82" s="60" t="s">
        <v>118</v>
      </c>
      <c r="F82" s="5" t="s">
        <v>119</v>
      </c>
      <c r="G82" s="5" t="s">
        <v>120</v>
      </c>
      <c r="H82" s="5" t="s">
        <v>120</v>
      </c>
      <c r="I82" s="5" t="s">
        <v>120</v>
      </c>
      <c r="J82" s="5" t="s">
        <v>120</v>
      </c>
      <c r="K82" s="5" t="s">
        <v>120</v>
      </c>
      <c r="L82" s="5" t="s">
        <v>120</v>
      </c>
      <c r="M82" s="5" t="s">
        <v>120</v>
      </c>
      <c r="N82" s="5" t="s">
        <v>120</v>
      </c>
      <c r="O82" s="5" t="s">
        <v>120</v>
      </c>
      <c r="P82" s="5" t="s">
        <v>120</v>
      </c>
      <c r="Q82" s="5" t="s">
        <v>120</v>
      </c>
      <c r="R82" s="5" t="s">
        <v>120</v>
      </c>
      <c r="S82" s="5" t="s">
        <v>120</v>
      </c>
      <c r="T82" s="5" t="s">
        <v>120</v>
      </c>
      <c r="U82" s="5" t="s">
        <v>120</v>
      </c>
      <c r="V82" s="5" t="s">
        <v>120</v>
      </c>
      <c r="W82" s="5" t="s">
        <v>120</v>
      </c>
      <c r="X82" s="5" t="s">
        <v>120</v>
      </c>
      <c r="Y82" s="5" t="s">
        <v>120</v>
      </c>
    </row>
    <row r="83" spans="1:33" ht="10.5" customHeight="1">
      <c r="A83" s="16"/>
      <c r="B83" s="69" t="s">
        <v>137</v>
      </c>
      <c r="C83" s="69"/>
      <c r="D83" s="16"/>
      <c r="E83" s="62">
        <v>5</v>
      </c>
      <c r="F83" s="63">
        <v>24</v>
      </c>
      <c r="G83" s="63">
        <f aca="true" t="shared" si="12" ref="G83:G109">SUM(H83:I83)</f>
        <v>575</v>
      </c>
      <c r="H83" s="63">
        <f aca="true" t="shared" si="13" ref="H83:I109">SUM(K83,N83,Q83)</f>
        <v>281</v>
      </c>
      <c r="I83" s="63">
        <f t="shared" si="13"/>
        <v>294</v>
      </c>
      <c r="J83" s="63">
        <f aca="true" t="shared" si="14" ref="J83:J109">SUM(K83,L83)</f>
        <v>171</v>
      </c>
      <c r="K83" s="63">
        <v>84</v>
      </c>
      <c r="L83" s="63">
        <v>87</v>
      </c>
      <c r="M83" s="63">
        <f aca="true" t="shared" si="15" ref="M83:M109">SUM(N83,O83)</f>
        <v>192</v>
      </c>
      <c r="N83" s="63">
        <v>87</v>
      </c>
      <c r="O83" s="63">
        <v>105</v>
      </c>
      <c r="P83" s="63">
        <f aca="true" t="shared" si="16" ref="P83:P109">SUM(Q83,R83)</f>
        <v>212</v>
      </c>
      <c r="Q83" s="63">
        <v>110</v>
      </c>
      <c r="R83" s="63">
        <v>102</v>
      </c>
      <c r="S83" s="63">
        <v>1</v>
      </c>
      <c r="T83" s="63">
        <v>68</v>
      </c>
      <c r="U83" s="63">
        <v>43</v>
      </c>
      <c r="V83" s="63">
        <v>25</v>
      </c>
      <c r="W83" s="63">
        <v>6</v>
      </c>
      <c r="X83" s="63">
        <v>4</v>
      </c>
      <c r="Y83" s="63">
        <v>13</v>
      </c>
      <c r="Z83" s="64"/>
      <c r="AA83" s="64"/>
      <c r="AB83" s="64"/>
      <c r="AC83" s="64"/>
      <c r="AD83" s="64"/>
      <c r="AE83" s="64"/>
      <c r="AF83" s="64"/>
      <c r="AG83" s="64"/>
    </row>
    <row r="84" spans="2:33" ht="10.5" customHeight="1">
      <c r="B84" s="30"/>
      <c r="C84" s="30" t="s">
        <v>138</v>
      </c>
      <c r="E84" s="65">
        <v>1</v>
      </c>
      <c r="F84" s="66">
        <v>3</v>
      </c>
      <c r="G84" s="66">
        <f t="shared" si="12"/>
        <v>68</v>
      </c>
      <c r="H84" s="66">
        <f t="shared" si="13"/>
        <v>30</v>
      </c>
      <c r="I84" s="66">
        <f t="shared" si="13"/>
        <v>38</v>
      </c>
      <c r="J84" s="66">
        <f t="shared" si="14"/>
        <v>19</v>
      </c>
      <c r="K84" s="66">
        <v>7</v>
      </c>
      <c r="L84" s="66">
        <v>12</v>
      </c>
      <c r="M84" s="66">
        <f t="shared" si="15"/>
        <v>24</v>
      </c>
      <c r="N84" s="66">
        <v>9</v>
      </c>
      <c r="O84" s="66">
        <v>15</v>
      </c>
      <c r="P84" s="66">
        <f t="shared" si="16"/>
        <v>25</v>
      </c>
      <c r="Q84" s="66">
        <v>14</v>
      </c>
      <c r="R84" s="66">
        <v>11</v>
      </c>
      <c r="S84" s="66" t="s">
        <v>158</v>
      </c>
      <c r="T84" s="66">
        <v>10</v>
      </c>
      <c r="U84" s="66">
        <v>6</v>
      </c>
      <c r="V84" s="66">
        <v>4</v>
      </c>
      <c r="W84" s="66">
        <v>1</v>
      </c>
      <c r="X84" s="66">
        <v>1</v>
      </c>
      <c r="Y84" s="66">
        <v>1</v>
      </c>
      <c r="Z84" s="67"/>
      <c r="AA84" s="67"/>
      <c r="AB84" s="67"/>
      <c r="AC84" s="67"/>
      <c r="AD84" s="67"/>
      <c r="AE84" s="67"/>
      <c r="AF84" s="67"/>
      <c r="AG84" s="67"/>
    </row>
    <row r="85" spans="2:33" ht="10.5" customHeight="1">
      <c r="B85" s="20"/>
      <c r="C85" s="20" t="s">
        <v>139</v>
      </c>
      <c r="E85" s="65">
        <v>1</v>
      </c>
      <c r="F85" s="66">
        <v>3</v>
      </c>
      <c r="G85" s="66">
        <f t="shared" si="12"/>
        <v>57</v>
      </c>
      <c r="H85" s="66">
        <f t="shared" si="13"/>
        <v>26</v>
      </c>
      <c r="I85" s="66">
        <f t="shared" si="13"/>
        <v>31</v>
      </c>
      <c r="J85" s="66">
        <f t="shared" si="14"/>
        <v>17</v>
      </c>
      <c r="K85" s="66">
        <v>5</v>
      </c>
      <c r="L85" s="66">
        <v>12</v>
      </c>
      <c r="M85" s="66">
        <f t="shared" si="15"/>
        <v>15</v>
      </c>
      <c r="N85" s="66">
        <v>7</v>
      </c>
      <c r="O85" s="66">
        <v>8</v>
      </c>
      <c r="P85" s="66">
        <f t="shared" si="16"/>
        <v>25</v>
      </c>
      <c r="Q85" s="66">
        <v>14</v>
      </c>
      <c r="R85" s="66">
        <v>11</v>
      </c>
      <c r="S85" s="66" t="s">
        <v>158</v>
      </c>
      <c r="T85" s="66">
        <v>11</v>
      </c>
      <c r="U85" s="66">
        <v>8</v>
      </c>
      <c r="V85" s="66">
        <v>3</v>
      </c>
      <c r="W85" s="66">
        <v>1</v>
      </c>
      <c r="X85" s="66">
        <v>1</v>
      </c>
      <c r="Y85" s="66">
        <v>5</v>
      </c>
      <c r="Z85" s="67"/>
      <c r="AA85" s="67"/>
      <c r="AB85" s="67"/>
      <c r="AC85" s="67"/>
      <c r="AD85" s="67"/>
      <c r="AE85" s="67"/>
      <c r="AF85" s="67"/>
      <c r="AG85" s="67"/>
    </row>
    <row r="86" spans="2:33" ht="10.5" customHeight="1">
      <c r="B86" s="20"/>
      <c r="C86" s="20" t="s">
        <v>44</v>
      </c>
      <c r="E86" s="65">
        <v>1</v>
      </c>
      <c r="F86" s="66">
        <v>8</v>
      </c>
      <c r="G86" s="66">
        <f t="shared" si="12"/>
        <v>226</v>
      </c>
      <c r="H86" s="66">
        <f t="shared" si="13"/>
        <v>110</v>
      </c>
      <c r="I86" s="66">
        <f t="shared" si="13"/>
        <v>116</v>
      </c>
      <c r="J86" s="66">
        <f t="shared" si="14"/>
        <v>67</v>
      </c>
      <c r="K86" s="66">
        <v>35</v>
      </c>
      <c r="L86" s="66">
        <v>32</v>
      </c>
      <c r="M86" s="66">
        <f t="shared" si="15"/>
        <v>85</v>
      </c>
      <c r="N86" s="66">
        <v>35</v>
      </c>
      <c r="O86" s="66">
        <v>50</v>
      </c>
      <c r="P86" s="66">
        <f t="shared" si="16"/>
        <v>74</v>
      </c>
      <c r="Q86" s="66">
        <v>40</v>
      </c>
      <c r="R86" s="66">
        <v>34</v>
      </c>
      <c r="S86" s="66" t="s">
        <v>158</v>
      </c>
      <c r="T86" s="66">
        <v>20</v>
      </c>
      <c r="U86" s="66">
        <v>14</v>
      </c>
      <c r="V86" s="66">
        <v>6</v>
      </c>
      <c r="W86" s="66">
        <v>1</v>
      </c>
      <c r="X86" s="66" t="s">
        <v>153</v>
      </c>
      <c r="Y86" s="66">
        <v>3</v>
      </c>
      <c r="Z86" s="67"/>
      <c r="AA86" s="67"/>
      <c r="AB86" s="67"/>
      <c r="AC86" s="67"/>
      <c r="AD86" s="67"/>
      <c r="AE86" s="67"/>
      <c r="AF86" s="67"/>
      <c r="AG86" s="67"/>
    </row>
    <row r="87" spans="2:33" ht="10.5" customHeight="1">
      <c r="B87" s="20"/>
      <c r="C87" s="20" t="s">
        <v>45</v>
      </c>
      <c r="E87" s="65">
        <v>1</v>
      </c>
      <c r="F87" s="66">
        <v>7</v>
      </c>
      <c r="G87" s="66">
        <f t="shared" si="12"/>
        <v>142</v>
      </c>
      <c r="H87" s="66">
        <f t="shared" si="13"/>
        <v>74</v>
      </c>
      <c r="I87" s="66">
        <f t="shared" si="13"/>
        <v>68</v>
      </c>
      <c r="J87" s="66">
        <f t="shared" si="14"/>
        <v>42</v>
      </c>
      <c r="K87" s="66">
        <v>23</v>
      </c>
      <c r="L87" s="66">
        <v>19</v>
      </c>
      <c r="M87" s="66">
        <f t="shared" si="15"/>
        <v>44</v>
      </c>
      <c r="N87" s="66">
        <v>23</v>
      </c>
      <c r="O87" s="66">
        <v>21</v>
      </c>
      <c r="P87" s="66">
        <f t="shared" si="16"/>
        <v>56</v>
      </c>
      <c r="Q87" s="66">
        <v>28</v>
      </c>
      <c r="R87" s="66">
        <v>28</v>
      </c>
      <c r="S87" s="66" t="s">
        <v>158</v>
      </c>
      <c r="T87" s="66">
        <v>16</v>
      </c>
      <c r="U87" s="66">
        <v>9</v>
      </c>
      <c r="V87" s="66">
        <v>7</v>
      </c>
      <c r="W87" s="66">
        <v>1</v>
      </c>
      <c r="X87" s="66">
        <v>1</v>
      </c>
      <c r="Y87" s="66">
        <v>2</v>
      </c>
      <c r="Z87" s="67"/>
      <c r="AA87" s="67"/>
      <c r="AB87" s="67"/>
      <c r="AC87" s="67"/>
      <c r="AD87" s="67"/>
      <c r="AE87" s="67"/>
      <c r="AF87" s="67"/>
      <c r="AG87" s="67"/>
    </row>
    <row r="88" spans="2:33" ht="10.5" customHeight="1">
      <c r="B88" s="20"/>
      <c r="C88" s="20" t="s">
        <v>46</v>
      </c>
      <c r="E88" s="65">
        <v>1</v>
      </c>
      <c r="F88" s="66">
        <v>3</v>
      </c>
      <c r="G88" s="66">
        <f t="shared" si="12"/>
        <v>82</v>
      </c>
      <c r="H88" s="66">
        <f t="shared" si="13"/>
        <v>41</v>
      </c>
      <c r="I88" s="66">
        <f t="shared" si="13"/>
        <v>41</v>
      </c>
      <c r="J88" s="66">
        <f t="shared" si="14"/>
        <v>26</v>
      </c>
      <c r="K88" s="66">
        <v>14</v>
      </c>
      <c r="L88" s="66">
        <v>12</v>
      </c>
      <c r="M88" s="66">
        <f t="shared" si="15"/>
        <v>24</v>
      </c>
      <c r="N88" s="66">
        <v>13</v>
      </c>
      <c r="O88" s="66">
        <v>11</v>
      </c>
      <c r="P88" s="66">
        <f t="shared" si="16"/>
        <v>32</v>
      </c>
      <c r="Q88" s="66">
        <v>14</v>
      </c>
      <c r="R88" s="66">
        <v>18</v>
      </c>
      <c r="S88" s="66">
        <v>1</v>
      </c>
      <c r="T88" s="66">
        <v>11</v>
      </c>
      <c r="U88" s="66">
        <v>6</v>
      </c>
      <c r="V88" s="66">
        <v>5</v>
      </c>
      <c r="W88" s="66">
        <v>2</v>
      </c>
      <c r="X88" s="66">
        <v>1</v>
      </c>
      <c r="Y88" s="66">
        <v>2</v>
      </c>
      <c r="Z88" s="67"/>
      <c r="AA88" s="67"/>
      <c r="AB88" s="67"/>
      <c r="AC88" s="67"/>
      <c r="AD88" s="67"/>
      <c r="AE88" s="67"/>
      <c r="AF88" s="67"/>
      <c r="AG88" s="67"/>
    </row>
    <row r="89" spans="2:33" ht="10.5" customHeight="1">
      <c r="B89" s="20"/>
      <c r="C89" s="20"/>
      <c r="E89" s="65"/>
      <c r="F89" s="66"/>
      <c r="G89" s="63">
        <f t="shared" si="12"/>
        <v>0</v>
      </c>
      <c r="H89" s="63">
        <f t="shared" si="13"/>
        <v>0</v>
      </c>
      <c r="I89" s="63">
        <f t="shared" si="13"/>
        <v>0</v>
      </c>
      <c r="J89" s="63">
        <f t="shared" si="14"/>
        <v>0</v>
      </c>
      <c r="K89" s="66"/>
      <c r="L89" s="66"/>
      <c r="M89" s="63">
        <f t="shared" si="15"/>
        <v>0</v>
      </c>
      <c r="N89" s="66"/>
      <c r="O89" s="66"/>
      <c r="P89" s="63">
        <f t="shared" si="16"/>
        <v>0</v>
      </c>
      <c r="Q89" s="66"/>
      <c r="R89" s="66"/>
      <c r="S89" s="66"/>
      <c r="T89" s="63"/>
      <c r="U89" s="66"/>
      <c r="V89" s="66"/>
      <c r="W89" s="66"/>
      <c r="X89" s="66"/>
      <c r="Y89" s="66"/>
      <c r="Z89" s="67"/>
      <c r="AA89" s="67"/>
      <c r="AB89" s="67"/>
      <c r="AC89" s="67"/>
      <c r="AD89" s="67"/>
      <c r="AE89" s="67"/>
      <c r="AF89" s="67"/>
      <c r="AG89" s="67"/>
    </row>
    <row r="90" spans="1:33" ht="10.5" customHeight="1">
      <c r="A90" s="16"/>
      <c r="B90" s="61" t="s">
        <v>140</v>
      </c>
      <c r="C90" s="61"/>
      <c r="D90" s="16"/>
      <c r="E90" s="62">
        <v>9</v>
      </c>
      <c r="F90" s="63">
        <v>66</v>
      </c>
      <c r="G90" s="63">
        <f t="shared" si="12"/>
        <v>1760</v>
      </c>
      <c r="H90" s="63">
        <f t="shared" si="13"/>
        <v>892</v>
      </c>
      <c r="I90" s="63">
        <f t="shared" si="13"/>
        <v>868</v>
      </c>
      <c r="J90" s="63">
        <f t="shared" si="14"/>
        <v>584</v>
      </c>
      <c r="K90" s="63">
        <v>300</v>
      </c>
      <c r="L90" s="63">
        <v>284</v>
      </c>
      <c r="M90" s="63">
        <f t="shared" si="15"/>
        <v>586</v>
      </c>
      <c r="N90" s="63">
        <v>293</v>
      </c>
      <c r="O90" s="63">
        <v>293</v>
      </c>
      <c r="P90" s="63">
        <f t="shared" si="16"/>
        <v>590</v>
      </c>
      <c r="Q90" s="63">
        <v>299</v>
      </c>
      <c r="R90" s="63">
        <v>291</v>
      </c>
      <c r="S90" s="63">
        <v>1</v>
      </c>
      <c r="T90" s="63">
        <v>156</v>
      </c>
      <c r="U90" s="63">
        <v>103</v>
      </c>
      <c r="V90" s="63">
        <v>53</v>
      </c>
      <c r="W90" s="63">
        <v>14</v>
      </c>
      <c r="X90" s="63">
        <v>9</v>
      </c>
      <c r="Y90" s="63">
        <v>11</v>
      </c>
      <c r="Z90" s="64"/>
      <c r="AA90" s="64"/>
      <c r="AB90" s="64"/>
      <c r="AC90" s="64"/>
      <c r="AD90" s="64"/>
      <c r="AE90" s="64"/>
      <c r="AF90" s="64"/>
      <c r="AG90" s="64"/>
    </row>
    <row r="91" spans="2:33" ht="10.5" customHeight="1">
      <c r="B91" s="20"/>
      <c r="C91" s="20" t="s">
        <v>47</v>
      </c>
      <c r="E91" s="65">
        <v>3</v>
      </c>
      <c r="F91" s="66">
        <v>23</v>
      </c>
      <c r="G91" s="66">
        <f t="shared" si="12"/>
        <v>588</v>
      </c>
      <c r="H91" s="66">
        <f t="shared" si="13"/>
        <v>312</v>
      </c>
      <c r="I91" s="66">
        <f t="shared" si="13"/>
        <v>276</v>
      </c>
      <c r="J91" s="66">
        <f t="shared" si="14"/>
        <v>208</v>
      </c>
      <c r="K91" s="66">
        <v>119</v>
      </c>
      <c r="L91" s="66">
        <v>89</v>
      </c>
      <c r="M91" s="66">
        <f t="shared" si="15"/>
        <v>188</v>
      </c>
      <c r="N91" s="66">
        <v>94</v>
      </c>
      <c r="O91" s="66">
        <v>94</v>
      </c>
      <c r="P91" s="66">
        <f t="shared" si="16"/>
        <v>192</v>
      </c>
      <c r="Q91" s="66">
        <v>99</v>
      </c>
      <c r="R91" s="66">
        <v>93</v>
      </c>
      <c r="S91" s="66" t="s">
        <v>158</v>
      </c>
      <c r="T91" s="66">
        <v>56</v>
      </c>
      <c r="U91" s="66">
        <v>34</v>
      </c>
      <c r="V91" s="66">
        <v>22</v>
      </c>
      <c r="W91" s="66">
        <v>3</v>
      </c>
      <c r="X91" s="66">
        <v>2</v>
      </c>
      <c r="Y91" s="66">
        <v>4</v>
      </c>
      <c r="Z91" s="67"/>
      <c r="AA91" s="67"/>
      <c r="AB91" s="67"/>
      <c r="AC91" s="67"/>
      <c r="AD91" s="67"/>
      <c r="AE91" s="67"/>
      <c r="AF91" s="67"/>
      <c r="AG91" s="67"/>
    </row>
    <row r="92" spans="2:33" ht="10.5" customHeight="1">
      <c r="B92" s="20"/>
      <c r="C92" s="20" t="s">
        <v>48</v>
      </c>
      <c r="E92" s="65">
        <v>1</v>
      </c>
      <c r="F92" s="66">
        <v>8</v>
      </c>
      <c r="G92" s="66">
        <f t="shared" si="12"/>
        <v>256</v>
      </c>
      <c r="H92" s="66">
        <f t="shared" si="13"/>
        <v>129</v>
      </c>
      <c r="I92" s="66">
        <f t="shared" si="13"/>
        <v>127</v>
      </c>
      <c r="J92" s="66">
        <f t="shared" si="14"/>
        <v>84</v>
      </c>
      <c r="K92" s="66">
        <v>45</v>
      </c>
      <c r="L92" s="66">
        <v>39</v>
      </c>
      <c r="M92" s="66">
        <f t="shared" si="15"/>
        <v>95</v>
      </c>
      <c r="N92" s="66">
        <v>43</v>
      </c>
      <c r="O92" s="66">
        <v>52</v>
      </c>
      <c r="P92" s="66">
        <f t="shared" si="16"/>
        <v>77</v>
      </c>
      <c r="Q92" s="66">
        <v>41</v>
      </c>
      <c r="R92" s="66">
        <v>36</v>
      </c>
      <c r="S92" s="66" t="s">
        <v>158</v>
      </c>
      <c r="T92" s="66">
        <v>20</v>
      </c>
      <c r="U92" s="66">
        <v>14</v>
      </c>
      <c r="V92" s="66">
        <v>6</v>
      </c>
      <c r="W92" s="66" t="s">
        <v>153</v>
      </c>
      <c r="X92" s="66">
        <v>1</v>
      </c>
      <c r="Y92" s="66">
        <v>1</v>
      </c>
      <c r="Z92" s="67"/>
      <c r="AA92" s="67"/>
      <c r="AB92" s="67"/>
      <c r="AC92" s="67"/>
      <c r="AD92" s="67"/>
      <c r="AE92" s="67"/>
      <c r="AF92" s="67"/>
      <c r="AG92" s="67"/>
    </row>
    <row r="93" spans="2:33" ht="10.5" customHeight="1">
      <c r="B93" s="20"/>
      <c r="C93" s="20" t="s">
        <v>49</v>
      </c>
      <c r="E93" s="65">
        <v>1</v>
      </c>
      <c r="F93" s="66">
        <v>15</v>
      </c>
      <c r="G93" s="66">
        <f t="shared" si="12"/>
        <v>467</v>
      </c>
      <c r="H93" s="66">
        <f t="shared" si="13"/>
        <v>235</v>
      </c>
      <c r="I93" s="66">
        <f t="shared" si="13"/>
        <v>232</v>
      </c>
      <c r="J93" s="66">
        <f t="shared" si="14"/>
        <v>156</v>
      </c>
      <c r="K93" s="66">
        <v>79</v>
      </c>
      <c r="L93" s="66">
        <v>77</v>
      </c>
      <c r="M93" s="66">
        <f t="shared" si="15"/>
        <v>155</v>
      </c>
      <c r="N93" s="66">
        <v>78</v>
      </c>
      <c r="O93" s="66">
        <v>77</v>
      </c>
      <c r="P93" s="66">
        <f t="shared" si="16"/>
        <v>156</v>
      </c>
      <c r="Q93" s="66">
        <v>78</v>
      </c>
      <c r="R93" s="66">
        <v>78</v>
      </c>
      <c r="S93" s="66" t="s">
        <v>158</v>
      </c>
      <c r="T93" s="66">
        <v>28</v>
      </c>
      <c r="U93" s="66">
        <v>19</v>
      </c>
      <c r="V93" s="66">
        <v>9</v>
      </c>
      <c r="W93" s="66">
        <v>4</v>
      </c>
      <c r="X93" s="66">
        <v>1</v>
      </c>
      <c r="Y93" s="66">
        <v>2</v>
      </c>
      <c r="Z93" s="67"/>
      <c r="AA93" s="67"/>
      <c r="AB93" s="67"/>
      <c r="AC93" s="67"/>
      <c r="AD93" s="67"/>
      <c r="AE93" s="67"/>
      <c r="AF93" s="67"/>
      <c r="AG93" s="67"/>
    </row>
    <row r="94" spans="2:33" ht="10.5" customHeight="1">
      <c r="B94" s="20"/>
      <c r="C94" s="20" t="s">
        <v>50</v>
      </c>
      <c r="E94" s="65">
        <v>1</v>
      </c>
      <c r="F94" s="66">
        <v>7</v>
      </c>
      <c r="G94" s="66">
        <f t="shared" si="12"/>
        <v>127</v>
      </c>
      <c r="H94" s="66">
        <f t="shared" si="13"/>
        <v>65</v>
      </c>
      <c r="I94" s="66">
        <f t="shared" si="13"/>
        <v>62</v>
      </c>
      <c r="J94" s="66">
        <f t="shared" si="14"/>
        <v>36</v>
      </c>
      <c r="K94" s="66">
        <v>15</v>
      </c>
      <c r="L94" s="66">
        <v>21</v>
      </c>
      <c r="M94" s="66">
        <f t="shared" si="15"/>
        <v>46</v>
      </c>
      <c r="N94" s="66">
        <v>26</v>
      </c>
      <c r="O94" s="66">
        <v>20</v>
      </c>
      <c r="P94" s="66">
        <f t="shared" si="16"/>
        <v>45</v>
      </c>
      <c r="Q94" s="66">
        <v>24</v>
      </c>
      <c r="R94" s="66">
        <v>21</v>
      </c>
      <c r="S94" s="66" t="s">
        <v>158</v>
      </c>
      <c r="T94" s="66">
        <v>15</v>
      </c>
      <c r="U94" s="66">
        <v>9</v>
      </c>
      <c r="V94" s="66">
        <v>6</v>
      </c>
      <c r="W94" s="66">
        <v>2</v>
      </c>
      <c r="X94" s="66">
        <v>2</v>
      </c>
      <c r="Y94" s="66" t="s">
        <v>153</v>
      </c>
      <c r="Z94" s="67"/>
      <c r="AA94" s="67"/>
      <c r="AB94" s="67"/>
      <c r="AC94" s="67"/>
      <c r="AD94" s="67"/>
      <c r="AE94" s="67"/>
      <c r="AF94" s="67"/>
      <c r="AG94" s="67"/>
    </row>
    <row r="95" spans="2:33" ht="10.5" customHeight="1">
      <c r="B95" s="20"/>
      <c r="C95" s="20" t="s">
        <v>51</v>
      </c>
      <c r="E95" s="65">
        <v>1</v>
      </c>
      <c r="F95" s="66">
        <v>7</v>
      </c>
      <c r="G95" s="66">
        <f t="shared" si="12"/>
        <v>192</v>
      </c>
      <c r="H95" s="66">
        <f t="shared" si="13"/>
        <v>89</v>
      </c>
      <c r="I95" s="66">
        <f t="shared" si="13"/>
        <v>103</v>
      </c>
      <c r="J95" s="66">
        <f t="shared" si="14"/>
        <v>60</v>
      </c>
      <c r="K95" s="66">
        <v>24</v>
      </c>
      <c r="L95" s="66">
        <v>36</v>
      </c>
      <c r="M95" s="66">
        <f t="shared" si="15"/>
        <v>52</v>
      </c>
      <c r="N95" s="66">
        <v>26</v>
      </c>
      <c r="O95" s="66">
        <v>26</v>
      </c>
      <c r="P95" s="66">
        <f t="shared" si="16"/>
        <v>80</v>
      </c>
      <c r="Q95" s="66">
        <v>39</v>
      </c>
      <c r="R95" s="66">
        <v>41</v>
      </c>
      <c r="S95" s="66">
        <v>1</v>
      </c>
      <c r="T95" s="66">
        <v>16</v>
      </c>
      <c r="U95" s="66">
        <v>12</v>
      </c>
      <c r="V95" s="66">
        <v>4</v>
      </c>
      <c r="W95" s="66">
        <v>3</v>
      </c>
      <c r="X95" s="66">
        <v>1</v>
      </c>
      <c r="Y95" s="66">
        <v>2</v>
      </c>
      <c r="Z95" s="67"/>
      <c r="AA95" s="67"/>
      <c r="AB95" s="67"/>
      <c r="AC95" s="67"/>
      <c r="AD95" s="67"/>
      <c r="AE95" s="67"/>
      <c r="AF95" s="67"/>
      <c r="AG95" s="67"/>
    </row>
    <row r="96" spans="2:33" ht="10.5" customHeight="1">
      <c r="B96" s="20"/>
      <c r="C96" s="20" t="s">
        <v>52</v>
      </c>
      <c r="E96" s="65">
        <v>1</v>
      </c>
      <c r="F96" s="66">
        <v>3</v>
      </c>
      <c r="G96" s="66">
        <f t="shared" si="12"/>
        <v>66</v>
      </c>
      <c r="H96" s="66">
        <f t="shared" si="13"/>
        <v>34</v>
      </c>
      <c r="I96" s="66">
        <f t="shared" si="13"/>
        <v>32</v>
      </c>
      <c r="J96" s="66">
        <f t="shared" si="14"/>
        <v>25</v>
      </c>
      <c r="K96" s="66">
        <v>11</v>
      </c>
      <c r="L96" s="66">
        <v>14</v>
      </c>
      <c r="M96" s="66">
        <f t="shared" si="15"/>
        <v>24</v>
      </c>
      <c r="N96" s="66">
        <v>14</v>
      </c>
      <c r="O96" s="66">
        <v>10</v>
      </c>
      <c r="P96" s="66">
        <f t="shared" si="16"/>
        <v>17</v>
      </c>
      <c r="Q96" s="66">
        <v>9</v>
      </c>
      <c r="R96" s="66">
        <v>8</v>
      </c>
      <c r="S96" s="66" t="s">
        <v>158</v>
      </c>
      <c r="T96" s="66">
        <v>11</v>
      </c>
      <c r="U96" s="66">
        <v>7</v>
      </c>
      <c r="V96" s="66">
        <v>4</v>
      </c>
      <c r="W96" s="66">
        <v>1</v>
      </c>
      <c r="X96" s="66">
        <v>1</v>
      </c>
      <c r="Y96" s="66">
        <v>1</v>
      </c>
      <c r="Z96" s="67"/>
      <c r="AA96" s="67"/>
      <c r="AB96" s="67"/>
      <c r="AC96" s="67"/>
      <c r="AD96" s="67"/>
      <c r="AE96" s="67"/>
      <c r="AF96" s="67"/>
      <c r="AG96" s="67"/>
    </row>
    <row r="97" spans="2:33" ht="10.5" customHeight="1">
      <c r="B97" s="20"/>
      <c r="C97" s="20" t="s">
        <v>53</v>
      </c>
      <c r="E97" s="65">
        <v>1</v>
      </c>
      <c r="F97" s="66">
        <v>3</v>
      </c>
      <c r="G97" s="66">
        <f t="shared" si="12"/>
        <v>64</v>
      </c>
      <c r="H97" s="66">
        <f t="shared" si="13"/>
        <v>28</v>
      </c>
      <c r="I97" s="66">
        <f t="shared" si="13"/>
        <v>36</v>
      </c>
      <c r="J97" s="66">
        <f t="shared" si="14"/>
        <v>15</v>
      </c>
      <c r="K97" s="66">
        <v>7</v>
      </c>
      <c r="L97" s="66">
        <v>8</v>
      </c>
      <c r="M97" s="66">
        <f t="shared" si="15"/>
        <v>26</v>
      </c>
      <c r="N97" s="66">
        <v>12</v>
      </c>
      <c r="O97" s="66">
        <v>14</v>
      </c>
      <c r="P97" s="66">
        <f t="shared" si="16"/>
        <v>23</v>
      </c>
      <c r="Q97" s="66">
        <v>9</v>
      </c>
      <c r="R97" s="66">
        <v>14</v>
      </c>
      <c r="S97" s="66" t="s">
        <v>158</v>
      </c>
      <c r="T97" s="66">
        <v>10</v>
      </c>
      <c r="U97" s="66">
        <v>8</v>
      </c>
      <c r="V97" s="66">
        <v>2</v>
      </c>
      <c r="W97" s="66">
        <v>1</v>
      </c>
      <c r="X97" s="66">
        <v>1</v>
      </c>
      <c r="Y97" s="66">
        <v>1</v>
      </c>
      <c r="Z97" s="67"/>
      <c r="AA97" s="67"/>
      <c r="AB97" s="67"/>
      <c r="AC97" s="67"/>
      <c r="AD97" s="67"/>
      <c r="AE97" s="67"/>
      <c r="AF97" s="67"/>
      <c r="AG97" s="67"/>
    </row>
    <row r="98" spans="2:33" ht="10.5" customHeight="1">
      <c r="B98" s="20"/>
      <c r="C98" s="20"/>
      <c r="E98" s="65"/>
      <c r="F98" s="66"/>
      <c r="G98" s="63">
        <f t="shared" si="12"/>
        <v>0</v>
      </c>
      <c r="H98" s="63">
        <f t="shared" si="13"/>
        <v>0</v>
      </c>
      <c r="I98" s="63">
        <f t="shared" si="13"/>
        <v>0</v>
      </c>
      <c r="J98" s="63">
        <f t="shared" si="14"/>
        <v>0</v>
      </c>
      <c r="K98" s="66"/>
      <c r="L98" s="66"/>
      <c r="M98" s="63">
        <f t="shared" si="15"/>
        <v>0</v>
      </c>
      <c r="N98" s="66"/>
      <c r="O98" s="66"/>
      <c r="P98" s="63">
        <f t="shared" si="16"/>
        <v>0</v>
      </c>
      <c r="Q98" s="66"/>
      <c r="R98" s="66"/>
      <c r="S98" s="66"/>
      <c r="T98" s="63"/>
      <c r="U98" s="66"/>
      <c r="V98" s="66"/>
      <c r="W98" s="66"/>
      <c r="X98" s="66"/>
      <c r="Y98" s="66"/>
      <c r="Z98" s="67"/>
      <c r="AA98" s="67"/>
      <c r="AB98" s="67"/>
      <c r="AC98" s="67"/>
      <c r="AD98" s="67"/>
      <c r="AE98" s="67"/>
      <c r="AF98" s="67"/>
      <c r="AG98" s="67"/>
    </row>
    <row r="99" spans="1:33" ht="10.5" customHeight="1">
      <c r="A99" s="16"/>
      <c r="B99" s="61" t="s">
        <v>141</v>
      </c>
      <c r="C99" s="61"/>
      <c r="D99" s="16"/>
      <c r="E99" s="62">
        <v>11</v>
      </c>
      <c r="F99" s="63">
        <v>79</v>
      </c>
      <c r="G99" s="63">
        <f t="shared" si="12"/>
        <v>2073</v>
      </c>
      <c r="H99" s="63">
        <f t="shared" si="13"/>
        <v>1071</v>
      </c>
      <c r="I99" s="63">
        <f t="shared" si="13"/>
        <v>1002</v>
      </c>
      <c r="J99" s="63">
        <f t="shared" si="14"/>
        <v>616</v>
      </c>
      <c r="K99" s="63">
        <v>317</v>
      </c>
      <c r="L99" s="63">
        <v>299</v>
      </c>
      <c r="M99" s="63">
        <f t="shared" si="15"/>
        <v>709</v>
      </c>
      <c r="N99" s="63">
        <v>372</v>
      </c>
      <c r="O99" s="63">
        <v>337</v>
      </c>
      <c r="P99" s="63">
        <f t="shared" si="16"/>
        <v>748</v>
      </c>
      <c r="Q99" s="63">
        <v>382</v>
      </c>
      <c r="R99" s="63">
        <v>366</v>
      </c>
      <c r="S99" s="63">
        <v>11</v>
      </c>
      <c r="T99" s="63">
        <v>184</v>
      </c>
      <c r="U99" s="63">
        <v>124</v>
      </c>
      <c r="V99" s="63">
        <v>60</v>
      </c>
      <c r="W99" s="63">
        <v>25</v>
      </c>
      <c r="X99" s="63">
        <v>5</v>
      </c>
      <c r="Y99" s="63">
        <v>18</v>
      </c>
      <c r="Z99" s="64"/>
      <c r="AA99" s="64"/>
      <c r="AB99" s="64"/>
      <c r="AC99" s="64"/>
      <c r="AD99" s="64"/>
      <c r="AE99" s="64"/>
      <c r="AF99" s="64"/>
      <c r="AG99" s="64"/>
    </row>
    <row r="100" spans="2:33" ht="10.5" customHeight="1">
      <c r="B100" s="20"/>
      <c r="C100" s="20" t="s">
        <v>54</v>
      </c>
      <c r="E100" s="65">
        <v>1</v>
      </c>
      <c r="F100" s="66">
        <v>10</v>
      </c>
      <c r="G100" s="66">
        <f t="shared" si="12"/>
        <v>287</v>
      </c>
      <c r="H100" s="66">
        <f t="shared" si="13"/>
        <v>149</v>
      </c>
      <c r="I100" s="66">
        <f t="shared" si="13"/>
        <v>138</v>
      </c>
      <c r="J100" s="66">
        <f t="shared" si="14"/>
        <v>86</v>
      </c>
      <c r="K100" s="66">
        <v>44</v>
      </c>
      <c r="L100" s="66">
        <v>42</v>
      </c>
      <c r="M100" s="66">
        <f t="shared" si="15"/>
        <v>82</v>
      </c>
      <c r="N100" s="66">
        <v>43</v>
      </c>
      <c r="O100" s="66">
        <v>39</v>
      </c>
      <c r="P100" s="66">
        <f t="shared" si="16"/>
        <v>119</v>
      </c>
      <c r="Q100" s="66">
        <v>62</v>
      </c>
      <c r="R100" s="66">
        <v>57</v>
      </c>
      <c r="S100" s="66">
        <v>2</v>
      </c>
      <c r="T100" s="66">
        <v>22</v>
      </c>
      <c r="U100" s="66">
        <v>13</v>
      </c>
      <c r="V100" s="66">
        <v>9</v>
      </c>
      <c r="W100" s="66">
        <v>2</v>
      </c>
      <c r="X100" s="66" t="s">
        <v>153</v>
      </c>
      <c r="Y100" s="66">
        <v>3</v>
      </c>
      <c r="Z100" s="67"/>
      <c r="AA100" s="67"/>
      <c r="AB100" s="67"/>
      <c r="AC100" s="67"/>
      <c r="AD100" s="67"/>
      <c r="AE100" s="67"/>
      <c r="AF100" s="67"/>
      <c r="AG100" s="67"/>
    </row>
    <row r="101" spans="2:33" ht="10.5" customHeight="1">
      <c r="B101" s="20"/>
      <c r="C101" s="20" t="s">
        <v>55</v>
      </c>
      <c r="E101" s="65">
        <v>1</v>
      </c>
      <c r="F101" s="66">
        <v>11</v>
      </c>
      <c r="G101" s="66">
        <f t="shared" si="12"/>
        <v>292</v>
      </c>
      <c r="H101" s="66">
        <f t="shared" si="13"/>
        <v>140</v>
      </c>
      <c r="I101" s="66">
        <f t="shared" si="13"/>
        <v>152</v>
      </c>
      <c r="J101" s="66">
        <f t="shared" si="14"/>
        <v>87</v>
      </c>
      <c r="K101" s="66">
        <v>39</v>
      </c>
      <c r="L101" s="66">
        <v>48</v>
      </c>
      <c r="M101" s="66">
        <f t="shared" si="15"/>
        <v>112</v>
      </c>
      <c r="N101" s="66">
        <v>56</v>
      </c>
      <c r="O101" s="66">
        <v>56</v>
      </c>
      <c r="P101" s="66">
        <f t="shared" si="16"/>
        <v>93</v>
      </c>
      <c r="Q101" s="66">
        <v>45</v>
      </c>
      <c r="R101" s="66">
        <v>48</v>
      </c>
      <c r="S101" s="66" t="s">
        <v>158</v>
      </c>
      <c r="T101" s="66">
        <v>23</v>
      </c>
      <c r="U101" s="66">
        <v>16</v>
      </c>
      <c r="V101" s="66">
        <v>7</v>
      </c>
      <c r="W101" s="66">
        <v>2</v>
      </c>
      <c r="X101" s="66">
        <v>1</v>
      </c>
      <c r="Y101" s="66">
        <v>1</v>
      </c>
      <c r="Z101" s="67"/>
      <c r="AA101" s="67"/>
      <c r="AB101" s="67"/>
      <c r="AC101" s="67"/>
      <c r="AD101" s="67"/>
      <c r="AE101" s="67"/>
      <c r="AF101" s="67"/>
      <c r="AG101" s="67"/>
    </row>
    <row r="102" spans="2:33" ht="10.5" customHeight="1">
      <c r="B102" s="20"/>
      <c r="C102" s="20" t="s">
        <v>56</v>
      </c>
      <c r="E102" s="65">
        <v>1</v>
      </c>
      <c r="F102" s="66">
        <v>12</v>
      </c>
      <c r="G102" s="66">
        <f t="shared" si="12"/>
        <v>378</v>
      </c>
      <c r="H102" s="66">
        <f t="shared" si="13"/>
        <v>205</v>
      </c>
      <c r="I102" s="66">
        <f t="shared" si="13"/>
        <v>173</v>
      </c>
      <c r="J102" s="66">
        <f t="shared" si="14"/>
        <v>100</v>
      </c>
      <c r="K102" s="66">
        <v>47</v>
      </c>
      <c r="L102" s="66">
        <v>53</v>
      </c>
      <c r="M102" s="66">
        <f t="shared" si="15"/>
        <v>145</v>
      </c>
      <c r="N102" s="66">
        <v>83</v>
      </c>
      <c r="O102" s="66">
        <v>62</v>
      </c>
      <c r="P102" s="66">
        <f t="shared" si="16"/>
        <v>133</v>
      </c>
      <c r="Q102" s="66">
        <v>75</v>
      </c>
      <c r="R102" s="66">
        <v>58</v>
      </c>
      <c r="S102" s="66">
        <v>6</v>
      </c>
      <c r="T102" s="66">
        <v>26</v>
      </c>
      <c r="U102" s="66">
        <v>15</v>
      </c>
      <c r="V102" s="66">
        <v>11</v>
      </c>
      <c r="W102" s="66">
        <v>2</v>
      </c>
      <c r="X102" s="66">
        <v>1</v>
      </c>
      <c r="Y102" s="66">
        <v>1</v>
      </c>
      <c r="Z102" s="67"/>
      <c r="AA102" s="67"/>
      <c r="AB102" s="67"/>
      <c r="AC102" s="67"/>
      <c r="AD102" s="67"/>
      <c r="AE102" s="67"/>
      <c r="AF102" s="67"/>
      <c r="AG102" s="67"/>
    </row>
    <row r="103" spans="2:33" ht="10.5" customHeight="1">
      <c r="B103" s="20"/>
      <c r="C103" s="20" t="s">
        <v>57</v>
      </c>
      <c r="E103" s="65">
        <v>2</v>
      </c>
      <c r="F103" s="66">
        <v>9</v>
      </c>
      <c r="G103" s="66">
        <f t="shared" si="12"/>
        <v>171</v>
      </c>
      <c r="H103" s="66">
        <f t="shared" si="13"/>
        <v>82</v>
      </c>
      <c r="I103" s="66">
        <f t="shared" si="13"/>
        <v>89</v>
      </c>
      <c r="J103" s="66">
        <f t="shared" si="14"/>
        <v>55</v>
      </c>
      <c r="K103" s="66">
        <v>26</v>
      </c>
      <c r="L103" s="66">
        <v>29</v>
      </c>
      <c r="M103" s="66">
        <f t="shared" si="15"/>
        <v>58</v>
      </c>
      <c r="N103" s="66">
        <v>28</v>
      </c>
      <c r="O103" s="66">
        <v>30</v>
      </c>
      <c r="P103" s="66">
        <f t="shared" si="16"/>
        <v>58</v>
      </c>
      <c r="Q103" s="66">
        <v>28</v>
      </c>
      <c r="R103" s="66">
        <v>30</v>
      </c>
      <c r="S103" s="66" t="s">
        <v>158</v>
      </c>
      <c r="T103" s="66">
        <v>24</v>
      </c>
      <c r="U103" s="66">
        <v>16</v>
      </c>
      <c r="V103" s="66">
        <v>8</v>
      </c>
      <c r="W103" s="66">
        <v>6</v>
      </c>
      <c r="X103" s="66">
        <v>1</v>
      </c>
      <c r="Y103" s="66">
        <v>5</v>
      </c>
      <c r="Z103" s="67"/>
      <c r="AA103" s="67"/>
      <c r="AB103" s="67"/>
      <c r="AC103" s="67"/>
      <c r="AD103" s="67"/>
      <c r="AE103" s="67"/>
      <c r="AF103" s="67"/>
      <c r="AG103" s="67"/>
    </row>
    <row r="104" spans="2:33" ht="10.5" customHeight="1">
      <c r="B104" s="20"/>
      <c r="C104" s="20" t="s">
        <v>58</v>
      </c>
      <c r="E104" s="65">
        <v>2</v>
      </c>
      <c r="F104" s="66">
        <v>15</v>
      </c>
      <c r="G104" s="66">
        <f t="shared" si="12"/>
        <v>447</v>
      </c>
      <c r="H104" s="66">
        <f t="shared" si="13"/>
        <v>231</v>
      </c>
      <c r="I104" s="66">
        <f t="shared" si="13"/>
        <v>216</v>
      </c>
      <c r="J104" s="66">
        <f t="shared" si="14"/>
        <v>147</v>
      </c>
      <c r="K104" s="66">
        <v>87</v>
      </c>
      <c r="L104" s="66">
        <v>60</v>
      </c>
      <c r="M104" s="66">
        <f t="shared" si="15"/>
        <v>127</v>
      </c>
      <c r="N104" s="66">
        <v>59</v>
      </c>
      <c r="O104" s="66">
        <v>68</v>
      </c>
      <c r="P104" s="66">
        <f t="shared" si="16"/>
        <v>173</v>
      </c>
      <c r="Q104" s="66">
        <v>85</v>
      </c>
      <c r="R104" s="66">
        <v>88</v>
      </c>
      <c r="S104" s="66">
        <v>1</v>
      </c>
      <c r="T104" s="66">
        <v>36</v>
      </c>
      <c r="U104" s="66">
        <v>25</v>
      </c>
      <c r="V104" s="66">
        <v>11</v>
      </c>
      <c r="W104" s="66">
        <v>4</v>
      </c>
      <c r="X104" s="66">
        <v>1</v>
      </c>
      <c r="Y104" s="66">
        <v>1</v>
      </c>
      <c r="Z104" s="67"/>
      <c r="AA104" s="67"/>
      <c r="AB104" s="67"/>
      <c r="AC104" s="67"/>
      <c r="AD104" s="67"/>
      <c r="AE104" s="67"/>
      <c r="AF104" s="67"/>
      <c r="AG104" s="67"/>
    </row>
    <row r="105" spans="2:33" ht="10.5" customHeight="1">
      <c r="B105" s="20"/>
      <c r="C105" s="20" t="s">
        <v>59</v>
      </c>
      <c r="E105" s="65">
        <v>3</v>
      </c>
      <c r="F105" s="66">
        <v>17</v>
      </c>
      <c r="G105" s="66">
        <f t="shared" si="12"/>
        <v>382</v>
      </c>
      <c r="H105" s="66">
        <f t="shared" si="13"/>
        <v>201</v>
      </c>
      <c r="I105" s="66">
        <f t="shared" si="13"/>
        <v>181</v>
      </c>
      <c r="J105" s="66">
        <f t="shared" si="14"/>
        <v>110</v>
      </c>
      <c r="K105" s="66">
        <v>54</v>
      </c>
      <c r="L105" s="66">
        <v>56</v>
      </c>
      <c r="M105" s="66">
        <f t="shared" si="15"/>
        <v>139</v>
      </c>
      <c r="N105" s="66">
        <v>78</v>
      </c>
      <c r="O105" s="66">
        <v>61</v>
      </c>
      <c r="P105" s="66">
        <f t="shared" si="16"/>
        <v>133</v>
      </c>
      <c r="Q105" s="66">
        <v>69</v>
      </c>
      <c r="R105" s="66">
        <v>64</v>
      </c>
      <c r="S105" s="66">
        <v>1</v>
      </c>
      <c r="T105" s="66">
        <v>41</v>
      </c>
      <c r="U105" s="66">
        <v>29</v>
      </c>
      <c r="V105" s="66">
        <v>12</v>
      </c>
      <c r="W105" s="66">
        <v>7</v>
      </c>
      <c r="X105" s="66">
        <v>1</v>
      </c>
      <c r="Y105" s="66">
        <v>5</v>
      </c>
      <c r="Z105" s="67"/>
      <c r="AA105" s="67"/>
      <c r="AB105" s="67"/>
      <c r="AC105" s="67"/>
      <c r="AD105" s="67"/>
      <c r="AE105" s="67"/>
      <c r="AF105" s="67"/>
      <c r="AG105" s="67"/>
    </row>
    <row r="106" spans="2:33" ht="10.5" customHeight="1">
      <c r="B106" s="20"/>
      <c r="C106" s="20" t="s">
        <v>60</v>
      </c>
      <c r="E106" s="65">
        <v>1</v>
      </c>
      <c r="F106" s="66">
        <v>5</v>
      </c>
      <c r="G106" s="66">
        <f t="shared" si="12"/>
        <v>116</v>
      </c>
      <c r="H106" s="66">
        <f t="shared" si="13"/>
        <v>63</v>
      </c>
      <c r="I106" s="66">
        <f t="shared" si="13"/>
        <v>53</v>
      </c>
      <c r="J106" s="66">
        <f t="shared" si="14"/>
        <v>31</v>
      </c>
      <c r="K106" s="66">
        <v>20</v>
      </c>
      <c r="L106" s="66">
        <v>11</v>
      </c>
      <c r="M106" s="66">
        <f t="shared" si="15"/>
        <v>46</v>
      </c>
      <c r="N106" s="66">
        <v>25</v>
      </c>
      <c r="O106" s="66">
        <v>21</v>
      </c>
      <c r="P106" s="66">
        <f t="shared" si="16"/>
        <v>39</v>
      </c>
      <c r="Q106" s="66">
        <v>18</v>
      </c>
      <c r="R106" s="66">
        <v>21</v>
      </c>
      <c r="S106" s="66">
        <v>1</v>
      </c>
      <c r="T106" s="66">
        <v>12</v>
      </c>
      <c r="U106" s="66">
        <v>10</v>
      </c>
      <c r="V106" s="66">
        <v>2</v>
      </c>
      <c r="W106" s="66">
        <v>2</v>
      </c>
      <c r="X106" s="66" t="s">
        <v>153</v>
      </c>
      <c r="Y106" s="66">
        <v>2</v>
      </c>
      <c r="Z106" s="67"/>
      <c r="AA106" s="67"/>
      <c r="AB106" s="67"/>
      <c r="AC106" s="67"/>
      <c r="AD106" s="67"/>
      <c r="AE106" s="67"/>
      <c r="AF106" s="67"/>
      <c r="AG106" s="67"/>
    </row>
    <row r="107" spans="2:33" ht="10.5" customHeight="1">
      <c r="B107" s="20"/>
      <c r="C107" s="20"/>
      <c r="E107" s="65"/>
      <c r="F107" s="66"/>
      <c r="G107" s="63">
        <f t="shared" si="12"/>
        <v>0</v>
      </c>
      <c r="H107" s="63">
        <f t="shared" si="13"/>
        <v>0</v>
      </c>
      <c r="I107" s="63">
        <f t="shared" si="13"/>
        <v>0</v>
      </c>
      <c r="J107" s="63">
        <f t="shared" si="14"/>
        <v>0</v>
      </c>
      <c r="K107" s="66"/>
      <c r="L107" s="66"/>
      <c r="M107" s="63">
        <f t="shared" si="15"/>
        <v>0</v>
      </c>
      <c r="N107" s="66"/>
      <c r="O107" s="66"/>
      <c r="P107" s="63">
        <f t="shared" si="16"/>
        <v>0</v>
      </c>
      <c r="Q107" s="66"/>
      <c r="R107" s="66"/>
      <c r="S107" s="66"/>
      <c r="T107" s="63"/>
      <c r="U107" s="66"/>
      <c r="V107" s="66"/>
      <c r="W107" s="66"/>
      <c r="X107" s="66"/>
      <c r="Y107" s="66"/>
      <c r="Z107" s="67"/>
      <c r="AA107" s="67"/>
      <c r="AB107" s="67"/>
      <c r="AC107" s="67"/>
      <c r="AD107" s="67"/>
      <c r="AE107" s="67"/>
      <c r="AF107" s="67"/>
      <c r="AG107" s="67"/>
    </row>
    <row r="108" spans="1:33" ht="10.5" customHeight="1">
      <c r="A108" s="16"/>
      <c r="B108" s="61" t="s">
        <v>142</v>
      </c>
      <c r="C108" s="61"/>
      <c r="D108" s="16"/>
      <c r="E108" s="62">
        <v>3</v>
      </c>
      <c r="F108" s="63">
        <v>26</v>
      </c>
      <c r="G108" s="63">
        <f t="shared" si="12"/>
        <v>765</v>
      </c>
      <c r="H108" s="63">
        <f t="shared" si="13"/>
        <v>407</v>
      </c>
      <c r="I108" s="63">
        <f t="shared" si="13"/>
        <v>358</v>
      </c>
      <c r="J108" s="63">
        <f t="shared" si="14"/>
        <v>260</v>
      </c>
      <c r="K108" s="63">
        <v>142</v>
      </c>
      <c r="L108" s="63">
        <v>118</v>
      </c>
      <c r="M108" s="63">
        <f t="shared" si="15"/>
        <v>232</v>
      </c>
      <c r="N108" s="63">
        <v>120</v>
      </c>
      <c r="O108" s="63">
        <v>112</v>
      </c>
      <c r="P108" s="63">
        <f t="shared" si="16"/>
        <v>273</v>
      </c>
      <c r="Q108" s="63">
        <v>145</v>
      </c>
      <c r="R108" s="63">
        <v>128</v>
      </c>
      <c r="S108" s="63" t="s">
        <v>158</v>
      </c>
      <c r="T108" s="63">
        <v>61</v>
      </c>
      <c r="U108" s="63">
        <v>36</v>
      </c>
      <c r="V108" s="63">
        <v>25</v>
      </c>
      <c r="W108" s="63">
        <v>4</v>
      </c>
      <c r="X108" s="63">
        <v>2</v>
      </c>
      <c r="Y108" s="63">
        <v>5</v>
      </c>
      <c r="Z108" s="64"/>
      <c r="AA108" s="64"/>
      <c r="AB108" s="64"/>
      <c r="AC108" s="64"/>
      <c r="AD108" s="64"/>
      <c r="AE108" s="64"/>
      <c r="AF108" s="64"/>
      <c r="AG108" s="64"/>
    </row>
    <row r="109" spans="2:33" ht="10.5" customHeight="1">
      <c r="B109" s="20"/>
      <c r="C109" s="20" t="s">
        <v>61</v>
      </c>
      <c r="E109" s="65">
        <v>3</v>
      </c>
      <c r="F109" s="66">
        <v>26</v>
      </c>
      <c r="G109" s="66">
        <f t="shared" si="12"/>
        <v>765</v>
      </c>
      <c r="H109" s="66">
        <f t="shared" si="13"/>
        <v>407</v>
      </c>
      <c r="I109" s="66">
        <f t="shared" si="13"/>
        <v>358</v>
      </c>
      <c r="J109" s="66">
        <f t="shared" si="14"/>
        <v>260</v>
      </c>
      <c r="K109" s="66">
        <v>142</v>
      </c>
      <c r="L109" s="66">
        <v>118</v>
      </c>
      <c r="M109" s="66">
        <f t="shared" si="15"/>
        <v>232</v>
      </c>
      <c r="N109" s="66">
        <v>120</v>
      </c>
      <c r="O109" s="66">
        <v>112</v>
      </c>
      <c r="P109" s="66">
        <f t="shared" si="16"/>
        <v>273</v>
      </c>
      <c r="Q109" s="66">
        <v>145</v>
      </c>
      <c r="R109" s="66">
        <v>128</v>
      </c>
      <c r="S109" s="66" t="s">
        <v>158</v>
      </c>
      <c r="T109" s="66">
        <v>61</v>
      </c>
      <c r="U109" s="66">
        <v>36</v>
      </c>
      <c r="V109" s="66">
        <v>25</v>
      </c>
      <c r="W109" s="66">
        <v>4</v>
      </c>
      <c r="X109" s="66">
        <v>2</v>
      </c>
      <c r="Y109" s="66">
        <v>5</v>
      </c>
      <c r="Z109" s="67"/>
      <c r="AA109" s="67"/>
      <c r="AB109" s="67"/>
      <c r="AC109" s="67"/>
      <c r="AD109" s="67"/>
      <c r="AE109" s="67"/>
      <c r="AF109" s="67"/>
      <c r="AG109" s="67"/>
    </row>
    <row r="110" spans="2:33" ht="10.5" customHeight="1">
      <c r="B110" s="20"/>
      <c r="C110" s="20" t="s">
        <v>159</v>
      </c>
      <c r="E110" s="65" t="s">
        <v>160</v>
      </c>
      <c r="F110" s="66" t="s">
        <v>160</v>
      </c>
      <c r="G110" s="66" t="s">
        <v>160</v>
      </c>
      <c r="H110" s="66" t="s">
        <v>160</v>
      </c>
      <c r="I110" s="66" t="s">
        <v>160</v>
      </c>
      <c r="J110" s="66" t="s">
        <v>160</v>
      </c>
      <c r="K110" s="66" t="s">
        <v>160</v>
      </c>
      <c r="L110" s="66" t="s">
        <v>160</v>
      </c>
      <c r="M110" s="66" t="s">
        <v>160</v>
      </c>
      <c r="N110" s="66" t="s">
        <v>160</v>
      </c>
      <c r="O110" s="66" t="s">
        <v>160</v>
      </c>
      <c r="P110" s="66" t="s">
        <v>160</v>
      </c>
      <c r="Q110" s="66" t="s">
        <v>160</v>
      </c>
      <c r="R110" s="66" t="s">
        <v>160</v>
      </c>
      <c r="S110" s="66" t="s">
        <v>158</v>
      </c>
      <c r="T110" s="66" t="s">
        <v>153</v>
      </c>
      <c r="U110" s="66" t="s">
        <v>153</v>
      </c>
      <c r="V110" s="66" t="s">
        <v>153</v>
      </c>
      <c r="W110" s="66" t="s">
        <v>153</v>
      </c>
      <c r="X110" s="66" t="s">
        <v>153</v>
      </c>
      <c r="Y110" s="66" t="s">
        <v>153</v>
      </c>
      <c r="Z110" s="67"/>
      <c r="AA110" s="67"/>
      <c r="AB110" s="67"/>
      <c r="AC110" s="67"/>
      <c r="AD110" s="67"/>
      <c r="AE110" s="67"/>
      <c r="AF110" s="67"/>
      <c r="AG110" s="67"/>
    </row>
    <row r="111" spans="2:33" ht="10.5" customHeight="1">
      <c r="B111" s="20"/>
      <c r="C111" s="20"/>
      <c r="E111" s="65"/>
      <c r="F111" s="66"/>
      <c r="G111" s="63">
        <f aca="true" t="shared" si="17" ref="G111:G151">SUM(H111:I111)</f>
        <v>0</v>
      </c>
      <c r="H111" s="63">
        <f aca="true" t="shared" si="18" ref="H111:I151">SUM(K111,N111,Q111)</f>
        <v>0</v>
      </c>
      <c r="I111" s="63">
        <f t="shared" si="18"/>
        <v>0</v>
      </c>
      <c r="J111" s="63">
        <f aca="true" t="shared" si="19" ref="J111:J151">SUM(K111,L111)</f>
        <v>0</v>
      </c>
      <c r="K111" s="66"/>
      <c r="L111" s="66"/>
      <c r="M111" s="63">
        <f aca="true" t="shared" si="20" ref="M111:M151">SUM(N111,O111)</f>
        <v>0</v>
      </c>
      <c r="N111" s="66"/>
      <c r="O111" s="66"/>
      <c r="P111" s="63">
        <f aca="true" t="shared" si="21" ref="P111:P151">SUM(Q111,R111)</f>
        <v>0</v>
      </c>
      <c r="Q111" s="66"/>
      <c r="R111" s="66"/>
      <c r="S111" s="66"/>
      <c r="T111" s="63"/>
      <c r="U111" s="66"/>
      <c r="V111" s="66"/>
      <c r="W111" s="66"/>
      <c r="X111" s="66"/>
      <c r="Y111" s="66"/>
      <c r="Z111" s="67"/>
      <c r="AA111" s="67"/>
      <c r="AB111" s="67"/>
      <c r="AC111" s="67"/>
      <c r="AD111" s="67"/>
      <c r="AE111" s="67"/>
      <c r="AF111" s="67"/>
      <c r="AG111" s="67"/>
    </row>
    <row r="112" spans="1:33" ht="10.5" customHeight="1">
      <c r="A112" s="16"/>
      <c r="B112" s="61" t="s">
        <v>143</v>
      </c>
      <c r="C112" s="61"/>
      <c r="D112" s="16"/>
      <c r="E112" s="62">
        <v>1</v>
      </c>
      <c r="F112" s="63">
        <v>11</v>
      </c>
      <c r="G112" s="63">
        <f t="shared" si="17"/>
        <v>298</v>
      </c>
      <c r="H112" s="63">
        <f t="shared" si="18"/>
        <v>164</v>
      </c>
      <c r="I112" s="63">
        <f t="shared" si="18"/>
        <v>134</v>
      </c>
      <c r="J112" s="63">
        <f t="shared" si="19"/>
        <v>101</v>
      </c>
      <c r="K112" s="63">
        <v>52</v>
      </c>
      <c r="L112" s="63">
        <v>49</v>
      </c>
      <c r="M112" s="63">
        <f t="shared" si="20"/>
        <v>109</v>
      </c>
      <c r="N112" s="63">
        <v>53</v>
      </c>
      <c r="O112" s="63">
        <v>56</v>
      </c>
      <c r="P112" s="63">
        <f t="shared" si="21"/>
        <v>88</v>
      </c>
      <c r="Q112" s="63">
        <v>59</v>
      </c>
      <c r="R112" s="63">
        <v>29</v>
      </c>
      <c r="S112" s="63" t="s">
        <v>158</v>
      </c>
      <c r="T112" s="63">
        <v>20</v>
      </c>
      <c r="U112" s="63">
        <v>13</v>
      </c>
      <c r="V112" s="63">
        <v>7</v>
      </c>
      <c r="W112" s="63">
        <v>1</v>
      </c>
      <c r="X112" s="63" t="s">
        <v>153</v>
      </c>
      <c r="Y112" s="63">
        <v>5</v>
      </c>
      <c r="Z112" s="64"/>
      <c r="AA112" s="64"/>
      <c r="AB112" s="64"/>
      <c r="AC112" s="64"/>
      <c r="AD112" s="64"/>
      <c r="AE112" s="64"/>
      <c r="AF112" s="64"/>
      <c r="AG112" s="64"/>
    </row>
    <row r="113" spans="2:33" ht="10.5" customHeight="1">
      <c r="B113" s="20"/>
      <c r="C113" s="20" t="s">
        <v>63</v>
      </c>
      <c r="E113" s="65">
        <v>1</v>
      </c>
      <c r="F113" s="66">
        <v>11</v>
      </c>
      <c r="G113" s="66">
        <f t="shared" si="17"/>
        <v>298</v>
      </c>
      <c r="H113" s="66">
        <f t="shared" si="18"/>
        <v>164</v>
      </c>
      <c r="I113" s="66">
        <f t="shared" si="18"/>
        <v>134</v>
      </c>
      <c r="J113" s="66">
        <f t="shared" si="19"/>
        <v>101</v>
      </c>
      <c r="K113" s="66">
        <v>52</v>
      </c>
      <c r="L113" s="66">
        <v>49</v>
      </c>
      <c r="M113" s="66">
        <f t="shared" si="20"/>
        <v>109</v>
      </c>
      <c r="N113" s="66">
        <v>53</v>
      </c>
      <c r="O113" s="66">
        <v>56</v>
      </c>
      <c r="P113" s="66">
        <f t="shared" si="21"/>
        <v>88</v>
      </c>
      <c r="Q113" s="66">
        <v>59</v>
      </c>
      <c r="R113" s="66">
        <v>29</v>
      </c>
      <c r="S113" s="66" t="s">
        <v>158</v>
      </c>
      <c r="T113" s="66">
        <v>20</v>
      </c>
      <c r="U113" s="66">
        <v>13</v>
      </c>
      <c r="V113" s="66">
        <v>7</v>
      </c>
      <c r="W113" s="66">
        <v>1</v>
      </c>
      <c r="X113" s="66" t="s">
        <v>153</v>
      </c>
      <c r="Y113" s="66">
        <v>5</v>
      </c>
      <c r="Z113" s="67"/>
      <c r="AA113" s="67"/>
      <c r="AB113" s="67"/>
      <c r="AC113" s="67"/>
      <c r="AD113" s="67"/>
      <c r="AE113" s="67"/>
      <c r="AF113" s="67"/>
      <c r="AG113" s="67"/>
    </row>
    <row r="114" spans="2:33" ht="10.5" customHeight="1">
      <c r="B114" s="20"/>
      <c r="C114" s="20"/>
      <c r="E114" s="65"/>
      <c r="F114" s="66"/>
      <c r="G114" s="63">
        <f t="shared" si="17"/>
        <v>0</v>
      </c>
      <c r="H114" s="63">
        <f t="shared" si="18"/>
        <v>0</v>
      </c>
      <c r="I114" s="63">
        <f t="shared" si="18"/>
        <v>0</v>
      </c>
      <c r="J114" s="63">
        <f t="shared" si="19"/>
        <v>0</v>
      </c>
      <c r="K114" s="66"/>
      <c r="L114" s="66"/>
      <c r="M114" s="63">
        <f t="shared" si="20"/>
        <v>0</v>
      </c>
      <c r="N114" s="66"/>
      <c r="O114" s="66"/>
      <c r="P114" s="63">
        <f t="shared" si="21"/>
        <v>0</v>
      </c>
      <c r="Q114" s="66"/>
      <c r="R114" s="66"/>
      <c r="S114" s="66"/>
      <c r="T114" s="63"/>
      <c r="U114" s="66"/>
      <c r="V114" s="66"/>
      <c r="W114" s="66"/>
      <c r="X114" s="66"/>
      <c r="Y114" s="66"/>
      <c r="Z114" s="67"/>
      <c r="AA114" s="67"/>
      <c r="AB114" s="67"/>
      <c r="AC114" s="67"/>
      <c r="AD114" s="67"/>
      <c r="AE114" s="67"/>
      <c r="AF114" s="67"/>
      <c r="AG114" s="67"/>
    </row>
    <row r="115" spans="1:33" ht="10.5" customHeight="1">
      <c r="A115" s="16"/>
      <c r="B115" s="61" t="s">
        <v>144</v>
      </c>
      <c r="C115" s="61"/>
      <c r="D115" s="16"/>
      <c r="E115" s="62">
        <v>11</v>
      </c>
      <c r="F115" s="63">
        <v>69</v>
      </c>
      <c r="G115" s="63">
        <f t="shared" si="17"/>
        <v>1674</v>
      </c>
      <c r="H115" s="63">
        <f t="shared" si="18"/>
        <v>850</v>
      </c>
      <c r="I115" s="63">
        <f t="shared" si="18"/>
        <v>824</v>
      </c>
      <c r="J115" s="63">
        <f t="shared" si="19"/>
        <v>529</v>
      </c>
      <c r="K115" s="63">
        <v>256</v>
      </c>
      <c r="L115" s="63">
        <v>273</v>
      </c>
      <c r="M115" s="63">
        <f t="shared" si="20"/>
        <v>577</v>
      </c>
      <c r="N115" s="63">
        <v>294</v>
      </c>
      <c r="O115" s="63">
        <v>283</v>
      </c>
      <c r="P115" s="63">
        <f t="shared" si="21"/>
        <v>568</v>
      </c>
      <c r="Q115" s="63">
        <v>300</v>
      </c>
      <c r="R115" s="63">
        <v>268</v>
      </c>
      <c r="S115" s="63">
        <v>4</v>
      </c>
      <c r="T115" s="63">
        <v>158</v>
      </c>
      <c r="U115" s="63">
        <v>107</v>
      </c>
      <c r="V115" s="63">
        <v>51</v>
      </c>
      <c r="W115" s="63">
        <v>12</v>
      </c>
      <c r="X115" s="63">
        <v>5</v>
      </c>
      <c r="Y115" s="63">
        <v>26</v>
      </c>
      <c r="Z115" s="64"/>
      <c r="AA115" s="64"/>
      <c r="AB115" s="64"/>
      <c r="AC115" s="64"/>
      <c r="AD115" s="64"/>
      <c r="AE115" s="64"/>
      <c r="AF115" s="64"/>
      <c r="AG115" s="64"/>
    </row>
    <row r="116" spans="2:33" ht="10.5" customHeight="1">
      <c r="B116" s="20"/>
      <c r="C116" s="20" t="s">
        <v>64</v>
      </c>
      <c r="E116" s="65">
        <v>1</v>
      </c>
      <c r="F116" s="66">
        <v>7</v>
      </c>
      <c r="G116" s="66">
        <f t="shared" si="17"/>
        <v>169</v>
      </c>
      <c r="H116" s="66">
        <f t="shared" si="18"/>
        <v>75</v>
      </c>
      <c r="I116" s="66">
        <f t="shared" si="18"/>
        <v>94</v>
      </c>
      <c r="J116" s="66">
        <f t="shared" si="19"/>
        <v>62</v>
      </c>
      <c r="K116" s="66">
        <v>25</v>
      </c>
      <c r="L116" s="66">
        <v>37</v>
      </c>
      <c r="M116" s="66">
        <f t="shared" si="20"/>
        <v>54</v>
      </c>
      <c r="N116" s="66">
        <v>25</v>
      </c>
      <c r="O116" s="66">
        <v>29</v>
      </c>
      <c r="P116" s="66">
        <f t="shared" si="21"/>
        <v>53</v>
      </c>
      <c r="Q116" s="66">
        <v>25</v>
      </c>
      <c r="R116" s="66">
        <v>28</v>
      </c>
      <c r="S116" s="66" t="s">
        <v>158</v>
      </c>
      <c r="T116" s="66">
        <v>15</v>
      </c>
      <c r="U116" s="66">
        <v>10</v>
      </c>
      <c r="V116" s="66">
        <v>5</v>
      </c>
      <c r="W116" s="66">
        <v>2</v>
      </c>
      <c r="X116" s="66">
        <v>1</v>
      </c>
      <c r="Y116" s="66">
        <v>1</v>
      </c>
      <c r="Z116" s="67"/>
      <c r="AA116" s="67"/>
      <c r="AB116" s="67"/>
      <c r="AC116" s="67"/>
      <c r="AD116" s="67"/>
      <c r="AE116" s="67"/>
      <c r="AF116" s="67"/>
      <c r="AG116" s="67"/>
    </row>
    <row r="117" spans="2:33" ht="10.5" customHeight="1">
      <c r="B117" s="20"/>
      <c r="C117" s="20" t="s">
        <v>65</v>
      </c>
      <c r="E117" s="65">
        <v>1</v>
      </c>
      <c r="F117" s="66">
        <v>3</v>
      </c>
      <c r="G117" s="66">
        <f t="shared" si="17"/>
        <v>35</v>
      </c>
      <c r="H117" s="66">
        <f t="shared" si="18"/>
        <v>16</v>
      </c>
      <c r="I117" s="66">
        <f t="shared" si="18"/>
        <v>19</v>
      </c>
      <c r="J117" s="66">
        <f t="shared" si="19"/>
        <v>7</v>
      </c>
      <c r="K117" s="66">
        <v>3</v>
      </c>
      <c r="L117" s="66">
        <v>4</v>
      </c>
      <c r="M117" s="66">
        <f t="shared" si="20"/>
        <v>13</v>
      </c>
      <c r="N117" s="66">
        <v>4</v>
      </c>
      <c r="O117" s="66">
        <v>9</v>
      </c>
      <c r="P117" s="66">
        <f t="shared" si="21"/>
        <v>15</v>
      </c>
      <c r="Q117" s="66">
        <v>9</v>
      </c>
      <c r="R117" s="66">
        <v>6</v>
      </c>
      <c r="S117" s="66" t="s">
        <v>158</v>
      </c>
      <c r="T117" s="66">
        <v>10</v>
      </c>
      <c r="U117" s="66">
        <v>8</v>
      </c>
      <c r="V117" s="66">
        <v>2</v>
      </c>
      <c r="W117" s="66">
        <v>1</v>
      </c>
      <c r="X117" s="66" t="s">
        <v>153</v>
      </c>
      <c r="Y117" s="66">
        <v>1</v>
      </c>
      <c r="Z117" s="67"/>
      <c r="AA117" s="67"/>
      <c r="AB117" s="67"/>
      <c r="AC117" s="67"/>
      <c r="AD117" s="67"/>
      <c r="AE117" s="67"/>
      <c r="AF117" s="67"/>
      <c r="AG117" s="67"/>
    </row>
    <row r="118" spans="2:33" ht="10.5" customHeight="1">
      <c r="B118" s="20"/>
      <c r="C118" s="20" t="s">
        <v>66</v>
      </c>
      <c r="E118" s="65">
        <v>1</v>
      </c>
      <c r="F118" s="66">
        <v>7</v>
      </c>
      <c r="G118" s="66">
        <f t="shared" si="17"/>
        <v>130</v>
      </c>
      <c r="H118" s="66">
        <f t="shared" si="18"/>
        <v>62</v>
      </c>
      <c r="I118" s="66">
        <f t="shared" si="18"/>
        <v>68</v>
      </c>
      <c r="J118" s="66">
        <f t="shared" si="19"/>
        <v>45</v>
      </c>
      <c r="K118" s="66">
        <v>21</v>
      </c>
      <c r="L118" s="66">
        <v>24</v>
      </c>
      <c r="M118" s="66">
        <f t="shared" si="20"/>
        <v>43</v>
      </c>
      <c r="N118" s="66">
        <v>21</v>
      </c>
      <c r="O118" s="66">
        <v>22</v>
      </c>
      <c r="P118" s="66">
        <f t="shared" si="21"/>
        <v>42</v>
      </c>
      <c r="Q118" s="66">
        <v>20</v>
      </c>
      <c r="R118" s="66">
        <v>22</v>
      </c>
      <c r="S118" s="66" t="s">
        <v>158</v>
      </c>
      <c r="T118" s="66">
        <v>14</v>
      </c>
      <c r="U118" s="66">
        <v>10</v>
      </c>
      <c r="V118" s="66">
        <v>4</v>
      </c>
      <c r="W118" s="66">
        <v>1</v>
      </c>
      <c r="X118" s="66" t="s">
        <v>153</v>
      </c>
      <c r="Y118" s="66">
        <v>2</v>
      </c>
      <c r="Z118" s="67"/>
      <c r="AA118" s="67"/>
      <c r="AB118" s="67"/>
      <c r="AC118" s="67"/>
      <c r="AD118" s="67"/>
      <c r="AE118" s="67"/>
      <c r="AF118" s="67"/>
      <c r="AG118" s="67"/>
    </row>
    <row r="119" spans="2:33" ht="10.5" customHeight="1">
      <c r="B119" s="20"/>
      <c r="C119" s="20" t="s">
        <v>67</v>
      </c>
      <c r="E119" s="65">
        <v>1</v>
      </c>
      <c r="F119" s="66">
        <v>9</v>
      </c>
      <c r="G119" s="66">
        <f t="shared" si="17"/>
        <v>251</v>
      </c>
      <c r="H119" s="66">
        <f t="shared" si="18"/>
        <v>121</v>
      </c>
      <c r="I119" s="66">
        <f t="shared" si="18"/>
        <v>130</v>
      </c>
      <c r="J119" s="66">
        <f t="shared" si="19"/>
        <v>82</v>
      </c>
      <c r="K119" s="66">
        <v>44</v>
      </c>
      <c r="L119" s="66">
        <v>38</v>
      </c>
      <c r="M119" s="66">
        <f t="shared" si="20"/>
        <v>78</v>
      </c>
      <c r="N119" s="66">
        <v>34</v>
      </c>
      <c r="O119" s="66">
        <v>44</v>
      </c>
      <c r="P119" s="66">
        <f t="shared" si="21"/>
        <v>91</v>
      </c>
      <c r="Q119" s="66">
        <v>43</v>
      </c>
      <c r="R119" s="66">
        <v>48</v>
      </c>
      <c r="S119" s="66" t="s">
        <v>158</v>
      </c>
      <c r="T119" s="66">
        <v>19</v>
      </c>
      <c r="U119" s="66">
        <v>14</v>
      </c>
      <c r="V119" s="66">
        <v>5</v>
      </c>
      <c r="W119" s="66">
        <v>1</v>
      </c>
      <c r="X119" s="66" t="s">
        <v>153</v>
      </c>
      <c r="Y119" s="66">
        <v>3</v>
      </c>
      <c r="Z119" s="67"/>
      <c r="AA119" s="67"/>
      <c r="AB119" s="67"/>
      <c r="AC119" s="67"/>
      <c r="AD119" s="67"/>
      <c r="AE119" s="67"/>
      <c r="AF119" s="67"/>
      <c r="AG119" s="67"/>
    </row>
    <row r="120" spans="2:33" ht="10.5" customHeight="1">
      <c r="B120" s="20"/>
      <c r="C120" s="20" t="s">
        <v>68</v>
      </c>
      <c r="E120" s="65">
        <v>1</v>
      </c>
      <c r="F120" s="66">
        <v>8</v>
      </c>
      <c r="G120" s="66">
        <f t="shared" si="17"/>
        <v>246</v>
      </c>
      <c r="H120" s="66">
        <f t="shared" si="18"/>
        <v>138</v>
      </c>
      <c r="I120" s="66">
        <f t="shared" si="18"/>
        <v>108</v>
      </c>
      <c r="J120" s="66">
        <f t="shared" si="19"/>
        <v>80</v>
      </c>
      <c r="K120" s="66">
        <v>38</v>
      </c>
      <c r="L120" s="66">
        <v>42</v>
      </c>
      <c r="M120" s="66">
        <f t="shared" si="20"/>
        <v>88</v>
      </c>
      <c r="N120" s="66">
        <v>54</v>
      </c>
      <c r="O120" s="66">
        <v>34</v>
      </c>
      <c r="P120" s="66">
        <f t="shared" si="21"/>
        <v>78</v>
      </c>
      <c r="Q120" s="66">
        <v>46</v>
      </c>
      <c r="R120" s="66">
        <v>32</v>
      </c>
      <c r="S120" s="66" t="s">
        <v>158</v>
      </c>
      <c r="T120" s="66">
        <v>18</v>
      </c>
      <c r="U120" s="66">
        <v>14</v>
      </c>
      <c r="V120" s="66">
        <v>4</v>
      </c>
      <c r="W120" s="66">
        <v>1</v>
      </c>
      <c r="X120" s="66" t="s">
        <v>153</v>
      </c>
      <c r="Y120" s="66">
        <v>7</v>
      </c>
      <c r="Z120" s="67"/>
      <c r="AA120" s="67"/>
      <c r="AB120" s="67"/>
      <c r="AC120" s="67"/>
      <c r="AD120" s="67"/>
      <c r="AE120" s="67"/>
      <c r="AF120" s="67"/>
      <c r="AG120" s="67"/>
    </row>
    <row r="121" spans="2:33" ht="10.5" customHeight="1">
      <c r="B121" s="20"/>
      <c r="C121" s="20" t="s">
        <v>69</v>
      </c>
      <c r="E121" s="65">
        <v>1</v>
      </c>
      <c r="F121" s="66">
        <v>6</v>
      </c>
      <c r="G121" s="66">
        <f t="shared" si="17"/>
        <v>127</v>
      </c>
      <c r="H121" s="66">
        <f t="shared" si="18"/>
        <v>75</v>
      </c>
      <c r="I121" s="66">
        <f t="shared" si="18"/>
        <v>52</v>
      </c>
      <c r="J121" s="66">
        <f t="shared" si="19"/>
        <v>41</v>
      </c>
      <c r="K121" s="66">
        <v>20</v>
      </c>
      <c r="L121" s="66">
        <v>21</v>
      </c>
      <c r="M121" s="66">
        <f t="shared" si="20"/>
        <v>45</v>
      </c>
      <c r="N121" s="66">
        <v>28</v>
      </c>
      <c r="O121" s="66">
        <v>17</v>
      </c>
      <c r="P121" s="66">
        <f t="shared" si="21"/>
        <v>41</v>
      </c>
      <c r="Q121" s="66">
        <v>27</v>
      </c>
      <c r="R121" s="66">
        <v>14</v>
      </c>
      <c r="S121" s="66" t="s">
        <v>158</v>
      </c>
      <c r="T121" s="66">
        <v>14</v>
      </c>
      <c r="U121" s="66">
        <v>7</v>
      </c>
      <c r="V121" s="66">
        <v>7</v>
      </c>
      <c r="W121" s="66">
        <v>2</v>
      </c>
      <c r="X121" s="66">
        <v>1</v>
      </c>
      <c r="Y121" s="66">
        <v>1</v>
      </c>
      <c r="Z121" s="67"/>
      <c r="AA121" s="67"/>
      <c r="AB121" s="67"/>
      <c r="AC121" s="67"/>
      <c r="AD121" s="67"/>
      <c r="AE121" s="67"/>
      <c r="AF121" s="67"/>
      <c r="AG121" s="67"/>
    </row>
    <row r="122" spans="2:33" ht="10.5" customHeight="1">
      <c r="B122" s="20"/>
      <c r="C122" s="20" t="s">
        <v>70</v>
      </c>
      <c r="E122" s="65">
        <v>1</v>
      </c>
      <c r="F122" s="66">
        <v>7</v>
      </c>
      <c r="G122" s="66">
        <f t="shared" si="17"/>
        <v>177</v>
      </c>
      <c r="H122" s="66">
        <f t="shared" si="18"/>
        <v>80</v>
      </c>
      <c r="I122" s="66">
        <f t="shared" si="18"/>
        <v>97</v>
      </c>
      <c r="J122" s="66">
        <f t="shared" si="19"/>
        <v>49</v>
      </c>
      <c r="K122" s="66">
        <v>27</v>
      </c>
      <c r="L122" s="66">
        <v>22</v>
      </c>
      <c r="M122" s="66">
        <f t="shared" si="20"/>
        <v>67</v>
      </c>
      <c r="N122" s="66">
        <v>27</v>
      </c>
      <c r="O122" s="66">
        <v>40</v>
      </c>
      <c r="P122" s="66">
        <f t="shared" si="21"/>
        <v>61</v>
      </c>
      <c r="Q122" s="66">
        <v>26</v>
      </c>
      <c r="R122" s="66">
        <v>35</v>
      </c>
      <c r="S122" s="66" t="s">
        <v>158</v>
      </c>
      <c r="T122" s="66">
        <v>15</v>
      </c>
      <c r="U122" s="66">
        <v>9</v>
      </c>
      <c r="V122" s="66">
        <v>6</v>
      </c>
      <c r="W122" s="66" t="s">
        <v>153</v>
      </c>
      <c r="X122" s="66" t="s">
        <v>153</v>
      </c>
      <c r="Y122" s="66">
        <v>2</v>
      </c>
      <c r="Z122" s="67"/>
      <c r="AA122" s="67"/>
      <c r="AB122" s="67"/>
      <c r="AC122" s="67"/>
      <c r="AD122" s="67"/>
      <c r="AE122" s="67"/>
      <c r="AF122" s="67"/>
      <c r="AG122" s="67"/>
    </row>
    <row r="123" spans="2:33" ht="10.5" customHeight="1">
      <c r="B123" s="20"/>
      <c r="C123" s="20" t="s">
        <v>71</v>
      </c>
      <c r="E123" s="65">
        <v>1</v>
      </c>
      <c r="F123" s="66">
        <v>6</v>
      </c>
      <c r="G123" s="66">
        <f t="shared" si="17"/>
        <v>173</v>
      </c>
      <c r="H123" s="66">
        <f t="shared" si="18"/>
        <v>92</v>
      </c>
      <c r="I123" s="66">
        <f t="shared" si="18"/>
        <v>81</v>
      </c>
      <c r="J123" s="66">
        <f t="shared" si="19"/>
        <v>56</v>
      </c>
      <c r="K123" s="66">
        <v>28</v>
      </c>
      <c r="L123" s="66">
        <v>28</v>
      </c>
      <c r="M123" s="66">
        <f t="shared" si="20"/>
        <v>56</v>
      </c>
      <c r="N123" s="66">
        <v>28</v>
      </c>
      <c r="O123" s="66">
        <v>28</v>
      </c>
      <c r="P123" s="66">
        <f t="shared" si="21"/>
        <v>61</v>
      </c>
      <c r="Q123" s="66">
        <v>36</v>
      </c>
      <c r="R123" s="66">
        <v>25</v>
      </c>
      <c r="S123" s="66" t="s">
        <v>158</v>
      </c>
      <c r="T123" s="66">
        <v>13</v>
      </c>
      <c r="U123" s="66">
        <v>9</v>
      </c>
      <c r="V123" s="66">
        <v>4</v>
      </c>
      <c r="W123" s="66">
        <v>2</v>
      </c>
      <c r="X123" s="66">
        <v>2</v>
      </c>
      <c r="Y123" s="66">
        <v>2</v>
      </c>
      <c r="Z123" s="67"/>
      <c r="AA123" s="67"/>
      <c r="AB123" s="67"/>
      <c r="AC123" s="67"/>
      <c r="AD123" s="67"/>
      <c r="AE123" s="67"/>
      <c r="AF123" s="67"/>
      <c r="AG123" s="67"/>
    </row>
    <row r="124" spans="2:33" ht="10.5" customHeight="1">
      <c r="B124" s="20"/>
      <c r="C124" s="20" t="s">
        <v>72</v>
      </c>
      <c r="E124" s="65">
        <v>1</v>
      </c>
      <c r="F124" s="66">
        <v>10</v>
      </c>
      <c r="G124" s="66">
        <f t="shared" si="17"/>
        <v>237</v>
      </c>
      <c r="H124" s="66">
        <f t="shared" si="18"/>
        <v>124</v>
      </c>
      <c r="I124" s="66">
        <f t="shared" si="18"/>
        <v>113</v>
      </c>
      <c r="J124" s="66">
        <f t="shared" si="19"/>
        <v>70</v>
      </c>
      <c r="K124" s="66">
        <v>31</v>
      </c>
      <c r="L124" s="66">
        <v>39</v>
      </c>
      <c r="M124" s="66">
        <f t="shared" si="20"/>
        <v>84</v>
      </c>
      <c r="N124" s="66">
        <v>47</v>
      </c>
      <c r="O124" s="66">
        <v>37</v>
      </c>
      <c r="P124" s="66">
        <f t="shared" si="21"/>
        <v>83</v>
      </c>
      <c r="Q124" s="66">
        <v>46</v>
      </c>
      <c r="R124" s="66">
        <v>37</v>
      </c>
      <c r="S124" s="66">
        <v>2</v>
      </c>
      <c r="T124" s="66">
        <v>20</v>
      </c>
      <c r="U124" s="66">
        <v>11</v>
      </c>
      <c r="V124" s="66">
        <v>9</v>
      </c>
      <c r="W124" s="66" t="s">
        <v>153</v>
      </c>
      <c r="X124" s="66">
        <v>1</v>
      </c>
      <c r="Y124" s="66">
        <v>2</v>
      </c>
      <c r="Z124" s="67"/>
      <c r="AA124" s="67"/>
      <c r="AB124" s="67"/>
      <c r="AC124" s="67"/>
      <c r="AD124" s="67"/>
      <c r="AE124" s="67"/>
      <c r="AF124" s="67"/>
      <c r="AG124" s="67"/>
    </row>
    <row r="125" spans="2:33" ht="10.5" customHeight="1">
      <c r="B125" s="20"/>
      <c r="C125" s="20" t="s">
        <v>73</v>
      </c>
      <c r="E125" s="65">
        <v>1</v>
      </c>
      <c r="F125" s="66">
        <v>3</v>
      </c>
      <c r="G125" s="66">
        <f t="shared" si="17"/>
        <v>41</v>
      </c>
      <c r="H125" s="66">
        <f t="shared" si="18"/>
        <v>21</v>
      </c>
      <c r="I125" s="66">
        <f t="shared" si="18"/>
        <v>20</v>
      </c>
      <c r="J125" s="66">
        <f t="shared" si="19"/>
        <v>11</v>
      </c>
      <c r="K125" s="66">
        <v>5</v>
      </c>
      <c r="L125" s="66">
        <v>6</v>
      </c>
      <c r="M125" s="66">
        <f t="shared" si="20"/>
        <v>16</v>
      </c>
      <c r="N125" s="66">
        <v>9</v>
      </c>
      <c r="O125" s="66">
        <v>7</v>
      </c>
      <c r="P125" s="66">
        <f t="shared" si="21"/>
        <v>14</v>
      </c>
      <c r="Q125" s="66">
        <v>7</v>
      </c>
      <c r="R125" s="66">
        <v>7</v>
      </c>
      <c r="S125" s="66">
        <v>1</v>
      </c>
      <c r="T125" s="66">
        <v>10</v>
      </c>
      <c r="U125" s="66">
        <v>7</v>
      </c>
      <c r="V125" s="66">
        <v>3</v>
      </c>
      <c r="W125" s="66">
        <v>1</v>
      </c>
      <c r="X125" s="66" t="s">
        <v>153</v>
      </c>
      <c r="Y125" s="66">
        <v>3</v>
      </c>
      <c r="Z125" s="67"/>
      <c r="AA125" s="67"/>
      <c r="AB125" s="67"/>
      <c r="AC125" s="67"/>
      <c r="AD125" s="67"/>
      <c r="AE125" s="67"/>
      <c r="AF125" s="67"/>
      <c r="AG125" s="67"/>
    </row>
    <row r="126" spans="2:33" ht="10.5" customHeight="1">
      <c r="B126" s="20"/>
      <c r="C126" s="20" t="s">
        <v>74</v>
      </c>
      <c r="E126" s="65">
        <v>1</v>
      </c>
      <c r="F126" s="66">
        <v>3</v>
      </c>
      <c r="G126" s="66">
        <f t="shared" si="17"/>
        <v>88</v>
      </c>
      <c r="H126" s="66">
        <f t="shared" si="18"/>
        <v>46</v>
      </c>
      <c r="I126" s="66">
        <f t="shared" si="18"/>
        <v>42</v>
      </c>
      <c r="J126" s="66">
        <f t="shared" si="19"/>
        <v>26</v>
      </c>
      <c r="K126" s="66">
        <v>14</v>
      </c>
      <c r="L126" s="66">
        <v>12</v>
      </c>
      <c r="M126" s="66">
        <f t="shared" si="20"/>
        <v>33</v>
      </c>
      <c r="N126" s="66">
        <v>17</v>
      </c>
      <c r="O126" s="66">
        <v>16</v>
      </c>
      <c r="P126" s="66">
        <f t="shared" si="21"/>
        <v>29</v>
      </c>
      <c r="Q126" s="66">
        <v>15</v>
      </c>
      <c r="R126" s="66">
        <v>14</v>
      </c>
      <c r="S126" s="66">
        <v>1</v>
      </c>
      <c r="T126" s="66">
        <v>10</v>
      </c>
      <c r="U126" s="66">
        <v>8</v>
      </c>
      <c r="V126" s="66">
        <v>2</v>
      </c>
      <c r="W126" s="66">
        <v>1</v>
      </c>
      <c r="X126" s="66" t="s">
        <v>153</v>
      </c>
      <c r="Y126" s="66">
        <v>2</v>
      </c>
      <c r="Z126" s="67"/>
      <c r="AA126" s="67"/>
      <c r="AB126" s="67"/>
      <c r="AC126" s="67"/>
      <c r="AD126" s="67"/>
      <c r="AE126" s="67"/>
      <c r="AF126" s="67"/>
      <c r="AG126" s="67"/>
    </row>
    <row r="127" spans="2:33" ht="10.5" customHeight="1">
      <c r="B127" s="20"/>
      <c r="C127" s="20"/>
      <c r="E127" s="65"/>
      <c r="F127" s="66"/>
      <c r="G127" s="63">
        <f t="shared" si="17"/>
        <v>0</v>
      </c>
      <c r="H127" s="63">
        <f t="shared" si="18"/>
        <v>0</v>
      </c>
      <c r="I127" s="63">
        <f t="shared" si="18"/>
        <v>0</v>
      </c>
      <c r="J127" s="63">
        <f t="shared" si="19"/>
        <v>0</v>
      </c>
      <c r="K127" s="66"/>
      <c r="L127" s="66"/>
      <c r="M127" s="63">
        <f t="shared" si="20"/>
        <v>0</v>
      </c>
      <c r="N127" s="66"/>
      <c r="O127" s="66"/>
      <c r="P127" s="63">
        <f t="shared" si="21"/>
        <v>0</v>
      </c>
      <c r="Q127" s="66"/>
      <c r="R127" s="66"/>
      <c r="S127" s="66"/>
      <c r="T127" s="63"/>
      <c r="U127" s="66"/>
      <c r="V127" s="66"/>
      <c r="W127" s="66"/>
      <c r="X127" s="66"/>
      <c r="Y127" s="66"/>
      <c r="Z127" s="67"/>
      <c r="AA127" s="67"/>
      <c r="AB127" s="67"/>
      <c r="AC127" s="67"/>
      <c r="AD127" s="67"/>
      <c r="AE127" s="67"/>
      <c r="AF127" s="67"/>
      <c r="AG127" s="67"/>
    </row>
    <row r="128" spans="1:33" ht="10.5" customHeight="1">
      <c r="A128" s="16"/>
      <c r="B128" s="61" t="s">
        <v>145</v>
      </c>
      <c r="C128" s="61"/>
      <c r="D128" s="16"/>
      <c r="E128" s="62">
        <v>7</v>
      </c>
      <c r="F128" s="63">
        <v>47</v>
      </c>
      <c r="G128" s="63">
        <f t="shared" si="17"/>
        <v>1251</v>
      </c>
      <c r="H128" s="63">
        <f t="shared" si="18"/>
        <v>625</v>
      </c>
      <c r="I128" s="63">
        <f t="shared" si="18"/>
        <v>626</v>
      </c>
      <c r="J128" s="63">
        <f t="shared" si="19"/>
        <v>410</v>
      </c>
      <c r="K128" s="63">
        <v>203</v>
      </c>
      <c r="L128" s="63">
        <v>207</v>
      </c>
      <c r="M128" s="63">
        <f t="shared" si="20"/>
        <v>410</v>
      </c>
      <c r="N128" s="63">
        <v>201</v>
      </c>
      <c r="O128" s="63">
        <v>209</v>
      </c>
      <c r="P128" s="63">
        <f t="shared" si="21"/>
        <v>431</v>
      </c>
      <c r="Q128" s="63">
        <v>221</v>
      </c>
      <c r="R128" s="63">
        <v>210</v>
      </c>
      <c r="S128" s="63">
        <v>2</v>
      </c>
      <c r="T128" s="63">
        <v>109</v>
      </c>
      <c r="U128" s="63">
        <v>78</v>
      </c>
      <c r="V128" s="63">
        <v>31</v>
      </c>
      <c r="W128" s="63">
        <v>10</v>
      </c>
      <c r="X128" s="63">
        <v>5</v>
      </c>
      <c r="Y128" s="63">
        <v>13</v>
      </c>
      <c r="Z128" s="64"/>
      <c r="AA128" s="64"/>
      <c r="AB128" s="64"/>
      <c r="AC128" s="64"/>
      <c r="AD128" s="64"/>
      <c r="AE128" s="64"/>
      <c r="AF128" s="64"/>
      <c r="AG128" s="64"/>
    </row>
    <row r="129" spans="2:33" ht="10.5" customHeight="1">
      <c r="B129" s="20"/>
      <c r="C129" s="20" t="s">
        <v>75</v>
      </c>
      <c r="E129" s="65">
        <v>2</v>
      </c>
      <c r="F129" s="66">
        <v>14</v>
      </c>
      <c r="G129" s="66">
        <f t="shared" si="17"/>
        <v>388</v>
      </c>
      <c r="H129" s="66">
        <f t="shared" si="18"/>
        <v>197</v>
      </c>
      <c r="I129" s="66">
        <f t="shared" si="18"/>
        <v>191</v>
      </c>
      <c r="J129" s="66">
        <f t="shared" si="19"/>
        <v>135</v>
      </c>
      <c r="K129" s="66">
        <v>69</v>
      </c>
      <c r="L129" s="66">
        <v>66</v>
      </c>
      <c r="M129" s="66">
        <f t="shared" si="20"/>
        <v>133</v>
      </c>
      <c r="N129" s="66">
        <v>64</v>
      </c>
      <c r="O129" s="66">
        <v>69</v>
      </c>
      <c r="P129" s="66">
        <f t="shared" si="21"/>
        <v>120</v>
      </c>
      <c r="Q129" s="66">
        <v>64</v>
      </c>
      <c r="R129" s="66">
        <v>56</v>
      </c>
      <c r="S129" s="66">
        <v>2</v>
      </c>
      <c r="T129" s="66">
        <v>33</v>
      </c>
      <c r="U129" s="66">
        <v>24</v>
      </c>
      <c r="V129" s="66">
        <v>9</v>
      </c>
      <c r="W129" s="66">
        <v>3</v>
      </c>
      <c r="X129" s="66">
        <v>1</v>
      </c>
      <c r="Y129" s="66">
        <v>5</v>
      </c>
      <c r="Z129" s="67"/>
      <c r="AA129" s="67"/>
      <c r="AB129" s="67"/>
      <c r="AC129" s="67"/>
      <c r="AD129" s="67"/>
      <c r="AE129" s="67"/>
      <c r="AF129" s="67"/>
      <c r="AG129" s="67"/>
    </row>
    <row r="130" spans="2:33" ht="10.5" customHeight="1">
      <c r="B130" s="20"/>
      <c r="C130" s="20" t="s">
        <v>76</v>
      </c>
      <c r="E130" s="65">
        <v>1</v>
      </c>
      <c r="F130" s="66">
        <v>4</v>
      </c>
      <c r="G130" s="66">
        <f t="shared" si="17"/>
        <v>108</v>
      </c>
      <c r="H130" s="66">
        <f t="shared" si="18"/>
        <v>50</v>
      </c>
      <c r="I130" s="66">
        <f t="shared" si="18"/>
        <v>58</v>
      </c>
      <c r="J130" s="66">
        <f t="shared" si="19"/>
        <v>41</v>
      </c>
      <c r="K130" s="66">
        <v>14</v>
      </c>
      <c r="L130" s="66">
        <v>27</v>
      </c>
      <c r="M130" s="66">
        <f t="shared" si="20"/>
        <v>34</v>
      </c>
      <c r="N130" s="66">
        <v>15</v>
      </c>
      <c r="O130" s="66">
        <v>19</v>
      </c>
      <c r="P130" s="66">
        <f t="shared" si="21"/>
        <v>33</v>
      </c>
      <c r="Q130" s="66">
        <v>21</v>
      </c>
      <c r="R130" s="66">
        <v>12</v>
      </c>
      <c r="S130" s="66" t="s">
        <v>158</v>
      </c>
      <c r="T130" s="66">
        <v>12</v>
      </c>
      <c r="U130" s="66">
        <v>10</v>
      </c>
      <c r="V130" s="66">
        <v>2</v>
      </c>
      <c r="W130" s="66">
        <v>3</v>
      </c>
      <c r="X130" s="66" t="s">
        <v>153</v>
      </c>
      <c r="Y130" s="66">
        <v>2</v>
      </c>
      <c r="Z130" s="67"/>
      <c r="AA130" s="67"/>
      <c r="AB130" s="67"/>
      <c r="AC130" s="67"/>
      <c r="AD130" s="67"/>
      <c r="AE130" s="67"/>
      <c r="AF130" s="67"/>
      <c r="AG130" s="67"/>
    </row>
    <row r="131" spans="2:33" ht="10.5" customHeight="1">
      <c r="B131" s="20"/>
      <c r="C131" s="20" t="s">
        <v>77</v>
      </c>
      <c r="E131" s="65">
        <v>2</v>
      </c>
      <c r="F131" s="66">
        <v>18</v>
      </c>
      <c r="G131" s="66">
        <f t="shared" si="17"/>
        <v>470</v>
      </c>
      <c r="H131" s="66">
        <f t="shared" si="18"/>
        <v>232</v>
      </c>
      <c r="I131" s="66">
        <f t="shared" si="18"/>
        <v>238</v>
      </c>
      <c r="J131" s="66">
        <f t="shared" si="19"/>
        <v>145</v>
      </c>
      <c r="K131" s="66">
        <v>71</v>
      </c>
      <c r="L131" s="66">
        <v>74</v>
      </c>
      <c r="M131" s="66">
        <f t="shared" si="20"/>
        <v>160</v>
      </c>
      <c r="N131" s="66">
        <v>85</v>
      </c>
      <c r="O131" s="66">
        <v>75</v>
      </c>
      <c r="P131" s="66">
        <f t="shared" si="21"/>
        <v>165</v>
      </c>
      <c r="Q131" s="66">
        <v>76</v>
      </c>
      <c r="R131" s="66">
        <v>89</v>
      </c>
      <c r="S131" s="66" t="s">
        <v>158</v>
      </c>
      <c r="T131" s="66">
        <v>37</v>
      </c>
      <c r="U131" s="66">
        <v>27</v>
      </c>
      <c r="V131" s="66">
        <v>10</v>
      </c>
      <c r="W131" s="66">
        <v>3</v>
      </c>
      <c r="X131" s="66">
        <v>1</v>
      </c>
      <c r="Y131" s="66">
        <v>3</v>
      </c>
      <c r="Z131" s="67"/>
      <c r="AA131" s="67"/>
      <c r="AB131" s="67"/>
      <c r="AC131" s="67"/>
      <c r="AD131" s="67"/>
      <c r="AE131" s="67"/>
      <c r="AF131" s="67"/>
      <c r="AG131" s="67"/>
    </row>
    <row r="132" spans="2:33" ht="10.5" customHeight="1">
      <c r="B132" s="20"/>
      <c r="C132" s="20" t="s">
        <v>78</v>
      </c>
      <c r="E132" s="65">
        <v>1</v>
      </c>
      <c r="F132" s="66">
        <v>8</v>
      </c>
      <c r="G132" s="66">
        <f t="shared" si="17"/>
        <v>231</v>
      </c>
      <c r="H132" s="66">
        <f t="shared" si="18"/>
        <v>120</v>
      </c>
      <c r="I132" s="66">
        <f t="shared" si="18"/>
        <v>111</v>
      </c>
      <c r="J132" s="66">
        <f t="shared" si="19"/>
        <v>76</v>
      </c>
      <c r="K132" s="66">
        <v>42</v>
      </c>
      <c r="L132" s="66">
        <v>34</v>
      </c>
      <c r="M132" s="66">
        <f t="shared" si="20"/>
        <v>65</v>
      </c>
      <c r="N132" s="66">
        <v>32</v>
      </c>
      <c r="O132" s="66">
        <v>33</v>
      </c>
      <c r="P132" s="66">
        <f t="shared" si="21"/>
        <v>90</v>
      </c>
      <c r="Q132" s="66">
        <v>46</v>
      </c>
      <c r="R132" s="66">
        <v>44</v>
      </c>
      <c r="S132" s="66" t="s">
        <v>158</v>
      </c>
      <c r="T132" s="66">
        <v>17</v>
      </c>
      <c r="U132" s="66">
        <v>11</v>
      </c>
      <c r="V132" s="66">
        <v>6</v>
      </c>
      <c r="W132" s="66" t="s">
        <v>153</v>
      </c>
      <c r="X132" s="66">
        <v>3</v>
      </c>
      <c r="Y132" s="66">
        <v>1</v>
      </c>
      <c r="Z132" s="67"/>
      <c r="AA132" s="67"/>
      <c r="AB132" s="67"/>
      <c r="AC132" s="67"/>
      <c r="AD132" s="67"/>
      <c r="AE132" s="67"/>
      <c r="AF132" s="67"/>
      <c r="AG132" s="67"/>
    </row>
    <row r="133" spans="2:33" ht="10.5" customHeight="1">
      <c r="B133" s="20"/>
      <c r="C133" s="20" t="s">
        <v>79</v>
      </c>
      <c r="E133" s="65">
        <v>1</v>
      </c>
      <c r="F133" s="66">
        <v>3</v>
      </c>
      <c r="G133" s="66">
        <f t="shared" si="17"/>
        <v>54</v>
      </c>
      <c r="H133" s="66">
        <f t="shared" si="18"/>
        <v>26</v>
      </c>
      <c r="I133" s="66">
        <f t="shared" si="18"/>
        <v>28</v>
      </c>
      <c r="J133" s="66">
        <f t="shared" si="19"/>
        <v>13</v>
      </c>
      <c r="K133" s="66">
        <v>7</v>
      </c>
      <c r="L133" s="66">
        <v>6</v>
      </c>
      <c r="M133" s="66">
        <f t="shared" si="20"/>
        <v>18</v>
      </c>
      <c r="N133" s="66">
        <v>5</v>
      </c>
      <c r="O133" s="66">
        <v>13</v>
      </c>
      <c r="P133" s="66">
        <f t="shared" si="21"/>
        <v>23</v>
      </c>
      <c r="Q133" s="66">
        <v>14</v>
      </c>
      <c r="R133" s="66">
        <v>9</v>
      </c>
      <c r="S133" s="66" t="s">
        <v>158</v>
      </c>
      <c r="T133" s="66">
        <v>10</v>
      </c>
      <c r="U133" s="66">
        <v>6</v>
      </c>
      <c r="V133" s="66">
        <v>4</v>
      </c>
      <c r="W133" s="66">
        <v>1</v>
      </c>
      <c r="X133" s="66" t="s">
        <v>153</v>
      </c>
      <c r="Y133" s="66">
        <v>2</v>
      </c>
      <c r="Z133" s="67"/>
      <c r="AA133" s="67"/>
      <c r="AB133" s="67"/>
      <c r="AC133" s="67"/>
      <c r="AD133" s="67"/>
      <c r="AE133" s="67"/>
      <c r="AF133" s="67"/>
      <c r="AG133" s="67"/>
    </row>
    <row r="134" spans="2:33" ht="10.5" customHeight="1">
      <c r="B134" s="20"/>
      <c r="C134" s="20"/>
      <c r="E134" s="65"/>
      <c r="F134" s="66"/>
      <c r="G134" s="63">
        <f t="shared" si="17"/>
        <v>0</v>
      </c>
      <c r="H134" s="63">
        <f t="shared" si="18"/>
        <v>0</v>
      </c>
      <c r="I134" s="63">
        <f t="shared" si="18"/>
        <v>0</v>
      </c>
      <c r="J134" s="63">
        <f t="shared" si="19"/>
        <v>0</v>
      </c>
      <c r="K134" s="66"/>
      <c r="L134" s="66"/>
      <c r="M134" s="63">
        <f t="shared" si="20"/>
        <v>0</v>
      </c>
      <c r="N134" s="66"/>
      <c r="O134" s="66"/>
      <c r="P134" s="63">
        <f t="shared" si="21"/>
        <v>0</v>
      </c>
      <c r="Q134" s="66"/>
      <c r="R134" s="66"/>
      <c r="S134" s="66"/>
      <c r="T134" s="63"/>
      <c r="U134" s="66"/>
      <c r="V134" s="66"/>
      <c r="W134" s="66"/>
      <c r="X134" s="66"/>
      <c r="Y134" s="66"/>
      <c r="Z134" s="67"/>
      <c r="AA134" s="67"/>
      <c r="AB134" s="67"/>
      <c r="AC134" s="67"/>
      <c r="AD134" s="67"/>
      <c r="AE134" s="67"/>
      <c r="AF134" s="67"/>
      <c r="AG134" s="67"/>
    </row>
    <row r="135" spans="1:33" ht="10.5" customHeight="1">
      <c r="A135" s="16"/>
      <c r="B135" s="61" t="s">
        <v>146</v>
      </c>
      <c r="C135" s="61"/>
      <c r="D135" s="16"/>
      <c r="E135" s="62">
        <v>8</v>
      </c>
      <c r="F135" s="63">
        <v>30</v>
      </c>
      <c r="G135" s="63">
        <f t="shared" si="17"/>
        <v>625</v>
      </c>
      <c r="H135" s="63">
        <f t="shared" si="18"/>
        <v>315</v>
      </c>
      <c r="I135" s="63">
        <f t="shared" si="18"/>
        <v>310</v>
      </c>
      <c r="J135" s="63">
        <f t="shared" si="19"/>
        <v>222</v>
      </c>
      <c r="K135" s="63">
        <v>113</v>
      </c>
      <c r="L135" s="63">
        <v>109</v>
      </c>
      <c r="M135" s="63">
        <f t="shared" si="20"/>
        <v>189</v>
      </c>
      <c r="N135" s="63">
        <v>101</v>
      </c>
      <c r="O135" s="63">
        <v>88</v>
      </c>
      <c r="P135" s="63">
        <f t="shared" si="21"/>
        <v>214</v>
      </c>
      <c r="Q135" s="63">
        <v>101</v>
      </c>
      <c r="R135" s="63">
        <v>113</v>
      </c>
      <c r="S135" s="63">
        <v>2</v>
      </c>
      <c r="T135" s="63">
        <v>87</v>
      </c>
      <c r="U135" s="63">
        <v>60</v>
      </c>
      <c r="V135" s="63">
        <v>27</v>
      </c>
      <c r="W135" s="63">
        <v>10</v>
      </c>
      <c r="X135" s="63">
        <v>5</v>
      </c>
      <c r="Y135" s="63">
        <v>18</v>
      </c>
      <c r="Z135" s="64"/>
      <c r="AA135" s="64"/>
      <c r="AB135" s="64"/>
      <c r="AC135" s="64"/>
      <c r="AD135" s="64"/>
      <c r="AE135" s="64"/>
      <c r="AF135" s="64"/>
      <c r="AG135" s="64"/>
    </row>
    <row r="136" spans="2:33" ht="10.5" customHeight="1">
      <c r="B136" s="20"/>
      <c r="C136" s="20" t="s">
        <v>80</v>
      </c>
      <c r="E136" s="65">
        <v>1</v>
      </c>
      <c r="F136" s="66">
        <v>5</v>
      </c>
      <c r="G136" s="66">
        <f t="shared" si="17"/>
        <v>156</v>
      </c>
      <c r="H136" s="66">
        <f t="shared" si="18"/>
        <v>76</v>
      </c>
      <c r="I136" s="66">
        <f t="shared" si="18"/>
        <v>80</v>
      </c>
      <c r="J136" s="66">
        <f t="shared" si="19"/>
        <v>57</v>
      </c>
      <c r="K136" s="66">
        <v>26</v>
      </c>
      <c r="L136" s="66">
        <v>31</v>
      </c>
      <c r="M136" s="66">
        <f t="shared" si="20"/>
        <v>40</v>
      </c>
      <c r="N136" s="66">
        <v>17</v>
      </c>
      <c r="O136" s="66">
        <v>23</v>
      </c>
      <c r="P136" s="66">
        <f t="shared" si="21"/>
        <v>59</v>
      </c>
      <c r="Q136" s="66">
        <v>33</v>
      </c>
      <c r="R136" s="66">
        <v>26</v>
      </c>
      <c r="S136" s="66" t="s">
        <v>158</v>
      </c>
      <c r="T136" s="66">
        <v>14</v>
      </c>
      <c r="U136" s="66">
        <v>10</v>
      </c>
      <c r="V136" s="66">
        <v>4</v>
      </c>
      <c r="W136" s="66">
        <v>2</v>
      </c>
      <c r="X136" s="66">
        <v>2</v>
      </c>
      <c r="Y136" s="66">
        <v>3</v>
      </c>
      <c r="Z136" s="67"/>
      <c r="AA136" s="67"/>
      <c r="AB136" s="67"/>
      <c r="AC136" s="67"/>
      <c r="AD136" s="67"/>
      <c r="AE136" s="67"/>
      <c r="AF136" s="67"/>
      <c r="AG136" s="67"/>
    </row>
    <row r="137" spans="2:33" ht="10.5" customHeight="1">
      <c r="B137" s="20"/>
      <c r="C137" s="20" t="s">
        <v>81</v>
      </c>
      <c r="E137" s="65">
        <v>1</v>
      </c>
      <c r="F137" s="66">
        <v>4</v>
      </c>
      <c r="G137" s="66">
        <f t="shared" si="17"/>
        <v>87</v>
      </c>
      <c r="H137" s="66">
        <f t="shared" si="18"/>
        <v>48</v>
      </c>
      <c r="I137" s="66">
        <f t="shared" si="18"/>
        <v>39</v>
      </c>
      <c r="J137" s="66">
        <f t="shared" si="19"/>
        <v>31</v>
      </c>
      <c r="K137" s="66">
        <v>22</v>
      </c>
      <c r="L137" s="66">
        <v>9</v>
      </c>
      <c r="M137" s="66">
        <f t="shared" si="20"/>
        <v>25</v>
      </c>
      <c r="N137" s="66">
        <v>12</v>
      </c>
      <c r="O137" s="66">
        <v>13</v>
      </c>
      <c r="P137" s="66">
        <f t="shared" si="21"/>
        <v>31</v>
      </c>
      <c r="Q137" s="66">
        <v>14</v>
      </c>
      <c r="R137" s="66">
        <v>17</v>
      </c>
      <c r="S137" s="66" t="s">
        <v>158</v>
      </c>
      <c r="T137" s="66">
        <v>11</v>
      </c>
      <c r="U137" s="66">
        <v>7</v>
      </c>
      <c r="V137" s="66">
        <v>4</v>
      </c>
      <c r="W137" s="66">
        <v>1</v>
      </c>
      <c r="X137" s="66" t="s">
        <v>153</v>
      </c>
      <c r="Y137" s="66">
        <v>3</v>
      </c>
      <c r="Z137" s="67"/>
      <c r="AA137" s="67"/>
      <c r="AB137" s="67"/>
      <c r="AC137" s="67"/>
      <c r="AD137" s="67"/>
      <c r="AE137" s="67"/>
      <c r="AF137" s="67"/>
      <c r="AG137" s="67"/>
    </row>
    <row r="138" spans="2:33" ht="10.5" customHeight="1">
      <c r="B138" s="20"/>
      <c r="C138" s="20" t="s">
        <v>82</v>
      </c>
      <c r="E138" s="65">
        <v>1</v>
      </c>
      <c r="F138" s="66">
        <v>3</v>
      </c>
      <c r="G138" s="66">
        <f t="shared" si="17"/>
        <v>31</v>
      </c>
      <c r="H138" s="66">
        <f t="shared" si="18"/>
        <v>15</v>
      </c>
      <c r="I138" s="66">
        <f t="shared" si="18"/>
        <v>16</v>
      </c>
      <c r="J138" s="66">
        <f t="shared" si="19"/>
        <v>10</v>
      </c>
      <c r="K138" s="66">
        <v>4</v>
      </c>
      <c r="L138" s="66">
        <v>6</v>
      </c>
      <c r="M138" s="66">
        <f t="shared" si="20"/>
        <v>12</v>
      </c>
      <c r="N138" s="66">
        <v>7</v>
      </c>
      <c r="O138" s="66">
        <v>5</v>
      </c>
      <c r="P138" s="66">
        <f t="shared" si="21"/>
        <v>9</v>
      </c>
      <c r="Q138" s="66">
        <v>4</v>
      </c>
      <c r="R138" s="66">
        <v>5</v>
      </c>
      <c r="S138" s="66" t="s">
        <v>158</v>
      </c>
      <c r="T138" s="66">
        <v>9</v>
      </c>
      <c r="U138" s="66">
        <v>7</v>
      </c>
      <c r="V138" s="66">
        <v>2</v>
      </c>
      <c r="W138" s="66">
        <v>1</v>
      </c>
      <c r="X138" s="66" t="s">
        <v>153</v>
      </c>
      <c r="Y138" s="66">
        <v>5</v>
      </c>
      <c r="Z138" s="67"/>
      <c r="AA138" s="67"/>
      <c r="AB138" s="67"/>
      <c r="AC138" s="67"/>
      <c r="AD138" s="67"/>
      <c r="AE138" s="67"/>
      <c r="AF138" s="67"/>
      <c r="AG138" s="67"/>
    </row>
    <row r="139" spans="2:33" ht="10.5" customHeight="1">
      <c r="B139" s="20"/>
      <c r="C139" s="20" t="s">
        <v>83</v>
      </c>
      <c r="E139" s="65">
        <v>1</v>
      </c>
      <c r="F139" s="66">
        <v>3</v>
      </c>
      <c r="G139" s="66">
        <f t="shared" si="17"/>
        <v>45</v>
      </c>
      <c r="H139" s="66">
        <f t="shared" si="18"/>
        <v>20</v>
      </c>
      <c r="I139" s="66">
        <f t="shared" si="18"/>
        <v>25</v>
      </c>
      <c r="J139" s="66">
        <f t="shared" si="19"/>
        <v>12</v>
      </c>
      <c r="K139" s="66">
        <v>4</v>
      </c>
      <c r="L139" s="66">
        <v>8</v>
      </c>
      <c r="M139" s="66">
        <f t="shared" si="20"/>
        <v>19</v>
      </c>
      <c r="N139" s="66">
        <v>10</v>
      </c>
      <c r="O139" s="66">
        <v>9</v>
      </c>
      <c r="P139" s="66">
        <f t="shared" si="21"/>
        <v>14</v>
      </c>
      <c r="Q139" s="66">
        <v>6</v>
      </c>
      <c r="R139" s="66">
        <v>8</v>
      </c>
      <c r="S139" s="66">
        <v>2</v>
      </c>
      <c r="T139" s="66">
        <v>11</v>
      </c>
      <c r="U139" s="66">
        <v>9</v>
      </c>
      <c r="V139" s="66">
        <v>2</v>
      </c>
      <c r="W139" s="66" t="s">
        <v>153</v>
      </c>
      <c r="X139" s="66" t="s">
        <v>153</v>
      </c>
      <c r="Y139" s="66">
        <v>3</v>
      </c>
      <c r="Z139" s="67"/>
      <c r="AA139" s="67"/>
      <c r="AB139" s="67"/>
      <c r="AC139" s="67"/>
      <c r="AD139" s="67"/>
      <c r="AE139" s="67"/>
      <c r="AF139" s="67"/>
      <c r="AG139" s="67"/>
    </row>
    <row r="140" spans="2:33" ht="10.5" customHeight="1">
      <c r="B140" s="20"/>
      <c r="C140" s="20" t="s">
        <v>84</v>
      </c>
      <c r="E140" s="65">
        <v>1</v>
      </c>
      <c r="F140" s="66">
        <v>3</v>
      </c>
      <c r="G140" s="66">
        <f t="shared" si="17"/>
        <v>91</v>
      </c>
      <c r="H140" s="66">
        <f t="shared" si="18"/>
        <v>45</v>
      </c>
      <c r="I140" s="66">
        <f t="shared" si="18"/>
        <v>46</v>
      </c>
      <c r="J140" s="66">
        <f t="shared" si="19"/>
        <v>31</v>
      </c>
      <c r="K140" s="66">
        <v>13</v>
      </c>
      <c r="L140" s="66">
        <v>18</v>
      </c>
      <c r="M140" s="66">
        <f t="shared" si="20"/>
        <v>29</v>
      </c>
      <c r="N140" s="66">
        <v>17</v>
      </c>
      <c r="O140" s="66">
        <v>12</v>
      </c>
      <c r="P140" s="66">
        <f t="shared" si="21"/>
        <v>31</v>
      </c>
      <c r="Q140" s="66">
        <v>15</v>
      </c>
      <c r="R140" s="66">
        <v>16</v>
      </c>
      <c r="S140" s="66" t="s">
        <v>158</v>
      </c>
      <c r="T140" s="66">
        <v>11</v>
      </c>
      <c r="U140" s="66">
        <v>7</v>
      </c>
      <c r="V140" s="66">
        <v>4</v>
      </c>
      <c r="W140" s="66">
        <v>2</v>
      </c>
      <c r="X140" s="66" t="s">
        <v>153</v>
      </c>
      <c r="Y140" s="66">
        <v>2</v>
      </c>
      <c r="Z140" s="67"/>
      <c r="AA140" s="67"/>
      <c r="AB140" s="67"/>
      <c r="AC140" s="67"/>
      <c r="AD140" s="67"/>
      <c r="AE140" s="67"/>
      <c r="AF140" s="67"/>
      <c r="AG140" s="67"/>
    </row>
    <row r="141" spans="2:33" ht="10.5" customHeight="1">
      <c r="B141" s="20"/>
      <c r="C141" s="20" t="s">
        <v>85</v>
      </c>
      <c r="E141" s="65">
        <v>1</v>
      </c>
      <c r="F141" s="66">
        <v>6</v>
      </c>
      <c r="G141" s="66">
        <f t="shared" si="17"/>
        <v>125</v>
      </c>
      <c r="H141" s="66">
        <f t="shared" si="18"/>
        <v>61</v>
      </c>
      <c r="I141" s="66">
        <f t="shared" si="18"/>
        <v>64</v>
      </c>
      <c r="J141" s="66">
        <f t="shared" si="19"/>
        <v>46</v>
      </c>
      <c r="K141" s="66">
        <v>27</v>
      </c>
      <c r="L141" s="66">
        <v>19</v>
      </c>
      <c r="M141" s="66">
        <f t="shared" si="20"/>
        <v>42</v>
      </c>
      <c r="N141" s="66">
        <v>24</v>
      </c>
      <c r="O141" s="66">
        <v>18</v>
      </c>
      <c r="P141" s="66">
        <f t="shared" si="21"/>
        <v>37</v>
      </c>
      <c r="Q141" s="66">
        <v>10</v>
      </c>
      <c r="R141" s="66">
        <v>27</v>
      </c>
      <c r="S141" s="66" t="s">
        <v>158</v>
      </c>
      <c r="T141" s="66">
        <v>12</v>
      </c>
      <c r="U141" s="66">
        <v>8</v>
      </c>
      <c r="V141" s="66">
        <v>4</v>
      </c>
      <c r="W141" s="66">
        <v>2</v>
      </c>
      <c r="X141" s="66">
        <v>1</v>
      </c>
      <c r="Y141" s="66">
        <v>1</v>
      </c>
      <c r="Z141" s="67"/>
      <c r="AA141" s="67"/>
      <c r="AB141" s="67"/>
      <c r="AC141" s="67"/>
      <c r="AD141" s="67"/>
      <c r="AE141" s="67"/>
      <c r="AF141" s="67"/>
      <c r="AG141" s="67"/>
    </row>
    <row r="142" spans="2:33" ht="10.5" customHeight="1">
      <c r="B142" s="20"/>
      <c r="C142" s="20" t="s">
        <v>86</v>
      </c>
      <c r="E142" s="65">
        <v>1</v>
      </c>
      <c r="F142" s="66">
        <v>3</v>
      </c>
      <c r="G142" s="66">
        <f t="shared" si="17"/>
        <v>71</v>
      </c>
      <c r="H142" s="66">
        <f t="shared" si="18"/>
        <v>44</v>
      </c>
      <c r="I142" s="66">
        <f t="shared" si="18"/>
        <v>27</v>
      </c>
      <c r="J142" s="66">
        <f t="shared" si="19"/>
        <v>27</v>
      </c>
      <c r="K142" s="66">
        <v>15</v>
      </c>
      <c r="L142" s="66">
        <v>12</v>
      </c>
      <c r="M142" s="66">
        <f t="shared" si="20"/>
        <v>20</v>
      </c>
      <c r="N142" s="66">
        <v>14</v>
      </c>
      <c r="O142" s="66">
        <v>6</v>
      </c>
      <c r="P142" s="66">
        <f t="shared" si="21"/>
        <v>24</v>
      </c>
      <c r="Q142" s="66">
        <v>15</v>
      </c>
      <c r="R142" s="66">
        <v>9</v>
      </c>
      <c r="S142" s="66" t="s">
        <v>158</v>
      </c>
      <c r="T142" s="66">
        <v>10</v>
      </c>
      <c r="U142" s="66">
        <v>6</v>
      </c>
      <c r="V142" s="66">
        <v>4</v>
      </c>
      <c r="W142" s="66">
        <v>1</v>
      </c>
      <c r="X142" s="66">
        <v>2</v>
      </c>
      <c r="Y142" s="66">
        <v>1</v>
      </c>
      <c r="Z142" s="67"/>
      <c r="AA142" s="67"/>
      <c r="AB142" s="67"/>
      <c r="AC142" s="67"/>
      <c r="AD142" s="67"/>
      <c r="AE142" s="67"/>
      <c r="AF142" s="67"/>
      <c r="AG142" s="67"/>
    </row>
    <row r="143" spans="2:33" ht="10.5" customHeight="1">
      <c r="B143" s="20"/>
      <c r="C143" s="20" t="s">
        <v>87</v>
      </c>
      <c r="E143" s="65">
        <v>1</v>
      </c>
      <c r="F143" s="66">
        <v>3</v>
      </c>
      <c r="G143" s="66">
        <f t="shared" si="17"/>
        <v>19</v>
      </c>
      <c r="H143" s="66">
        <f t="shared" si="18"/>
        <v>6</v>
      </c>
      <c r="I143" s="66">
        <f t="shared" si="18"/>
        <v>13</v>
      </c>
      <c r="J143" s="66">
        <f t="shared" si="19"/>
        <v>8</v>
      </c>
      <c r="K143" s="66">
        <v>2</v>
      </c>
      <c r="L143" s="66">
        <v>6</v>
      </c>
      <c r="M143" s="66">
        <f t="shared" si="20"/>
        <v>2</v>
      </c>
      <c r="N143" s="66" t="s">
        <v>158</v>
      </c>
      <c r="O143" s="66">
        <v>2</v>
      </c>
      <c r="P143" s="66">
        <f t="shared" si="21"/>
        <v>9</v>
      </c>
      <c r="Q143" s="66">
        <v>4</v>
      </c>
      <c r="R143" s="66">
        <v>5</v>
      </c>
      <c r="S143" s="66" t="s">
        <v>158</v>
      </c>
      <c r="T143" s="66">
        <v>9</v>
      </c>
      <c r="U143" s="66">
        <v>6</v>
      </c>
      <c r="V143" s="66">
        <v>3</v>
      </c>
      <c r="W143" s="66">
        <v>1</v>
      </c>
      <c r="X143" s="66" t="s">
        <v>153</v>
      </c>
      <c r="Y143" s="66" t="s">
        <v>153</v>
      </c>
      <c r="Z143" s="67"/>
      <c r="AA143" s="67"/>
      <c r="AB143" s="67"/>
      <c r="AC143" s="67"/>
      <c r="AD143" s="67"/>
      <c r="AE143" s="67"/>
      <c r="AF143" s="67"/>
      <c r="AG143" s="67"/>
    </row>
    <row r="144" spans="2:33" ht="10.5" customHeight="1">
      <c r="B144" s="20"/>
      <c r="C144" s="20"/>
      <c r="E144" s="65"/>
      <c r="F144" s="66"/>
      <c r="G144" s="63">
        <f t="shared" si="17"/>
        <v>0</v>
      </c>
      <c r="H144" s="63">
        <f t="shared" si="18"/>
        <v>0</v>
      </c>
      <c r="I144" s="63">
        <f t="shared" si="18"/>
        <v>0</v>
      </c>
      <c r="J144" s="63">
        <f t="shared" si="19"/>
        <v>0</v>
      </c>
      <c r="K144" s="66"/>
      <c r="L144" s="66"/>
      <c r="M144" s="63">
        <f t="shared" si="20"/>
        <v>0</v>
      </c>
      <c r="N144" s="66"/>
      <c r="O144" s="66"/>
      <c r="P144" s="63">
        <f t="shared" si="21"/>
        <v>0</v>
      </c>
      <c r="Q144" s="66"/>
      <c r="R144" s="66"/>
      <c r="S144" s="66"/>
      <c r="T144" s="63"/>
      <c r="U144" s="66"/>
      <c r="V144" s="66"/>
      <c r="W144" s="66"/>
      <c r="X144" s="66"/>
      <c r="Y144" s="66"/>
      <c r="Z144" s="67"/>
      <c r="AA144" s="67"/>
      <c r="AB144" s="67"/>
      <c r="AC144" s="67"/>
      <c r="AD144" s="67"/>
      <c r="AE144" s="67"/>
      <c r="AF144" s="67"/>
      <c r="AG144" s="67"/>
    </row>
    <row r="145" spans="1:33" ht="10.5" customHeight="1">
      <c r="A145" s="16"/>
      <c r="B145" s="61" t="s">
        <v>147</v>
      </c>
      <c r="C145" s="61"/>
      <c r="D145" s="16"/>
      <c r="E145" s="62">
        <v>8</v>
      </c>
      <c r="F145" s="63">
        <v>49</v>
      </c>
      <c r="G145" s="63">
        <f t="shared" si="17"/>
        <v>1306</v>
      </c>
      <c r="H145" s="63">
        <f t="shared" si="18"/>
        <v>691</v>
      </c>
      <c r="I145" s="63">
        <f t="shared" si="18"/>
        <v>615</v>
      </c>
      <c r="J145" s="63">
        <f t="shared" si="19"/>
        <v>400</v>
      </c>
      <c r="K145" s="63">
        <v>214</v>
      </c>
      <c r="L145" s="63">
        <v>186</v>
      </c>
      <c r="M145" s="63">
        <f t="shared" si="20"/>
        <v>457</v>
      </c>
      <c r="N145" s="63">
        <v>250</v>
      </c>
      <c r="O145" s="63">
        <v>207</v>
      </c>
      <c r="P145" s="63">
        <f t="shared" si="21"/>
        <v>449</v>
      </c>
      <c r="Q145" s="63">
        <v>227</v>
      </c>
      <c r="R145" s="63">
        <v>222</v>
      </c>
      <c r="S145" s="63">
        <v>4</v>
      </c>
      <c r="T145" s="63">
        <v>122</v>
      </c>
      <c r="U145" s="63">
        <v>74</v>
      </c>
      <c r="V145" s="63">
        <v>48</v>
      </c>
      <c r="W145" s="63">
        <v>15</v>
      </c>
      <c r="X145" s="63">
        <v>6</v>
      </c>
      <c r="Y145" s="63">
        <v>21</v>
      </c>
      <c r="Z145" s="64"/>
      <c r="AA145" s="64"/>
      <c r="AB145" s="64"/>
      <c r="AC145" s="64"/>
      <c r="AD145" s="64"/>
      <c r="AE145" s="64"/>
      <c r="AF145" s="64"/>
      <c r="AG145" s="64"/>
    </row>
    <row r="146" spans="2:33" ht="10.5" customHeight="1">
      <c r="B146" s="20"/>
      <c r="C146" s="20" t="s">
        <v>88</v>
      </c>
      <c r="E146" s="65">
        <v>1</v>
      </c>
      <c r="F146" s="66">
        <v>17</v>
      </c>
      <c r="G146" s="66">
        <f t="shared" si="17"/>
        <v>530</v>
      </c>
      <c r="H146" s="66">
        <f t="shared" si="18"/>
        <v>298</v>
      </c>
      <c r="I146" s="66">
        <f t="shared" si="18"/>
        <v>232</v>
      </c>
      <c r="J146" s="66">
        <f t="shared" si="19"/>
        <v>167</v>
      </c>
      <c r="K146" s="66">
        <v>95</v>
      </c>
      <c r="L146" s="66">
        <v>72</v>
      </c>
      <c r="M146" s="66">
        <f t="shared" si="20"/>
        <v>182</v>
      </c>
      <c r="N146" s="66">
        <v>107</v>
      </c>
      <c r="O146" s="66">
        <v>75</v>
      </c>
      <c r="P146" s="66">
        <f t="shared" si="21"/>
        <v>181</v>
      </c>
      <c r="Q146" s="66">
        <v>96</v>
      </c>
      <c r="R146" s="66">
        <v>85</v>
      </c>
      <c r="S146" s="66" t="s">
        <v>158</v>
      </c>
      <c r="T146" s="66">
        <v>34</v>
      </c>
      <c r="U146" s="66">
        <v>18</v>
      </c>
      <c r="V146" s="66">
        <v>16</v>
      </c>
      <c r="W146" s="66">
        <v>1</v>
      </c>
      <c r="X146" s="66">
        <v>2</v>
      </c>
      <c r="Y146" s="66">
        <v>2</v>
      </c>
      <c r="Z146" s="67"/>
      <c r="AA146" s="67"/>
      <c r="AB146" s="67"/>
      <c r="AC146" s="67"/>
      <c r="AD146" s="67"/>
      <c r="AE146" s="67"/>
      <c r="AF146" s="67"/>
      <c r="AG146" s="67"/>
    </row>
    <row r="147" spans="2:33" ht="10.5" customHeight="1">
      <c r="B147" s="20"/>
      <c r="C147" s="20" t="s">
        <v>89</v>
      </c>
      <c r="E147" s="65">
        <v>1</v>
      </c>
      <c r="F147" s="66">
        <v>7</v>
      </c>
      <c r="G147" s="66">
        <f t="shared" si="17"/>
        <v>246</v>
      </c>
      <c r="H147" s="66">
        <f t="shared" si="18"/>
        <v>128</v>
      </c>
      <c r="I147" s="66">
        <f t="shared" si="18"/>
        <v>118</v>
      </c>
      <c r="J147" s="66">
        <f t="shared" si="19"/>
        <v>74</v>
      </c>
      <c r="K147" s="66">
        <v>41</v>
      </c>
      <c r="L147" s="66">
        <v>33</v>
      </c>
      <c r="M147" s="66">
        <f t="shared" si="20"/>
        <v>93</v>
      </c>
      <c r="N147" s="66">
        <v>45</v>
      </c>
      <c r="O147" s="66">
        <v>48</v>
      </c>
      <c r="P147" s="66">
        <f t="shared" si="21"/>
        <v>79</v>
      </c>
      <c r="Q147" s="66">
        <v>42</v>
      </c>
      <c r="R147" s="66">
        <v>37</v>
      </c>
      <c r="S147" s="66" t="s">
        <v>158</v>
      </c>
      <c r="T147" s="66">
        <v>17</v>
      </c>
      <c r="U147" s="66">
        <v>11</v>
      </c>
      <c r="V147" s="66">
        <v>6</v>
      </c>
      <c r="W147" s="66">
        <v>1</v>
      </c>
      <c r="X147" s="66">
        <v>2</v>
      </c>
      <c r="Y147" s="66">
        <v>1</v>
      </c>
      <c r="Z147" s="67"/>
      <c r="AA147" s="67"/>
      <c r="AB147" s="67"/>
      <c r="AC147" s="67"/>
      <c r="AD147" s="67"/>
      <c r="AE147" s="67"/>
      <c r="AF147" s="67"/>
      <c r="AG147" s="67"/>
    </row>
    <row r="148" spans="2:33" ht="10.5" customHeight="1">
      <c r="B148" s="20"/>
      <c r="C148" s="20" t="s">
        <v>90</v>
      </c>
      <c r="E148" s="65">
        <v>1</v>
      </c>
      <c r="F148" s="66">
        <v>3</v>
      </c>
      <c r="G148" s="66">
        <f t="shared" si="17"/>
        <v>48</v>
      </c>
      <c r="H148" s="66">
        <f t="shared" si="18"/>
        <v>19</v>
      </c>
      <c r="I148" s="66">
        <f t="shared" si="18"/>
        <v>29</v>
      </c>
      <c r="J148" s="66">
        <f t="shared" si="19"/>
        <v>16</v>
      </c>
      <c r="K148" s="66">
        <v>9</v>
      </c>
      <c r="L148" s="66">
        <v>7</v>
      </c>
      <c r="M148" s="66">
        <f t="shared" si="20"/>
        <v>19</v>
      </c>
      <c r="N148" s="66">
        <v>6</v>
      </c>
      <c r="O148" s="66">
        <v>13</v>
      </c>
      <c r="P148" s="66">
        <f t="shared" si="21"/>
        <v>13</v>
      </c>
      <c r="Q148" s="66">
        <v>4</v>
      </c>
      <c r="R148" s="66">
        <v>9</v>
      </c>
      <c r="S148" s="66" t="s">
        <v>158</v>
      </c>
      <c r="T148" s="66">
        <v>10</v>
      </c>
      <c r="U148" s="66">
        <v>6</v>
      </c>
      <c r="V148" s="66">
        <v>4</v>
      </c>
      <c r="W148" s="66">
        <v>1</v>
      </c>
      <c r="X148" s="66" t="s">
        <v>153</v>
      </c>
      <c r="Y148" s="66">
        <v>5</v>
      </c>
      <c r="Z148" s="67"/>
      <c r="AA148" s="67"/>
      <c r="AB148" s="67"/>
      <c r="AC148" s="67"/>
      <c r="AD148" s="67"/>
      <c r="AE148" s="67"/>
      <c r="AF148" s="67"/>
      <c r="AG148" s="67"/>
    </row>
    <row r="149" spans="2:33" ht="10.5" customHeight="1">
      <c r="B149" s="20"/>
      <c r="C149" s="20" t="s">
        <v>91</v>
      </c>
      <c r="E149" s="65">
        <v>1</v>
      </c>
      <c r="F149" s="66">
        <v>4</v>
      </c>
      <c r="G149" s="66">
        <f t="shared" si="17"/>
        <v>34</v>
      </c>
      <c r="H149" s="66">
        <f t="shared" si="18"/>
        <v>18</v>
      </c>
      <c r="I149" s="66">
        <f t="shared" si="18"/>
        <v>16</v>
      </c>
      <c r="J149" s="66">
        <f t="shared" si="19"/>
        <v>7</v>
      </c>
      <c r="K149" s="66">
        <v>2</v>
      </c>
      <c r="L149" s="66">
        <v>5</v>
      </c>
      <c r="M149" s="66">
        <f t="shared" si="20"/>
        <v>15</v>
      </c>
      <c r="N149" s="66">
        <v>9</v>
      </c>
      <c r="O149" s="66">
        <v>6</v>
      </c>
      <c r="P149" s="66">
        <f t="shared" si="21"/>
        <v>12</v>
      </c>
      <c r="Q149" s="66">
        <v>7</v>
      </c>
      <c r="R149" s="66">
        <v>5</v>
      </c>
      <c r="S149" s="66" t="s">
        <v>158</v>
      </c>
      <c r="T149" s="66">
        <v>11</v>
      </c>
      <c r="U149" s="66">
        <v>7</v>
      </c>
      <c r="V149" s="66">
        <v>4</v>
      </c>
      <c r="W149" s="66">
        <v>1</v>
      </c>
      <c r="X149" s="66" t="s">
        <v>153</v>
      </c>
      <c r="Y149" s="66">
        <v>5</v>
      </c>
      <c r="Z149" s="67"/>
      <c r="AA149" s="67"/>
      <c r="AB149" s="67"/>
      <c r="AC149" s="67"/>
      <c r="AD149" s="67"/>
      <c r="AE149" s="67"/>
      <c r="AF149" s="67"/>
      <c r="AG149" s="67"/>
    </row>
    <row r="150" spans="2:33" ht="10.5" customHeight="1">
      <c r="B150" s="20"/>
      <c r="C150" s="20" t="s">
        <v>92</v>
      </c>
      <c r="E150" s="65">
        <v>2</v>
      </c>
      <c r="F150" s="66">
        <v>12</v>
      </c>
      <c r="G150" s="66">
        <f t="shared" si="17"/>
        <v>334</v>
      </c>
      <c r="H150" s="66">
        <f t="shared" si="18"/>
        <v>170</v>
      </c>
      <c r="I150" s="66">
        <f t="shared" si="18"/>
        <v>164</v>
      </c>
      <c r="J150" s="66">
        <f t="shared" si="19"/>
        <v>98</v>
      </c>
      <c r="K150" s="66">
        <v>51</v>
      </c>
      <c r="L150" s="66">
        <v>47</v>
      </c>
      <c r="M150" s="66">
        <f t="shared" si="20"/>
        <v>106</v>
      </c>
      <c r="N150" s="66">
        <v>55</v>
      </c>
      <c r="O150" s="66">
        <v>51</v>
      </c>
      <c r="P150" s="66">
        <f t="shared" si="21"/>
        <v>130</v>
      </c>
      <c r="Q150" s="66">
        <v>64</v>
      </c>
      <c r="R150" s="66">
        <v>66</v>
      </c>
      <c r="S150" s="66">
        <v>4</v>
      </c>
      <c r="T150" s="66">
        <v>29</v>
      </c>
      <c r="U150" s="66">
        <v>19</v>
      </c>
      <c r="V150" s="66">
        <v>10</v>
      </c>
      <c r="W150" s="66">
        <v>9</v>
      </c>
      <c r="X150" s="66">
        <v>2</v>
      </c>
      <c r="Y150" s="66">
        <v>3</v>
      </c>
      <c r="Z150" s="67"/>
      <c r="AA150" s="67"/>
      <c r="AB150" s="67"/>
      <c r="AC150" s="67"/>
      <c r="AD150" s="67"/>
      <c r="AE150" s="67"/>
      <c r="AF150" s="67"/>
      <c r="AG150" s="67"/>
    </row>
    <row r="151" spans="2:33" ht="10.5" customHeight="1">
      <c r="B151" s="20"/>
      <c r="C151" s="20" t="s">
        <v>93</v>
      </c>
      <c r="E151" s="65">
        <v>2</v>
      </c>
      <c r="F151" s="66">
        <v>6</v>
      </c>
      <c r="G151" s="66">
        <f t="shared" si="17"/>
        <v>114</v>
      </c>
      <c r="H151" s="66">
        <f t="shared" si="18"/>
        <v>58</v>
      </c>
      <c r="I151" s="66">
        <f t="shared" si="18"/>
        <v>56</v>
      </c>
      <c r="J151" s="66">
        <f t="shared" si="19"/>
        <v>38</v>
      </c>
      <c r="K151" s="66">
        <v>16</v>
      </c>
      <c r="L151" s="66">
        <v>22</v>
      </c>
      <c r="M151" s="66">
        <f t="shared" si="20"/>
        <v>42</v>
      </c>
      <c r="N151" s="66">
        <v>28</v>
      </c>
      <c r="O151" s="66">
        <v>14</v>
      </c>
      <c r="P151" s="66">
        <f t="shared" si="21"/>
        <v>34</v>
      </c>
      <c r="Q151" s="66">
        <v>14</v>
      </c>
      <c r="R151" s="66">
        <v>20</v>
      </c>
      <c r="S151" s="66" t="s">
        <v>158</v>
      </c>
      <c r="T151" s="66">
        <v>21</v>
      </c>
      <c r="U151" s="66">
        <v>13</v>
      </c>
      <c r="V151" s="66">
        <v>8</v>
      </c>
      <c r="W151" s="66">
        <v>2</v>
      </c>
      <c r="X151" s="66" t="s">
        <v>153</v>
      </c>
      <c r="Y151" s="66">
        <v>5</v>
      </c>
      <c r="Z151" s="67"/>
      <c r="AA151" s="67"/>
      <c r="AB151" s="67"/>
      <c r="AC151" s="67"/>
      <c r="AD151" s="67"/>
      <c r="AE151" s="67"/>
      <c r="AF151" s="67"/>
      <c r="AG151" s="67"/>
    </row>
    <row r="152" spans="1:25" ht="6" customHeight="1" thickBot="1">
      <c r="A152" s="32"/>
      <c r="B152" s="32"/>
      <c r="C152" s="32"/>
      <c r="D152" s="32"/>
      <c r="E152" s="33"/>
      <c r="F152" s="32"/>
      <c r="G152" s="32"/>
      <c r="H152" s="32"/>
      <c r="I152" s="32"/>
      <c r="J152" s="32"/>
      <c r="K152" s="32"/>
      <c r="L152" s="32"/>
      <c r="M152" s="32"/>
      <c r="N152" s="32"/>
      <c r="O152" s="32"/>
      <c r="P152" s="32"/>
      <c r="Q152" s="32"/>
      <c r="R152" s="32"/>
      <c r="S152" s="32"/>
      <c r="T152" s="32"/>
      <c r="U152" s="32"/>
      <c r="V152" s="32"/>
      <c r="W152" s="32"/>
      <c r="X152" s="32"/>
      <c r="Y152" s="32"/>
    </row>
  </sheetData>
  <sheetProtection/>
  <mergeCells count="49">
    <mergeCell ref="B112:C112"/>
    <mergeCell ref="B115:C115"/>
    <mergeCell ref="B128:C128"/>
    <mergeCell ref="B135:C135"/>
    <mergeCell ref="B145:C145"/>
    <mergeCell ref="X80:X81"/>
    <mergeCell ref="Y80:Y81"/>
    <mergeCell ref="B83:C83"/>
    <mergeCell ref="B90:C90"/>
    <mergeCell ref="B99:C99"/>
    <mergeCell ref="B108:C108"/>
    <mergeCell ref="G79:S79"/>
    <mergeCell ref="T79:W79"/>
    <mergeCell ref="X79:Y79"/>
    <mergeCell ref="G80:I80"/>
    <mergeCell ref="J80:L80"/>
    <mergeCell ref="M80:O80"/>
    <mergeCell ref="P80:R80"/>
    <mergeCell ref="S80:S81"/>
    <mergeCell ref="T80:V80"/>
    <mergeCell ref="W80:W81"/>
    <mergeCell ref="B51:C51"/>
    <mergeCell ref="B57:C57"/>
    <mergeCell ref="B67:C67"/>
    <mergeCell ref="A79:D81"/>
    <mergeCell ref="E79:E81"/>
    <mergeCell ref="F79:F81"/>
    <mergeCell ref="B11:C11"/>
    <mergeCell ref="B13:C13"/>
    <mergeCell ref="B32:C32"/>
    <mergeCell ref="B38:C38"/>
    <mergeCell ref="B43:C43"/>
    <mergeCell ref="B47:C47"/>
    <mergeCell ref="S6:S7"/>
    <mergeCell ref="T6:V6"/>
    <mergeCell ref="W6:W7"/>
    <mergeCell ref="X6:X7"/>
    <mergeCell ref="Y6:Y7"/>
    <mergeCell ref="B9:C9"/>
    <mergeCell ref="A5:D7"/>
    <mergeCell ref="E5:E7"/>
    <mergeCell ref="F5:F7"/>
    <mergeCell ref="G5:S5"/>
    <mergeCell ref="T5:W5"/>
    <mergeCell ref="X5:Y5"/>
    <mergeCell ref="G6:I6"/>
    <mergeCell ref="J6:L6"/>
    <mergeCell ref="M6:O6"/>
    <mergeCell ref="P6:R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X52"/>
  <sheetViews>
    <sheetView zoomScalePageLayoutView="0" workbookViewId="0" topLeftCell="B1">
      <selection activeCell="Y16" sqref="Y16"/>
    </sheetView>
  </sheetViews>
  <sheetFormatPr defaultColWidth="9.00390625" defaultRowHeight="13.5"/>
  <cols>
    <col min="1" max="1" width="0.2421875" style="1" hidden="1" customWidth="1"/>
    <col min="2" max="2" width="1.00390625" style="1" customWidth="1"/>
    <col min="3" max="3" width="5.25390625" style="1" customWidth="1"/>
    <col min="4" max="4" width="0.5" style="1" hidden="1" customWidth="1"/>
    <col min="5" max="6" width="5.25390625" style="1" customWidth="1"/>
    <col min="7" max="7" width="5.00390625" style="1" customWidth="1"/>
    <col min="8" max="8" width="2.125" style="1" customWidth="1"/>
    <col min="9" max="9" width="2.875" style="1" customWidth="1"/>
    <col min="10" max="10" width="4.75390625" style="1" customWidth="1"/>
    <col min="11" max="11" width="4.625" style="1" customWidth="1"/>
    <col min="12" max="12" width="1.875" style="1" customWidth="1"/>
    <col min="13" max="13" width="2.50390625" style="1" customWidth="1"/>
    <col min="14" max="14" width="4.50390625" style="1" customWidth="1"/>
    <col min="15" max="15" width="4.375" style="1" customWidth="1"/>
    <col min="16" max="16" width="1.875" style="1" customWidth="1"/>
    <col min="17" max="17" width="2.625" style="1" customWidth="1"/>
    <col min="18" max="18" width="4.375" style="1" customWidth="1"/>
    <col min="19" max="19" width="3.875" style="1" customWidth="1"/>
    <col min="20" max="21" width="1.875" style="1" customWidth="1"/>
    <col min="22" max="22" width="3.75390625" style="1" customWidth="1"/>
    <col min="23" max="23" width="3.125" style="1" customWidth="1"/>
    <col min="24" max="25" width="4.625" style="1" customWidth="1"/>
    <col min="26" max="26" width="4.875" style="1" customWidth="1"/>
    <col min="27" max="27" width="4.00390625" style="1" customWidth="1"/>
    <col min="28" max="29" width="3.75390625" style="1" customWidth="1"/>
    <col min="30" max="50" width="3.50390625" style="1" customWidth="1"/>
    <col min="51" max="16384" width="9.00390625" style="1" customWidth="1"/>
  </cols>
  <sheetData>
    <row r="1" ht="17.25">
      <c r="P1" s="3" t="s">
        <v>489</v>
      </c>
    </row>
    <row r="2" ht="18" customHeight="1">
      <c r="R2" s="80" t="s">
        <v>490</v>
      </c>
    </row>
    <row r="3" spans="1:50" ht="14.25" thickBot="1">
      <c r="A3" s="4" t="s">
        <v>491</v>
      </c>
      <c r="B3" s="283" t="s">
        <v>492</v>
      </c>
      <c r="C3" s="283"/>
      <c r="D3" s="283"/>
      <c r="E3" s="283"/>
      <c r="F3" s="284"/>
      <c r="G3" s="284"/>
      <c r="AX3" s="5" t="s">
        <v>356</v>
      </c>
    </row>
    <row r="4" spans="1:50" ht="16.5" customHeight="1" thickTop="1">
      <c r="A4" s="158" t="s">
        <v>99</v>
      </c>
      <c r="B4" s="158"/>
      <c r="C4" s="158"/>
      <c r="D4" s="158"/>
      <c r="E4" s="159" t="s">
        <v>401</v>
      </c>
      <c r="F4" s="158"/>
      <c r="G4" s="158"/>
      <c r="H4" s="159" t="s">
        <v>402</v>
      </c>
      <c r="I4" s="158" t="s">
        <v>493</v>
      </c>
      <c r="J4" s="158"/>
      <c r="K4" s="250"/>
      <c r="L4" s="159" t="s">
        <v>404</v>
      </c>
      <c r="M4" s="158" t="s">
        <v>291</v>
      </c>
      <c r="N4" s="158"/>
      <c r="O4" s="158"/>
      <c r="P4" s="159" t="s">
        <v>405</v>
      </c>
      <c r="Q4" s="158" t="s">
        <v>291</v>
      </c>
      <c r="R4" s="158"/>
      <c r="S4" s="158"/>
      <c r="T4" s="159" t="s">
        <v>494</v>
      </c>
      <c r="U4" s="285" t="s">
        <v>407</v>
      </c>
      <c r="V4" s="285"/>
      <c r="W4" s="285"/>
      <c r="X4" s="159" t="s">
        <v>408</v>
      </c>
      <c r="Y4" s="158"/>
      <c r="Z4" s="250"/>
      <c r="AA4" s="158" t="s">
        <v>409</v>
      </c>
      <c r="AB4" s="158"/>
      <c r="AC4" s="158"/>
      <c r="AD4" s="159" t="s">
        <v>410</v>
      </c>
      <c r="AE4" s="158"/>
      <c r="AF4" s="158"/>
      <c r="AG4" s="286" t="s">
        <v>495</v>
      </c>
      <c r="AH4" s="225"/>
      <c r="AI4" s="225"/>
      <c r="AJ4" s="286" t="s">
        <v>496</v>
      </c>
      <c r="AK4" s="225"/>
      <c r="AL4" s="225"/>
      <c r="AM4" s="286" t="s">
        <v>497</v>
      </c>
      <c r="AN4" s="225"/>
      <c r="AO4" s="225"/>
      <c r="AP4" s="286" t="s">
        <v>498</v>
      </c>
      <c r="AQ4" s="287"/>
      <c r="AR4" s="288"/>
      <c r="AS4" s="46" t="s">
        <v>499</v>
      </c>
      <c r="AT4" s="47"/>
      <c r="AU4" s="54"/>
      <c r="AV4" s="47" t="s">
        <v>500</v>
      </c>
      <c r="AW4" s="47"/>
      <c r="AX4" s="47"/>
    </row>
    <row r="5" spans="1:50" ht="16.5" customHeight="1">
      <c r="A5" s="227"/>
      <c r="B5" s="227"/>
      <c r="C5" s="227"/>
      <c r="D5" s="227"/>
      <c r="E5" s="163"/>
      <c r="F5" s="162"/>
      <c r="G5" s="162"/>
      <c r="H5" s="163"/>
      <c r="I5" s="265"/>
      <c r="J5" s="265"/>
      <c r="K5" s="266"/>
      <c r="L5" s="163"/>
      <c r="M5" s="230" t="s">
        <v>501</v>
      </c>
      <c r="N5" s="230"/>
      <c r="O5" s="230"/>
      <c r="P5" s="163"/>
      <c r="Q5" s="231" t="s">
        <v>417</v>
      </c>
      <c r="R5" s="231"/>
      <c r="S5" s="231"/>
      <c r="T5" s="163"/>
      <c r="U5" s="289" t="s">
        <v>418</v>
      </c>
      <c r="V5" s="289"/>
      <c r="W5" s="289"/>
      <c r="X5" s="163"/>
      <c r="Y5" s="162"/>
      <c r="Z5" s="252"/>
      <c r="AA5" s="162"/>
      <c r="AB5" s="162"/>
      <c r="AC5" s="162"/>
      <c r="AD5" s="163"/>
      <c r="AE5" s="162"/>
      <c r="AF5" s="162"/>
      <c r="AG5" s="228"/>
      <c r="AH5" s="229"/>
      <c r="AI5" s="229"/>
      <c r="AJ5" s="228"/>
      <c r="AK5" s="229"/>
      <c r="AL5" s="229"/>
      <c r="AM5" s="228"/>
      <c r="AN5" s="229"/>
      <c r="AO5" s="229"/>
      <c r="AP5" s="290"/>
      <c r="AQ5" s="291"/>
      <c r="AR5" s="292"/>
      <c r="AS5" s="41"/>
      <c r="AT5" s="48"/>
      <c r="AU5" s="128"/>
      <c r="AV5" s="48"/>
      <c r="AW5" s="48"/>
      <c r="AX5" s="48"/>
    </row>
    <row r="6" spans="1:50" ht="16.5" customHeight="1">
      <c r="A6" s="162"/>
      <c r="B6" s="162"/>
      <c r="C6" s="162"/>
      <c r="D6" s="162"/>
      <c r="E6" s="233" t="s">
        <v>115</v>
      </c>
      <c r="F6" s="233" t="s">
        <v>116</v>
      </c>
      <c r="G6" s="233" t="s">
        <v>117</v>
      </c>
      <c r="H6" s="163" t="s">
        <v>115</v>
      </c>
      <c r="I6" s="162"/>
      <c r="J6" s="233" t="s">
        <v>116</v>
      </c>
      <c r="K6" s="233" t="s">
        <v>117</v>
      </c>
      <c r="L6" s="163" t="s">
        <v>115</v>
      </c>
      <c r="M6" s="162"/>
      <c r="N6" s="233" t="s">
        <v>116</v>
      </c>
      <c r="O6" s="233" t="s">
        <v>117</v>
      </c>
      <c r="P6" s="163" t="s">
        <v>115</v>
      </c>
      <c r="Q6" s="162"/>
      <c r="R6" s="233" t="s">
        <v>116</v>
      </c>
      <c r="S6" s="233" t="s">
        <v>117</v>
      </c>
      <c r="T6" s="163" t="s">
        <v>115</v>
      </c>
      <c r="U6" s="162"/>
      <c r="V6" s="233" t="s">
        <v>116</v>
      </c>
      <c r="W6" s="233" t="s">
        <v>117</v>
      </c>
      <c r="X6" s="233" t="s">
        <v>115</v>
      </c>
      <c r="Y6" s="233" t="s">
        <v>116</v>
      </c>
      <c r="Z6" s="234" t="s">
        <v>117</v>
      </c>
      <c r="AA6" s="235" t="s">
        <v>115</v>
      </c>
      <c r="AB6" s="233" t="s">
        <v>116</v>
      </c>
      <c r="AC6" s="233" t="s">
        <v>117</v>
      </c>
      <c r="AD6" s="233" t="s">
        <v>115</v>
      </c>
      <c r="AE6" s="233" t="s">
        <v>116</v>
      </c>
      <c r="AF6" s="233" t="s">
        <v>117</v>
      </c>
      <c r="AG6" s="233" t="s">
        <v>115</v>
      </c>
      <c r="AH6" s="233" t="s">
        <v>116</v>
      </c>
      <c r="AI6" s="233" t="s">
        <v>117</v>
      </c>
      <c r="AJ6" s="233" t="s">
        <v>115</v>
      </c>
      <c r="AK6" s="233" t="s">
        <v>116</v>
      </c>
      <c r="AL6" s="233" t="s">
        <v>117</v>
      </c>
      <c r="AM6" s="233" t="s">
        <v>115</v>
      </c>
      <c r="AN6" s="233" t="s">
        <v>116</v>
      </c>
      <c r="AO6" s="236" t="s">
        <v>117</v>
      </c>
      <c r="AP6" s="233" t="s">
        <v>115</v>
      </c>
      <c r="AQ6" s="233" t="s">
        <v>116</v>
      </c>
      <c r="AR6" s="236" t="s">
        <v>117</v>
      </c>
      <c r="AS6" s="233" t="s">
        <v>115</v>
      </c>
      <c r="AT6" s="233" t="s">
        <v>116</v>
      </c>
      <c r="AU6" s="233" t="s">
        <v>117</v>
      </c>
      <c r="AV6" s="233" t="s">
        <v>115</v>
      </c>
      <c r="AW6" s="233" t="s">
        <v>116</v>
      </c>
      <c r="AX6" s="233" t="s">
        <v>117</v>
      </c>
    </row>
    <row r="7" spans="1:44" ht="5.25" customHeight="1">
      <c r="A7" s="293"/>
      <c r="B7" s="293"/>
      <c r="C7" s="293"/>
      <c r="D7" s="293"/>
      <c r="E7" s="294"/>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row>
    <row r="8" spans="2:50" s="16" customFormat="1" ht="15.75" customHeight="1">
      <c r="B8" s="100" t="s">
        <v>105</v>
      </c>
      <c r="C8" s="100"/>
      <c r="E8" s="295">
        <f aca="true" t="shared" si="0" ref="E8:E21">SUM(F8,G8)</f>
        <v>22386</v>
      </c>
      <c r="F8" s="296">
        <f aca="true" t="shared" si="1" ref="F8:G10">SUM(F12,F16,F20,F24,F28,F32,F36,F40,F44,F48)</f>
        <v>11191</v>
      </c>
      <c r="G8" s="296">
        <f t="shared" si="1"/>
        <v>11195</v>
      </c>
      <c r="H8" s="297">
        <f aca="true" t="shared" si="2" ref="H8:H21">SUM(J8,K8)</f>
        <v>10374</v>
      </c>
      <c r="I8" s="298"/>
      <c r="J8" s="299">
        <f>SUM(J9:J10)</f>
        <v>5210</v>
      </c>
      <c r="K8" s="296">
        <f>SUM(K9:K10)</f>
        <v>5164</v>
      </c>
      <c r="L8" s="297">
        <f>SUM(N8,O8)</f>
        <v>3871</v>
      </c>
      <c r="M8" s="298"/>
      <c r="N8" s="296">
        <f>SUM(N9:N10)</f>
        <v>1545</v>
      </c>
      <c r="O8" s="296">
        <f>SUM(O9:O10)</f>
        <v>2326</v>
      </c>
      <c r="P8" s="297">
        <f>SUM(R8,S8)</f>
        <v>1767</v>
      </c>
      <c r="Q8" s="298"/>
      <c r="R8" s="296">
        <f>SUM(R9:R10)</f>
        <v>1167</v>
      </c>
      <c r="S8" s="296">
        <f>SUM(S9:S10)</f>
        <v>600</v>
      </c>
      <c r="T8" s="297">
        <f>SUM(V8,W8)</f>
        <v>118</v>
      </c>
      <c r="U8" s="298"/>
      <c r="V8" s="296">
        <f>SUM(V9:V10)</f>
        <v>109</v>
      </c>
      <c r="W8" s="296">
        <f>SUM(W9:W10)</f>
        <v>9</v>
      </c>
      <c r="X8" s="296">
        <f>SUM(Y8,Z8)</f>
        <v>5151</v>
      </c>
      <c r="Y8" s="296">
        <f>SUM(Y12,Y16,Y20,Y24,Y28,Y32,Y36,Y40,Y44,Y48)</f>
        <v>2702</v>
      </c>
      <c r="Z8" s="296">
        <f>SUM(Z12,Z16,Z20,Z24,Z28,Z32,Z36,Z40,Z44,Z48)</f>
        <v>2449</v>
      </c>
      <c r="AA8" s="300">
        <f>SUM(AB8,AC8)</f>
        <v>1087</v>
      </c>
      <c r="AB8" s="296">
        <f>SUM(AB12,AB16,AB20,AB24,AB28,AB32,AB36,AB40,AB44,AB48)</f>
        <v>449</v>
      </c>
      <c r="AC8" s="296">
        <f>SUM(AC12,AC16,AC20,AC24,AC28,AC32,AC36,AC40,AC44,AC48)</f>
        <v>638</v>
      </c>
      <c r="AD8" s="296">
        <f>SUM(AE8,AF8)</f>
        <v>18</v>
      </c>
      <c r="AE8" s="296">
        <f>SUM(AE12,AE16,AE20,AE24,AE28,AE32,AE36,AE40,AE44,AE48)</f>
        <v>9</v>
      </c>
      <c r="AF8" s="296">
        <f>SUM(AF12,AF16,AF20,AF24,AF28,AF32,AF36,AF40,AF44,AF48)</f>
        <v>9</v>
      </c>
      <c r="AG8" s="300">
        <f aca="true" t="shared" si="3" ref="AG8:AG17">SUM(AH8,AI8)</f>
        <v>10</v>
      </c>
      <c r="AH8" s="296">
        <f>SUM(AH12,AH16,AH20,AH24,AH28,AH32,AH36,AH40,AH44,AH48)</f>
        <v>8</v>
      </c>
      <c r="AI8" s="296">
        <f>SUM(AI12,AI16,AI20,AI24,AI28,AI32,AI36,AI40,AI44,AI48)</f>
        <v>2</v>
      </c>
      <c r="AJ8" s="300">
        <f>SUM(AK8,AL8)</f>
        <v>15</v>
      </c>
      <c r="AK8" s="296">
        <f>SUM(AK12,AK16,AK20,AK24,AK28,AK32,AK36,AK40,AK44,AK48)</f>
        <v>4</v>
      </c>
      <c r="AL8" s="296">
        <f>SUM(AL12,AL16,AL20,AL24,AL28,AL32,AL36,AL40,AL44,AL48)</f>
        <v>11</v>
      </c>
      <c r="AM8" s="300">
        <f>SUM(AN8,AO8)</f>
        <v>15</v>
      </c>
      <c r="AN8" s="296">
        <f>SUM(AN12,AN16,AN20,AN24,AN28,AN32,AN36,AN40,AN44,AN48)</f>
        <v>4</v>
      </c>
      <c r="AO8" s="296">
        <f>SUM(AO12,AO16,AO20,AO24,AO28,AO32,AO36,AO40,AO44,AO48)</f>
        <v>11</v>
      </c>
      <c r="AP8" s="299" t="s">
        <v>363</v>
      </c>
      <c r="AQ8" s="299" t="s">
        <v>363</v>
      </c>
      <c r="AR8" s="296" t="s">
        <v>363</v>
      </c>
      <c r="AS8" s="301">
        <v>46.3</v>
      </c>
      <c r="AT8" s="301">
        <v>46.6</v>
      </c>
      <c r="AU8" s="301">
        <v>46.1</v>
      </c>
      <c r="AV8" s="301">
        <v>23.2</v>
      </c>
      <c r="AW8" s="301">
        <v>24.3</v>
      </c>
      <c r="AX8" s="301">
        <v>22.1</v>
      </c>
    </row>
    <row r="9" spans="2:50" s="208" customFormat="1" ht="15.75" customHeight="1">
      <c r="B9" s="74"/>
      <c r="C9" s="74" t="s">
        <v>200</v>
      </c>
      <c r="E9" s="302">
        <f t="shared" si="0"/>
        <v>18481</v>
      </c>
      <c r="F9" s="303">
        <f t="shared" si="1"/>
        <v>9176</v>
      </c>
      <c r="G9" s="303">
        <f t="shared" si="1"/>
        <v>9305</v>
      </c>
      <c r="H9" s="304">
        <f t="shared" si="2"/>
        <v>8473</v>
      </c>
      <c r="I9" s="305"/>
      <c r="J9" s="306">
        <f>SUM(J13,J17,J21,J25,J29,J33,J37,J41,J45,J49)</f>
        <v>4248</v>
      </c>
      <c r="K9" s="303">
        <f>SUM(K13,K17,K21,K25,K29,K33,K37,K41,K45,K49)</f>
        <v>4225</v>
      </c>
      <c r="L9" s="304">
        <f>SUM(N9,O9)</f>
        <v>3271</v>
      </c>
      <c r="M9" s="305"/>
      <c r="N9" s="303">
        <f>SUM(N13,N17,N21,N25,N29,N33,N37,N41,N45,N49)</f>
        <v>1277</v>
      </c>
      <c r="O9" s="303">
        <f>SUM(O13,O17,O21,O25,O29,O33,O37,O41,O45,O49)</f>
        <v>1994</v>
      </c>
      <c r="P9" s="304">
        <f>SUM(R9,S9)</f>
        <v>1438</v>
      </c>
      <c r="Q9" s="305"/>
      <c r="R9" s="303">
        <f>SUM(R13,R17,R21,R25,R29,R33,R37,R41,R45,R49)</f>
        <v>930</v>
      </c>
      <c r="S9" s="303">
        <f>SUM(S13,S17,S21,S25,S29,S33,S37,S41,S45,S49)</f>
        <v>508</v>
      </c>
      <c r="T9" s="304">
        <f>SUM(V9,W9)</f>
        <v>112</v>
      </c>
      <c r="U9" s="305"/>
      <c r="V9" s="303">
        <f>SUM(V13,V17,V21,V25,V29,V33,V37,V41,V45,V49)</f>
        <v>104</v>
      </c>
      <c r="W9" s="303">
        <f>SUM(W13,W17,W21,W25,W29,W33,W37,W41,W45,W49)</f>
        <v>8</v>
      </c>
      <c r="X9" s="303">
        <f>SUM(Y9,Z9)</f>
        <v>4416</v>
      </c>
      <c r="Y9" s="303">
        <f>SUM(Y13,Y17,Y21,Y25,Y33,Y37,Y41,Y45,Y49,Y29)</f>
        <v>2306</v>
      </c>
      <c r="Z9" s="303">
        <f>SUM(Z13,Z17,Z21,Z25,Z33,Z37,Z41,Z45,Z49,Z29)</f>
        <v>2110</v>
      </c>
      <c r="AA9" s="307">
        <f>SUM(AB9,AC9)</f>
        <v>753</v>
      </c>
      <c r="AB9" s="303">
        <f>SUM(AB13,AB17,AB21,AB25,AB33,AB37,AB41,AB45,AB49,AB29)</f>
        <v>302</v>
      </c>
      <c r="AC9" s="303">
        <f>SUM(AC13,AC17,AC21,AC25,AC33,AC37,AC41,AC45,AC49,AC29)</f>
        <v>451</v>
      </c>
      <c r="AD9" s="303">
        <f>SUM(AE9,AF9)</f>
        <v>18</v>
      </c>
      <c r="AE9" s="303">
        <f>SUM(AE13,AE17,AE21,AE25,AE33,AE37,AE41,AE45,AE49,AE29)</f>
        <v>9</v>
      </c>
      <c r="AF9" s="303">
        <f>SUM(AF13,AF17,AF21,AF25,AF33,AF37,AF41,AF45,AF49,AF29)</f>
        <v>9</v>
      </c>
      <c r="AG9" s="307">
        <f t="shared" si="3"/>
        <v>9</v>
      </c>
      <c r="AH9" s="303">
        <f>SUM(AH13,AH17,AH21,AH25,AH33,AH37,AH41,AH45,AH49,AH29)</f>
        <v>8</v>
      </c>
      <c r="AI9" s="303">
        <f>SUM(AI13,AI17,AI21,AI25,AI33,AI37,AI41,AI45,AI49,AI29)</f>
        <v>1</v>
      </c>
      <c r="AJ9" s="307">
        <f>SUM(AK9,AL9)</f>
        <v>10</v>
      </c>
      <c r="AK9" s="303">
        <f>SUM(AK13,AK17,AK21,AK25,AK33,AK37,AK41,AK45,AK49,AK29)</f>
        <v>1</v>
      </c>
      <c r="AL9" s="303">
        <f>SUM(AL13,AL17,AL21,AL25,AL33,AL37,AL41,AL45,AL49,AL29)</f>
        <v>9</v>
      </c>
      <c r="AM9" s="307">
        <f>SUM(AN9,AO9)</f>
        <v>11</v>
      </c>
      <c r="AN9" s="303">
        <f>SUM(AN13,AN17,AN21,AN25,AN33,AN37,AN41,AN45,AN49,AN29)</f>
        <v>4</v>
      </c>
      <c r="AO9" s="303">
        <f>SUM(AO13,AO17,AO21,AO25,AO33,AO37,AO41,AO45,AO49,AO29)</f>
        <v>7</v>
      </c>
      <c r="AP9" s="306" t="s">
        <v>363</v>
      </c>
      <c r="AQ9" s="306" t="s">
        <v>363</v>
      </c>
      <c r="AR9" s="303" t="s">
        <v>363</v>
      </c>
      <c r="AS9" s="308">
        <v>45.8</v>
      </c>
      <c r="AT9" s="308">
        <v>46.3</v>
      </c>
      <c r="AU9" s="308">
        <v>45.4</v>
      </c>
      <c r="AV9" s="308">
        <v>24.1</v>
      </c>
      <c r="AW9" s="308">
        <v>25.3</v>
      </c>
      <c r="AX9" s="308">
        <v>22.9</v>
      </c>
    </row>
    <row r="10" spans="2:50" s="208" customFormat="1" ht="15.75" customHeight="1">
      <c r="B10" s="74"/>
      <c r="C10" s="74" t="s">
        <v>205</v>
      </c>
      <c r="E10" s="302">
        <f t="shared" si="0"/>
        <v>3905</v>
      </c>
      <c r="F10" s="303">
        <f t="shared" si="1"/>
        <v>2015</v>
      </c>
      <c r="G10" s="303">
        <f t="shared" si="1"/>
        <v>1890</v>
      </c>
      <c r="H10" s="304">
        <f t="shared" si="2"/>
        <v>1901</v>
      </c>
      <c r="I10" s="305"/>
      <c r="J10" s="303">
        <f>SUM(J14,J18,J22,J26,J30,J34,J38,J42,J46,J50)</f>
        <v>962</v>
      </c>
      <c r="K10" s="303">
        <f>SUM(K14,K18,K22,K26,K30,K34,K38,K42,K46,K50)</f>
        <v>939</v>
      </c>
      <c r="L10" s="304">
        <f>SUM(N10,O10)</f>
        <v>600</v>
      </c>
      <c r="M10" s="305"/>
      <c r="N10" s="303">
        <f>SUM(N14,N18,N22,N26,N30,N34,N38,N42,N46,N50)</f>
        <v>268</v>
      </c>
      <c r="O10" s="303">
        <f>SUM(O14,O18,O22,O26,O30,O34,O38,O42,O46,O50)</f>
        <v>332</v>
      </c>
      <c r="P10" s="304">
        <f>SUM(R10,S10)</f>
        <v>329</v>
      </c>
      <c r="Q10" s="305"/>
      <c r="R10" s="303">
        <f>SUM(R14,R18,R22,R26,R30,R34,R38,R42,R46,R50)</f>
        <v>237</v>
      </c>
      <c r="S10" s="303">
        <f>SUM(S14,S18,S22,S26,S30,S34,S38,S42,S46,S50)</f>
        <v>92</v>
      </c>
      <c r="T10" s="304">
        <f>SUM(V10,W10)</f>
        <v>6</v>
      </c>
      <c r="U10" s="305"/>
      <c r="V10" s="303">
        <f>SUM(V14,V18,V22,V26,V30,V34,V38,V42,V46,V50)</f>
        <v>5</v>
      </c>
      <c r="W10" s="303">
        <f>SUM(W14,W18,W22,W26,W30,W34,W38,W42,W46,W50)</f>
        <v>1</v>
      </c>
      <c r="X10" s="303">
        <f>SUM(Y10,Z10)</f>
        <v>735</v>
      </c>
      <c r="Y10" s="303">
        <f>SUM(Y14,Y18,Y22,Y26,Y34,Y38,Y42,Y46,Y50,Y30)</f>
        <v>396</v>
      </c>
      <c r="Z10" s="303">
        <f>SUM(Z14,Z18,Z22,Z26,Z34,Z38,Z42,Z46,Z50,Z30)</f>
        <v>339</v>
      </c>
      <c r="AA10" s="307">
        <f>SUM(AB10,AC10)</f>
        <v>334</v>
      </c>
      <c r="AB10" s="303">
        <f>SUM(AB14,AB18,AB22,AB26,AB34,AB38,AB42,AB46,AB50,AB30)</f>
        <v>147</v>
      </c>
      <c r="AC10" s="303">
        <f>SUM(AC14,AC18,AC22,AC26,AC34,AC38,AC42,AC46,AC50,AC30)</f>
        <v>187</v>
      </c>
      <c r="AD10" s="303" t="s">
        <v>362</v>
      </c>
      <c r="AE10" s="303" t="s">
        <v>362</v>
      </c>
      <c r="AF10" s="303" t="s">
        <v>362</v>
      </c>
      <c r="AG10" s="307">
        <f t="shared" si="3"/>
        <v>1</v>
      </c>
      <c r="AH10" s="303" t="s">
        <v>362</v>
      </c>
      <c r="AI10" s="303">
        <f>SUM(AI14,AI18,AI22,AI26,AI34,AI38,AI42,AI46,AI50,AI30)</f>
        <v>1</v>
      </c>
      <c r="AJ10" s="307">
        <f>SUM(AK10,AL10)</f>
        <v>5</v>
      </c>
      <c r="AK10" s="303">
        <f>SUM(AK14,AK18,AK22,AK26,AK34,AK38,AK42,AK46,AK50,AK30)</f>
        <v>3</v>
      </c>
      <c r="AL10" s="303">
        <f>SUM(AL14,AL18,AL22,AL26,AL34,AL38,AL42,AL46,AL50,AL30)</f>
        <v>2</v>
      </c>
      <c r="AM10" s="307">
        <f>SUM(AN10,AO10)</f>
        <v>4</v>
      </c>
      <c r="AN10" s="303" t="s">
        <v>362</v>
      </c>
      <c r="AO10" s="303">
        <f>SUM(AO14,AO18,AO22,AO26,AO34,AO38,AO42,AO46,AO50,AO30)</f>
        <v>4</v>
      </c>
      <c r="AP10" s="303" t="s">
        <v>362</v>
      </c>
      <c r="AQ10" s="303" t="s">
        <v>362</v>
      </c>
      <c r="AR10" s="303" t="s">
        <v>362</v>
      </c>
      <c r="AS10" s="308">
        <v>48.7</v>
      </c>
      <c r="AT10" s="308">
        <v>47.7</v>
      </c>
      <c r="AU10" s="308">
        <v>49.7</v>
      </c>
      <c r="AV10" s="308">
        <v>19.1</v>
      </c>
      <c r="AW10" s="308">
        <v>19.8</v>
      </c>
      <c r="AX10" s="308">
        <v>18.3</v>
      </c>
    </row>
    <row r="11" spans="2:50" ht="15.75" customHeight="1">
      <c r="B11" s="74"/>
      <c r="C11" s="74"/>
      <c r="E11" s="295">
        <f t="shared" si="0"/>
        <v>0</v>
      </c>
      <c r="F11" s="306"/>
      <c r="G11" s="306"/>
      <c r="H11" s="297">
        <f t="shared" si="2"/>
        <v>0</v>
      </c>
      <c r="I11" s="298"/>
      <c r="J11" s="306"/>
      <c r="K11" s="306"/>
      <c r="L11" s="297">
        <f>SUM(N11,O11)</f>
        <v>0</v>
      </c>
      <c r="M11" s="298"/>
      <c r="N11" s="306"/>
      <c r="O11" s="306"/>
      <c r="P11" s="297">
        <f>SUM(R11,S11)</f>
        <v>0</v>
      </c>
      <c r="Q11" s="298"/>
      <c r="R11" s="306"/>
      <c r="S11" s="306"/>
      <c r="T11" s="297">
        <f>SUM(V11,W11)</f>
        <v>0</v>
      </c>
      <c r="U11" s="298"/>
      <c r="V11" s="306"/>
      <c r="W11" s="306"/>
      <c r="X11" s="296">
        <f>SUM(Y11,Z11)</f>
        <v>0</v>
      </c>
      <c r="Y11" s="306"/>
      <c r="Z11" s="306"/>
      <c r="AA11" s="300">
        <f>SUM(AB11,AC11)</f>
        <v>0</v>
      </c>
      <c r="AB11" s="306"/>
      <c r="AC11" s="306"/>
      <c r="AD11" s="296">
        <f>SUM(AE11,AF11)</f>
        <v>0</v>
      </c>
      <c r="AE11" s="306"/>
      <c r="AF11" s="306"/>
      <c r="AG11" s="296">
        <f t="shared" si="3"/>
        <v>0</v>
      </c>
      <c r="AH11" s="306"/>
      <c r="AI11" s="306"/>
      <c r="AJ11" s="296">
        <f>SUM(AK11,AL11)</f>
        <v>0</v>
      </c>
      <c r="AK11" s="306"/>
      <c r="AL11" s="306"/>
      <c r="AM11" s="296">
        <f>SUM(AN11,AO11)</f>
        <v>0</v>
      </c>
      <c r="AN11" s="306"/>
      <c r="AO11" s="306"/>
      <c r="AP11" s="306"/>
      <c r="AQ11" s="306"/>
      <c r="AR11" s="306"/>
      <c r="AS11" s="309"/>
      <c r="AT11" s="309"/>
      <c r="AU11" s="309"/>
      <c r="AV11" s="309"/>
      <c r="AW11" s="309"/>
      <c r="AX11" s="309"/>
    </row>
    <row r="12" spans="2:50" s="16" customFormat="1" ht="15.75" customHeight="1">
      <c r="B12" s="100" t="s">
        <v>419</v>
      </c>
      <c r="C12" s="310"/>
      <c r="E12" s="295">
        <f t="shared" si="0"/>
        <v>8482</v>
      </c>
      <c r="F12" s="296">
        <f>SUM(F13:F14)</f>
        <v>4190</v>
      </c>
      <c r="G12" s="296">
        <f>SUM(G13:G14)</f>
        <v>4292</v>
      </c>
      <c r="H12" s="297">
        <f t="shared" si="2"/>
        <v>4194</v>
      </c>
      <c r="I12" s="298"/>
      <c r="J12" s="299">
        <f aca="true" t="shared" si="4" ref="J12:AC12">SUM(J13:J14)</f>
        <v>2019</v>
      </c>
      <c r="K12" s="299">
        <f t="shared" si="4"/>
        <v>2175</v>
      </c>
      <c r="L12" s="297">
        <f t="shared" si="4"/>
        <v>1120</v>
      </c>
      <c r="M12" s="298">
        <f t="shared" si="4"/>
        <v>0</v>
      </c>
      <c r="N12" s="299">
        <f t="shared" si="4"/>
        <v>411</v>
      </c>
      <c r="O12" s="299">
        <f t="shared" si="4"/>
        <v>709</v>
      </c>
      <c r="P12" s="297">
        <f t="shared" si="4"/>
        <v>880</v>
      </c>
      <c r="Q12" s="298">
        <f t="shared" si="4"/>
        <v>0</v>
      </c>
      <c r="R12" s="299">
        <f t="shared" si="4"/>
        <v>576</v>
      </c>
      <c r="S12" s="299">
        <f t="shared" si="4"/>
        <v>304</v>
      </c>
      <c r="T12" s="297">
        <f t="shared" si="4"/>
        <v>50</v>
      </c>
      <c r="U12" s="298">
        <f t="shared" si="4"/>
        <v>0</v>
      </c>
      <c r="V12" s="299">
        <f t="shared" si="4"/>
        <v>48</v>
      </c>
      <c r="W12" s="299">
        <f t="shared" si="4"/>
        <v>2</v>
      </c>
      <c r="X12" s="296">
        <f t="shared" si="4"/>
        <v>1692</v>
      </c>
      <c r="Y12" s="299">
        <f t="shared" si="4"/>
        <v>923</v>
      </c>
      <c r="Z12" s="299">
        <f t="shared" si="4"/>
        <v>769</v>
      </c>
      <c r="AA12" s="300">
        <f t="shared" si="4"/>
        <v>528</v>
      </c>
      <c r="AB12" s="299">
        <f t="shared" si="4"/>
        <v>204</v>
      </c>
      <c r="AC12" s="299">
        <f t="shared" si="4"/>
        <v>324</v>
      </c>
      <c r="AD12" s="296">
        <f>SUM(AE12,AF12)</f>
        <v>18</v>
      </c>
      <c r="AE12" s="299">
        <f>SUM(AE13:AE14)</f>
        <v>9</v>
      </c>
      <c r="AF12" s="299">
        <f>SUM(AF13:AF14)</f>
        <v>9</v>
      </c>
      <c r="AG12" s="296">
        <f t="shared" si="3"/>
        <v>2</v>
      </c>
      <c r="AH12" s="303">
        <f aca="true" t="shared" si="5" ref="AH12:AO12">SUM(AH13:AH14)</f>
        <v>1</v>
      </c>
      <c r="AI12" s="299">
        <f t="shared" si="5"/>
        <v>1</v>
      </c>
      <c r="AJ12" s="296">
        <f t="shared" si="5"/>
        <v>6</v>
      </c>
      <c r="AK12" s="299">
        <f t="shared" si="5"/>
        <v>3</v>
      </c>
      <c r="AL12" s="299">
        <f t="shared" si="5"/>
        <v>3</v>
      </c>
      <c r="AM12" s="296">
        <f t="shared" si="5"/>
        <v>6</v>
      </c>
      <c r="AN12" s="299">
        <f t="shared" si="5"/>
        <v>1</v>
      </c>
      <c r="AO12" s="299">
        <f t="shared" si="5"/>
        <v>5</v>
      </c>
      <c r="AP12" s="299" t="s">
        <v>362</v>
      </c>
      <c r="AQ12" s="299" t="s">
        <v>362</v>
      </c>
      <c r="AR12" s="299" t="s">
        <v>362</v>
      </c>
      <c r="AS12" s="311">
        <v>49.4</v>
      </c>
      <c r="AT12" s="311">
        <v>48.2</v>
      </c>
      <c r="AU12" s="311">
        <v>50.7</v>
      </c>
      <c r="AV12" s="311">
        <v>20.1</v>
      </c>
      <c r="AW12" s="311">
        <v>22.1</v>
      </c>
      <c r="AX12" s="311">
        <v>18.1</v>
      </c>
    </row>
    <row r="13" spans="2:50" s="208" customFormat="1" ht="15.75" customHeight="1">
      <c r="B13" s="74"/>
      <c r="C13" s="74" t="s">
        <v>200</v>
      </c>
      <c r="E13" s="302">
        <f t="shared" si="0"/>
        <v>6546</v>
      </c>
      <c r="F13" s="306">
        <f>SUM(J13,N13,R13,V13,Y13,AB13,AE13)</f>
        <v>3247</v>
      </c>
      <c r="G13" s="306">
        <f>SUM(K13,O13,S13,W13,Z13,AC13,AF13)</f>
        <v>3299</v>
      </c>
      <c r="H13" s="304">
        <f t="shared" si="2"/>
        <v>3324</v>
      </c>
      <c r="I13" s="305"/>
      <c r="J13" s="306">
        <v>1642</v>
      </c>
      <c r="K13" s="306">
        <v>1682</v>
      </c>
      <c r="L13" s="304">
        <f>SUM(N13,O13)</f>
        <v>919</v>
      </c>
      <c r="M13" s="305"/>
      <c r="N13" s="306">
        <v>349</v>
      </c>
      <c r="O13" s="306">
        <v>570</v>
      </c>
      <c r="P13" s="304">
        <f>SUM(R13,S13)</f>
        <v>636</v>
      </c>
      <c r="Q13" s="305"/>
      <c r="R13" s="306">
        <v>403</v>
      </c>
      <c r="S13" s="306">
        <v>233</v>
      </c>
      <c r="T13" s="304">
        <f>SUM(V13,W13)</f>
        <v>47</v>
      </c>
      <c r="U13" s="305"/>
      <c r="V13" s="306">
        <v>45</v>
      </c>
      <c r="W13" s="306">
        <v>2</v>
      </c>
      <c r="X13" s="303">
        <f>SUM(Y13,Z13)</f>
        <v>1272</v>
      </c>
      <c r="Y13" s="306">
        <v>667</v>
      </c>
      <c r="Z13" s="306">
        <v>605</v>
      </c>
      <c r="AA13" s="307">
        <f>SUM(AB13,AC13)</f>
        <v>330</v>
      </c>
      <c r="AB13" s="306">
        <v>132</v>
      </c>
      <c r="AC13" s="306">
        <v>198</v>
      </c>
      <c r="AD13" s="303">
        <f>SUM(AE13,AF13)</f>
        <v>18</v>
      </c>
      <c r="AE13" s="306">
        <v>9</v>
      </c>
      <c r="AF13" s="306">
        <v>9</v>
      </c>
      <c r="AG13" s="303">
        <f t="shared" si="3"/>
        <v>1</v>
      </c>
      <c r="AH13" s="303">
        <v>1</v>
      </c>
      <c r="AI13" s="306" t="s">
        <v>465</v>
      </c>
      <c r="AJ13" s="303">
        <f>SUM(AK13,AL13)</f>
        <v>1</v>
      </c>
      <c r="AK13" s="306" t="s">
        <v>465</v>
      </c>
      <c r="AL13" s="306">
        <v>1</v>
      </c>
      <c r="AM13" s="303">
        <f>SUM(AN13,AO13)</f>
        <v>2</v>
      </c>
      <c r="AN13" s="306">
        <v>1</v>
      </c>
      <c r="AO13" s="306">
        <v>1</v>
      </c>
      <c r="AP13" s="306" t="s">
        <v>362</v>
      </c>
      <c r="AQ13" s="306" t="s">
        <v>362</v>
      </c>
      <c r="AR13" s="306" t="s">
        <v>362</v>
      </c>
      <c r="AS13" s="309">
        <v>50.8</v>
      </c>
      <c r="AT13" s="309">
        <v>50.6</v>
      </c>
      <c r="AU13" s="309">
        <v>51</v>
      </c>
      <c r="AV13" s="309">
        <v>19.5</v>
      </c>
      <c r="AW13" s="309">
        <v>20.6</v>
      </c>
      <c r="AX13" s="309">
        <v>18.4</v>
      </c>
    </row>
    <row r="14" spans="2:50" s="208" customFormat="1" ht="15.75" customHeight="1">
      <c r="B14" s="74"/>
      <c r="C14" s="74" t="s">
        <v>205</v>
      </c>
      <c r="E14" s="302">
        <f t="shared" si="0"/>
        <v>1936</v>
      </c>
      <c r="F14" s="306">
        <f>SUM(J14,N14,R14,V14,Y14,AB14,AE14)</f>
        <v>943</v>
      </c>
      <c r="G14" s="306">
        <f>SUM(K14,O14,S14,W14,Z14,AC14,AF14)</f>
        <v>993</v>
      </c>
      <c r="H14" s="304">
        <f t="shared" si="2"/>
        <v>870</v>
      </c>
      <c r="I14" s="305"/>
      <c r="J14" s="306">
        <v>377</v>
      </c>
      <c r="K14" s="306">
        <v>493</v>
      </c>
      <c r="L14" s="304">
        <f>SUM(N14,O14)</f>
        <v>201</v>
      </c>
      <c r="M14" s="305"/>
      <c r="N14" s="306">
        <v>62</v>
      </c>
      <c r="O14" s="306">
        <v>139</v>
      </c>
      <c r="P14" s="304">
        <f>SUM(R14,S14)</f>
        <v>244</v>
      </c>
      <c r="Q14" s="305"/>
      <c r="R14" s="306">
        <v>173</v>
      </c>
      <c r="S14" s="306">
        <v>71</v>
      </c>
      <c r="T14" s="304">
        <f>SUM(V14,W14)</f>
        <v>3</v>
      </c>
      <c r="U14" s="305"/>
      <c r="V14" s="306">
        <v>3</v>
      </c>
      <c r="W14" s="306" t="s">
        <v>465</v>
      </c>
      <c r="X14" s="303">
        <f>SUM(Y14,Z14)</f>
        <v>420</v>
      </c>
      <c r="Y14" s="306">
        <v>256</v>
      </c>
      <c r="Z14" s="306">
        <v>164</v>
      </c>
      <c r="AA14" s="307">
        <f>SUM(AB14,AC14)</f>
        <v>198</v>
      </c>
      <c r="AB14" s="306">
        <v>72</v>
      </c>
      <c r="AC14" s="306">
        <v>126</v>
      </c>
      <c r="AD14" s="303" t="s">
        <v>362</v>
      </c>
      <c r="AE14" s="306" t="s">
        <v>465</v>
      </c>
      <c r="AF14" s="306" t="s">
        <v>465</v>
      </c>
      <c r="AG14" s="303">
        <f t="shared" si="3"/>
        <v>1</v>
      </c>
      <c r="AH14" s="306" t="s">
        <v>465</v>
      </c>
      <c r="AI14" s="306">
        <v>1</v>
      </c>
      <c r="AJ14" s="303">
        <f>SUM(AK14,AL14)</f>
        <v>5</v>
      </c>
      <c r="AK14" s="306">
        <v>3</v>
      </c>
      <c r="AL14" s="306">
        <v>2</v>
      </c>
      <c r="AM14" s="303">
        <f>SUM(AN14,AO14)</f>
        <v>4</v>
      </c>
      <c r="AN14" s="306" t="s">
        <v>153</v>
      </c>
      <c r="AO14" s="306">
        <v>4</v>
      </c>
      <c r="AP14" s="306" t="s">
        <v>362</v>
      </c>
      <c r="AQ14" s="306" t="s">
        <v>362</v>
      </c>
      <c r="AR14" s="306" t="s">
        <v>362</v>
      </c>
      <c r="AS14" s="309">
        <v>44.9</v>
      </c>
      <c r="AT14" s="309">
        <v>40</v>
      </c>
      <c r="AU14" s="309">
        <v>49.6</v>
      </c>
      <c r="AV14" s="309">
        <v>22.2</v>
      </c>
      <c r="AW14" s="309">
        <v>27.5</v>
      </c>
      <c r="AX14" s="309">
        <v>17.2</v>
      </c>
    </row>
    <row r="15" spans="2:50" ht="15.75" customHeight="1">
      <c r="B15" s="74"/>
      <c r="C15" s="74"/>
      <c r="E15" s="295">
        <f t="shared" si="0"/>
        <v>0</v>
      </c>
      <c r="F15" s="306"/>
      <c r="G15" s="306"/>
      <c r="H15" s="297">
        <f t="shared" si="2"/>
        <v>0</v>
      </c>
      <c r="I15" s="298"/>
      <c r="J15" s="306">
        <f>SUM(N15,R15,V15,Z15,AC15,AF15,AI15)</f>
        <v>0</v>
      </c>
      <c r="K15" s="306">
        <f>SUM(O15,S15,W15,AA15,AD15,AG15,AJ15)</f>
        <v>0</v>
      </c>
      <c r="L15" s="297">
        <f>SUM(N15,O15)</f>
        <v>0</v>
      </c>
      <c r="M15" s="298"/>
      <c r="N15" s="306"/>
      <c r="O15" s="306"/>
      <c r="P15" s="297">
        <f>SUM(R15,S15)</f>
        <v>0</v>
      </c>
      <c r="Q15" s="298"/>
      <c r="R15" s="306"/>
      <c r="S15" s="306"/>
      <c r="T15" s="297">
        <f>SUM(V15,W15)</f>
        <v>0</v>
      </c>
      <c r="U15" s="298"/>
      <c r="V15" s="306"/>
      <c r="W15" s="306"/>
      <c r="X15" s="296">
        <f>SUM(Y15,Z15)</f>
        <v>0</v>
      </c>
      <c r="Y15" s="306"/>
      <c r="Z15" s="306"/>
      <c r="AA15" s="300">
        <f>SUM(AB15,AC15)</f>
        <v>0</v>
      </c>
      <c r="AB15" s="306"/>
      <c r="AC15" s="306"/>
      <c r="AD15" s="296">
        <f>SUM(AE15,AF15)</f>
        <v>0</v>
      </c>
      <c r="AE15" s="306"/>
      <c r="AF15" s="306"/>
      <c r="AG15" s="296">
        <f t="shared" si="3"/>
        <v>0</v>
      </c>
      <c r="AH15" s="306"/>
      <c r="AI15" s="306"/>
      <c r="AJ15" s="296">
        <f>SUM(AK15,AL15)</f>
        <v>0</v>
      </c>
      <c r="AK15" s="306"/>
      <c r="AL15" s="306"/>
      <c r="AM15" s="296">
        <f>SUM(AN15,AO15)</f>
        <v>0</v>
      </c>
      <c r="AN15" s="306"/>
      <c r="AO15" s="306"/>
      <c r="AP15" s="306"/>
      <c r="AQ15" s="306"/>
      <c r="AR15" s="306"/>
      <c r="AS15" s="309"/>
      <c r="AT15" s="309"/>
      <c r="AU15" s="309"/>
      <c r="AV15" s="309"/>
      <c r="AW15" s="309"/>
      <c r="AX15" s="309"/>
    </row>
    <row r="16" spans="2:50" s="16" customFormat="1" ht="15.75" customHeight="1">
      <c r="B16" s="100" t="s">
        <v>425</v>
      </c>
      <c r="C16" s="310"/>
      <c r="E16" s="295">
        <f t="shared" si="0"/>
        <v>3418</v>
      </c>
      <c r="F16" s="296">
        <f>SUM(F17:F18)</f>
        <v>1649</v>
      </c>
      <c r="G16" s="296">
        <f>SUM(G17:G18)</f>
        <v>1769</v>
      </c>
      <c r="H16" s="297">
        <f t="shared" si="2"/>
        <v>1679</v>
      </c>
      <c r="I16" s="298"/>
      <c r="J16" s="299">
        <v>870</v>
      </c>
      <c r="K16" s="299">
        <v>809</v>
      </c>
      <c r="L16" s="297">
        <f>SUM(L17:M18)</f>
        <v>561</v>
      </c>
      <c r="M16" s="298">
        <f aca="true" t="shared" si="6" ref="M16:AC16">SUM(M17:M18)</f>
        <v>0</v>
      </c>
      <c r="N16" s="299">
        <f t="shared" si="6"/>
        <v>209</v>
      </c>
      <c r="O16" s="299">
        <f t="shared" si="6"/>
        <v>352</v>
      </c>
      <c r="P16" s="297">
        <f t="shared" si="6"/>
        <v>205</v>
      </c>
      <c r="Q16" s="298">
        <f t="shared" si="6"/>
        <v>0</v>
      </c>
      <c r="R16" s="299">
        <f t="shared" si="6"/>
        <v>118</v>
      </c>
      <c r="S16" s="299">
        <f t="shared" si="6"/>
        <v>87</v>
      </c>
      <c r="T16" s="297">
        <f t="shared" si="6"/>
        <v>7</v>
      </c>
      <c r="U16" s="298">
        <f t="shared" si="6"/>
        <v>0</v>
      </c>
      <c r="V16" s="299">
        <f t="shared" si="6"/>
        <v>6</v>
      </c>
      <c r="W16" s="299">
        <f t="shared" si="6"/>
        <v>1</v>
      </c>
      <c r="X16" s="296">
        <f t="shared" si="6"/>
        <v>820</v>
      </c>
      <c r="Y16" s="299">
        <f t="shared" si="6"/>
        <v>374</v>
      </c>
      <c r="Z16" s="299">
        <f t="shared" si="6"/>
        <v>446</v>
      </c>
      <c r="AA16" s="300">
        <f t="shared" si="6"/>
        <v>146</v>
      </c>
      <c r="AB16" s="299">
        <f t="shared" si="6"/>
        <v>72</v>
      </c>
      <c r="AC16" s="299">
        <f t="shared" si="6"/>
        <v>74</v>
      </c>
      <c r="AD16" s="296" t="s">
        <v>154</v>
      </c>
      <c r="AE16" s="299" t="s">
        <v>362</v>
      </c>
      <c r="AF16" s="299" t="s">
        <v>362</v>
      </c>
      <c r="AG16" s="296">
        <f t="shared" si="3"/>
        <v>1</v>
      </c>
      <c r="AH16" s="299">
        <f>SUM(AH17:AH18)</f>
        <v>1</v>
      </c>
      <c r="AI16" s="299" t="s">
        <v>362</v>
      </c>
      <c r="AJ16" s="299" t="s">
        <v>362</v>
      </c>
      <c r="AK16" s="299" t="s">
        <v>362</v>
      </c>
      <c r="AL16" s="299" t="s">
        <v>362</v>
      </c>
      <c r="AM16" s="296">
        <f>SUM(AM17:AM18)</f>
        <v>2</v>
      </c>
      <c r="AN16" s="299" t="s">
        <v>362</v>
      </c>
      <c r="AO16" s="299">
        <f>SUM(AO17:AO18)</f>
        <v>2</v>
      </c>
      <c r="AP16" s="299" t="s">
        <v>154</v>
      </c>
      <c r="AQ16" s="299" t="s">
        <v>154</v>
      </c>
      <c r="AR16" s="299" t="s">
        <v>154</v>
      </c>
      <c r="AS16" s="311">
        <v>49.1</v>
      </c>
      <c r="AT16" s="311">
        <v>52.8</v>
      </c>
      <c r="AU16" s="311">
        <v>45.7</v>
      </c>
      <c r="AV16" s="311">
        <v>24.1</v>
      </c>
      <c r="AW16" s="311">
        <v>22.7</v>
      </c>
      <c r="AX16" s="311">
        <v>25.3</v>
      </c>
    </row>
    <row r="17" spans="2:50" s="208" customFormat="1" ht="15.75" customHeight="1">
      <c r="B17" s="74"/>
      <c r="C17" s="74" t="s">
        <v>200</v>
      </c>
      <c r="E17" s="302">
        <f t="shared" si="0"/>
        <v>3065</v>
      </c>
      <c r="F17" s="306">
        <f>SUM(J17,N17,R17,V17,Y17,AB17,AE17)</f>
        <v>1424</v>
      </c>
      <c r="G17" s="306">
        <f>SUM(K17,O17,S17,W17,Z17,AC17,AF17)</f>
        <v>1641</v>
      </c>
      <c r="H17" s="304">
        <f t="shared" si="2"/>
        <v>1487</v>
      </c>
      <c r="I17" s="305"/>
      <c r="J17" s="306">
        <v>741</v>
      </c>
      <c r="K17" s="306">
        <v>746</v>
      </c>
      <c r="L17" s="304">
        <f>SUM(N17,O17)</f>
        <v>505</v>
      </c>
      <c r="M17" s="305"/>
      <c r="N17" s="306">
        <v>176</v>
      </c>
      <c r="O17" s="306">
        <v>329</v>
      </c>
      <c r="P17" s="304">
        <f>SUM(R17,S17)</f>
        <v>205</v>
      </c>
      <c r="Q17" s="305"/>
      <c r="R17" s="306">
        <v>118</v>
      </c>
      <c r="S17" s="306">
        <v>87</v>
      </c>
      <c r="T17" s="304">
        <f>SUM(V17,W17)</f>
        <v>7</v>
      </c>
      <c r="U17" s="305"/>
      <c r="V17" s="306">
        <v>6</v>
      </c>
      <c r="W17" s="306">
        <v>1</v>
      </c>
      <c r="X17" s="303">
        <f>SUM(Y17,Z17)</f>
        <v>760</v>
      </c>
      <c r="Y17" s="306">
        <v>342</v>
      </c>
      <c r="Z17" s="306">
        <v>418</v>
      </c>
      <c r="AA17" s="307">
        <f>SUM(AB17,AC17)</f>
        <v>101</v>
      </c>
      <c r="AB17" s="306">
        <v>41</v>
      </c>
      <c r="AC17" s="306">
        <v>60</v>
      </c>
      <c r="AD17" s="303">
        <f>SUM(AE17,AF17)</f>
        <v>0</v>
      </c>
      <c r="AE17" s="306" t="s">
        <v>465</v>
      </c>
      <c r="AF17" s="306" t="s">
        <v>465</v>
      </c>
      <c r="AG17" s="303">
        <f t="shared" si="3"/>
        <v>1</v>
      </c>
      <c r="AH17" s="306">
        <v>1</v>
      </c>
      <c r="AI17" s="306" t="s">
        <v>465</v>
      </c>
      <c r="AJ17" s="306" t="s">
        <v>362</v>
      </c>
      <c r="AK17" s="306" t="s">
        <v>465</v>
      </c>
      <c r="AL17" s="306" t="s">
        <v>465</v>
      </c>
      <c r="AM17" s="303">
        <f>SUM(AN17,AO17)</f>
        <v>2</v>
      </c>
      <c r="AN17" s="306" t="s">
        <v>153</v>
      </c>
      <c r="AO17" s="306">
        <v>2</v>
      </c>
      <c r="AP17" s="306" t="s">
        <v>362</v>
      </c>
      <c r="AQ17" s="306" t="s">
        <v>362</v>
      </c>
      <c r="AR17" s="306" t="s">
        <v>362</v>
      </c>
      <c r="AS17" s="309">
        <v>48.5</v>
      </c>
      <c r="AT17" s="309">
        <v>52</v>
      </c>
      <c r="AU17" s="309">
        <v>45.5</v>
      </c>
      <c r="AV17" s="309">
        <v>24.9</v>
      </c>
      <c r="AW17" s="309">
        <v>24.1</v>
      </c>
      <c r="AX17" s="309">
        <v>25.6</v>
      </c>
    </row>
    <row r="18" spans="2:50" s="208" customFormat="1" ht="15.75" customHeight="1">
      <c r="B18" s="74"/>
      <c r="C18" s="74" t="s">
        <v>205</v>
      </c>
      <c r="E18" s="302">
        <f t="shared" si="0"/>
        <v>353</v>
      </c>
      <c r="F18" s="306">
        <f>SUM(J18,N18,R18,V18,Y18,AB18,AE18)</f>
        <v>225</v>
      </c>
      <c r="G18" s="306">
        <f>SUM(K18,O18,S18,W18,Z18,AC18,AF18)</f>
        <v>128</v>
      </c>
      <c r="H18" s="304">
        <f t="shared" si="2"/>
        <v>192</v>
      </c>
      <c r="I18" s="305"/>
      <c r="J18" s="306">
        <v>129</v>
      </c>
      <c r="K18" s="306">
        <v>63</v>
      </c>
      <c r="L18" s="304">
        <f>SUM(N18,O18)</f>
        <v>56</v>
      </c>
      <c r="M18" s="305"/>
      <c r="N18" s="306">
        <v>33</v>
      </c>
      <c r="O18" s="306">
        <v>23</v>
      </c>
      <c r="P18" s="304" t="s">
        <v>362</v>
      </c>
      <c r="Q18" s="305"/>
      <c r="R18" s="306" t="s">
        <v>13</v>
      </c>
      <c r="S18" s="306" t="s">
        <v>13</v>
      </c>
      <c r="T18" s="304" t="s">
        <v>154</v>
      </c>
      <c r="U18" s="305"/>
      <c r="V18" s="306" t="s">
        <v>465</v>
      </c>
      <c r="W18" s="306" t="s">
        <v>465</v>
      </c>
      <c r="X18" s="303">
        <f>SUM(Y18,Z18)</f>
        <v>60</v>
      </c>
      <c r="Y18" s="306">
        <v>32</v>
      </c>
      <c r="Z18" s="306">
        <v>28</v>
      </c>
      <c r="AA18" s="307">
        <f>SUM(AB18,AC18)</f>
        <v>45</v>
      </c>
      <c r="AB18" s="306">
        <v>31</v>
      </c>
      <c r="AC18" s="306">
        <v>14</v>
      </c>
      <c r="AD18" s="303" t="s">
        <v>362</v>
      </c>
      <c r="AE18" s="306" t="s">
        <v>465</v>
      </c>
      <c r="AF18" s="306" t="s">
        <v>465</v>
      </c>
      <c r="AG18" s="303" t="s">
        <v>362</v>
      </c>
      <c r="AH18" s="306" t="s">
        <v>465</v>
      </c>
      <c r="AI18" s="306" t="s">
        <v>465</v>
      </c>
      <c r="AJ18" s="306" t="s">
        <v>362</v>
      </c>
      <c r="AK18" s="306" t="s">
        <v>465</v>
      </c>
      <c r="AL18" s="306" t="s">
        <v>465</v>
      </c>
      <c r="AM18" s="306" t="s">
        <v>362</v>
      </c>
      <c r="AN18" s="306" t="s">
        <v>153</v>
      </c>
      <c r="AO18" s="306" t="s">
        <v>153</v>
      </c>
      <c r="AP18" s="306" t="s">
        <v>362</v>
      </c>
      <c r="AQ18" s="306" t="s">
        <v>362</v>
      </c>
      <c r="AR18" s="306" t="s">
        <v>362</v>
      </c>
      <c r="AS18" s="309">
        <v>54.4</v>
      </c>
      <c r="AT18" s="309">
        <v>57.3</v>
      </c>
      <c r="AU18" s="309">
        <v>49.2</v>
      </c>
      <c r="AV18" s="309">
        <v>17</v>
      </c>
      <c r="AW18" s="309">
        <v>14.2</v>
      </c>
      <c r="AX18" s="309">
        <v>21.9</v>
      </c>
    </row>
    <row r="19" spans="2:50" ht="15.75" customHeight="1">
      <c r="B19" s="74"/>
      <c r="C19" s="74"/>
      <c r="E19" s="295">
        <f t="shared" si="0"/>
        <v>0</v>
      </c>
      <c r="F19" s="306"/>
      <c r="G19" s="306"/>
      <c r="H19" s="297">
        <f t="shared" si="2"/>
        <v>0</v>
      </c>
      <c r="I19" s="298"/>
      <c r="J19" s="306"/>
      <c r="K19" s="306"/>
      <c r="L19" s="297">
        <f>SUM(N19,O19)</f>
        <v>0</v>
      </c>
      <c r="M19" s="298"/>
      <c r="N19" s="306"/>
      <c r="O19" s="306"/>
      <c r="P19" s="297">
        <f>SUM(R19,S19)</f>
        <v>0</v>
      </c>
      <c r="Q19" s="298"/>
      <c r="R19" s="306"/>
      <c r="S19" s="306"/>
      <c r="T19" s="297">
        <f>SUM(V19,W19)</f>
        <v>0</v>
      </c>
      <c r="U19" s="298"/>
      <c r="V19" s="306"/>
      <c r="W19" s="306"/>
      <c r="X19" s="296">
        <f>SUM(Y19,Z19)</f>
        <v>0</v>
      </c>
      <c r="Y19" s="306"/>
      <c r="Z19" s="306"/>
      <c r="AA19" s="300">
        <f>SUM(AB19,AC19)</f>
        <v>0</v>
      </c>
      <c r="AB19" s="306"/>
      <c r="AC19" s="306"/>
      <c r="AD19" s="296">
        <f>SUM(AE19,AF19)</f>
        <v>0</v>
      </c>
      <c r="AE19" s="306"/>
      <c r="AF19" s="306"/>
      <c r="AG19" s="296">
        <f>SUM(AH19,AI19)</f>
        <v>0</v>
      </c>
      <c r="AH19" s="306"/>
      <c r="AI19" s="306"/>
      <c r="AJ19" s="296">
        <f>SUM(AK19,AL19)</f>
        <v>0</v>
      </c>
      <c r="AK19" s="306"/>
      <c r="AL19" s="306"/>
      <c r="AM19" s="296">
        <f>SUM(AN19,AO19)</f>
        <v>0</v>
      </c>
      <c r="AN19" s="306"/>
      <c r="AO19" s="306"/>
      <c r="AP19" s="306"/>
      <c r="AQ19" s="306"/>
      <c r="AR19" s="306"/>
      <c r="AS19" s="309"/>
      <c r="AT19" s="309"/>
      <c r="AU19" s="309"/>
      <c r="AV19" s="309"/>
      <c r="AW19" s="309"/>
      <c r="AX19" s="309"/>
    </row>
    <row r="20" spans="2:50" s="16" customFormat="1" ht="15.75" customHeight="1">
      <c r="B20" s="100" t="s">
        <v>428</v>
      </c>
      <c r="C20" s="310"/>
      <c r="E20" s="295">
        <f t="shared" si="0"/>
        <v>428</v>
      </c>
      <c r="F20" s="296">
        <f>SUM(F21:F22)</f>
        <v>193</v>
      </c>
      <c r="G20" s="296">
        <f>SUM(G21:G22)</f>
        <v>235</v>
      </c>
      <c r="H20" s="297">
        <f t="shared" si="2"/>
        <v>172</v>
      </c>
      <c r="I20" s="298"/>
      <c r="J20" s="299">
        <f aca="true" t="shared" si="7" ref="J20:V20">SUM(J21:J22)</f>
        <v>92</v>
      </c>
      <c r="K20" s="299">
        <f t="shared" si="7"/>
        <v>80</v>
      </c>
      <c r="L20" s="297">
        <f t="shared" si="7"/>
        <v>118</v>
      </c>
      <c r="M20" s="298">
        <f t="shared" si="7"/>
        <v>0</v>
      </c>
      <c r="N20" s="299">
        <f t="shared" si="7"/>
        <v>42</v>
      </c>
      <c r="O20" s="299">
        <f t="shared" si="7"/>
        <v>76</v>
      </c>
      <c r="P20" s="297">
        <f t="shared" si="7"/>
        <v>9</v>
      </c>
      <c r="Q20" s="298">
        <f t="shared" si="7"/>
        <v>0</v>
      </c>
      <c r="R20" s="299">
        <f t="shared" si="7"/>
        <v>8</v>
      </c>
      <c r="S20" s="299">
        <f t="shared" si="7"/>
        <v>1</v>
      </c>
      <c r="T20" s="297">
        <f t="shared" si="7"/>
        <v>14</v>
      </c>
      <c r="U20" s="298">
        <f t="shared" si="7"/>
        <v>0</v>
      </c>
      <c r="V20" s="299">
        <f t="shared" si="7"/>
        <v>14</v>
      </c>
      <c r="W20" s="299" t="s">
        <v>362</v>
      </c>
      <c r="X20" s="296">
        <f aca="true" t="shared" si="8" ref="X20:AC20">SUM(X21:X22)</f>
        <v>87</v>
      </c>
      <c r="Y20" s="299">
        <f t="shared" si="8"/>
        <v>26</v>
      </c>
      <c r="Z20" s="299">
        <f t="shared" si="8"/>
        <v>61</v>
      </c>
      <c r="AA20" s="300">
        <f t="shared" si="8"/>
        <v>28</v>
      </c>
      <c r="AB20" s="299">
        <f t="shared" si="8"/>
        <v>11</v>
      </c>
      <c r="AC20" s="299">
        <f t="shared" si="8"/>
        <v>17</v>
      </c>
      <c r="AD20" s="296" t="s">
        <v>154</v>
      </c>
      <c r="AE20" s="299" t="s">
        <v>362</v>
      </c>
      <c r="AF20" s="299" t="s">
        <v>362</v>
      </c>
      <c r="AG20" s="296" t="s">
        <v>362</v>
      </c>
      <c r="AH20" s="299" t="s">
        <v>362</v>
      </c>
      <c r="AI20" s="299" t="s">
        <v>362</v>
      </c>
      <c r="AJ20" s="296" t="s">
        <v>362</v>
      </c>
      <c r="AK20" s="299" t="s">
        <v>362</v>
      </c>
      <c r="AL20" s="299" t="s">
        <v>362</v>
      </c>
      <c r="AM20" s="299" t="s">
        <v>362</v>
      </c>
      <c r="AN20" s="299" t="s">
        <v>362</v>
      </c>
      <c r="AO20" s="299" t="s">
        <v>362</v>
      </c>
      <c r="AP20" s="299" t="s">
        <v>154</v>
      </c>
      <c r="AQ20" s="299" t="s">
        <v>154</v>
      </c>
      <c r="AR20" s="299" t="s">
        <v>154</v>
      </c>
      <c r="AS20" s="311">
        <v>40.2</v>
      </c>
      <c r="AT20" s="311">
        <v>47.7</v>
      </c>
      <c r="AU20" s="311">
        <v>34</v>
      </c>
      <c r="AV20" s="311">
        <v>20.3</v>
      </c>
      <c r="AW20" s="311">
        <v>13.5</v>
      </c>
      <c r="AX20" s="311">
        <v>26</v>
      </c>
    </row>
    <row r="21" spans="2:50" s="208" customFormat="1" ht="15.75" customHeight="1">
      <c r="B21" s="74"/>
      <c r="C21" s="74" t="s">
        <v>200</v>
      </c>
      <c r="E21" s="302">
        <f t="shared" si="0"/>
        <v>428</v>
      </c>
      <c r="F21" s="306">
        <f>SUM(J21,N21,R21,V21,Y21,AB21,AE21)</f>
        <v>193</v>
      </c>
      <c r="G21" s="306">
        <f>SUM(K21,O21,S21,W21,Z21,AC21,AF21)</f>
        <v>235</v>
      </c>
      <c r="H21" s="304">
        <f t="shared" si="2"/>
        <v>172</v>
      </c>
      <c r="I21" s="305"/>
      <c r="J21" s="306">
        <v>92</v>
      </c>
      <c r="K21" s="306">
        <v>80</v>
      </c>
      <c r="L21" s="304">
        <f>SUM(N21,O21)</f>
        <v>118</v>
      </c>
      <c r="M21" s="305"/>
      <c r="N21" s="306">
        <v>42</v>
      </c>
      <c r="O21" s="306">
        <v>76</v>
      </c>
      <c r="P21" s="304">
        <f>SUM(R21,S21)</f>
        <v>9</v>
      </c>
      <c r="Q21" s="305"/>
      <c r="R21" s="306">
        <v>8</v>
      </c>
      <c r="S21" s="306">
        <v>1</v>
      </c>
      <c r="T21" s="304">
        <f>SUM(V21,W21)</f>
        <v>14</v>
      </c>
      <c r="U21" s="305"/>
      <c r="V21" s="306">
        <v>14</v>
      </c>
      <c r="W21" s="306" t="s">
        <v>465</v>
      </c>
      <c r="X21" s="303">
        <f>SUM(Y21,Z21)</f>
        <v>87</v>
      </c>
      <c r="Y21" s="306">
        <v>26</v>
      </c>
      <c r="Z21" s="306">
        <v>61</v>
      </c>
      <c r="AA21" s="307">
        <f>SUM(AB21,AC21)</f>
        <v>28</v>
      </c>
      <c r="AB21" s="306">
        <v>11</v>
      </c>
      <c r="AC21" s="306">
        <v>17</v>
      </c>
      <c r="AD21" s="303" t="s">
        <v>362</v>
      </c>
      <c r="AE21" s="306" t="s">
        <v>465</v>
      </c>
      <c r="AF21" s="306" t="s">
        <v>465</v>
      </c>
      <c r="AG21" s="303" t="s">
        <v>362</v>
      </c>
      <c r="AH21" s="306" t="s">
        <v>465</v>
      </c>
      <c r="AI21" s="306" t="s">
        <v>465</v>
      </c>
      <c r="AJ21" s="303" t="s">
        <v>362</v>
      </c>
      <c r="AK21" s="306" t="s">
        <v>465</v>
      </c>
      <c r="AL21" s="306" t="s">
        <v>465</v>
      </c>
      <c r="AM21" s="306" t="s">
        <v>362</v>
      </c>
      <c r="AN21" s="306" t="s">
        <v>153</v>
      </c>
      <c r="AO21" s="306" t="s">
        <v>153</v>
      </c>
      <c r="AP21" s="306" t="s">
        <v>362</v>
      </c>
      <c r="AQ21" s="306" t="s">
        <v>362</v>
      </c>
      <c r="AR21" s="306" t="s">
        <v>362</v>
      </c>
      <c r="AS21" s="309">
        <v>40.2</v>
      </c>
      <c r="AT21" s="309">
        <v>47.7</v>
      </c>
      <c r="AU21" s="309">
        <v>34</v>
      </c>
      <c r="AV21" s="309">
        <v>20.3</v>
      </c>
      <c r="AW21" s="309">
        <v>13.5</v>
      </c>
      <c r="AX21" s="309">
        <v>26</v>
      </c>
    </row>
    <row r="22" spans="2:50" s="208" customFormat="1" ht="15.75" customHeight="1">
      <c r="B22" s="74"/>
      <c r="C22" s="74" t="s">
        <v>205</v>
      </c>
      <c r="E22" s="302" t="s">
        <v>362</v>
      </c>
      <c r="F22" s="306" t="s">
        <v>362</v>
      </c>
      <c r="G22" s="306" t="s">
        <v>362</v>
      </c>
      <c r="H22" s="304" t="s">
        <v>362</v>
      </c>
      <c r="I22" s="305"/>
      <c r="J22" s="306" t="s">
        <v>13</v>
      </c>
      <c r="K22" s="306" t="s">
        <v>13</v>
      </c>
      <c r="L22" s="304" t="s">
        <v>154</v>
      </c>
      <c r="M22" s="305"/>
      <c r="N22" s="306" t="s">
        <v>13</v>
      </c>
      <c r="O22" s="306" t="s">
        <v>13</v>
      </c>
      <c r="P22" s="304" t="s">
        <v>154</v>
      </c>
      <c r="Q22" s="305"/>
      <c r="R22" s="306" t="s">
        <v>13</v>
      </c>
      <c r="S22" s="306" t="s">
        <v>13</v>
      </c>
      <c r="T22" s="304" t="s">
        <v>154</v>
      </c>
      <c r="U22" s="305"/>
      <c r="V22" s="306" t="s">
        <v>465</v>
      </c>
      <c r="W22" s="306" t="s">
        <v>465</v>
      </c>
      <c r="X22" s="306" t="s">
        <v>362</v>
      </c>
      <c r="Y22" s="306" t="s">
        <v>465</v>
      </c>
      <c r="Z22" s="306" t="s">
        <v>465</v>
      </c>
      <c r="AA22" s="306" t="s">
        <v>362</v>
      </c>
      <c r="AB22" s="306" t="s">
        <v>465</v>
      </c>
      <c r="AC22" s="306" t="s">
        <v>465</v>
      </c>
      <c r="AD22" s="303" t="s">
        <v>362</v>
      </c>
      <c r="AE22" s="306" t="s">
        <v>465</v>
      </c>
      <c r="AF22" s="306" t="s">
        <v>465</v>
      </c>
      <c r="AG22" s="303" t="s">
        <v>362</v>
      </c>
      <c r="AH22" s="306" t="s">
        <v>465</v>
      </c>
      <c r="AI22" s="306" t="s">
        <v>465</v>
      </c>
      <c r="AJ22" s="306" t="s">
        <v>362</v>
      </c>
      <c r="AK22" s="306" t="s">
        <v>465</v>
      </c>
      <c r="AL22" s="306" t="s">
        <v>465</v>
      </c>
      <c r="AM22" s="306" t="s">
        <v>362</v>
      </c>
      <c r="AN22" s="306" t="s">
        <v>153</v>
      </c>
      <c r="AO22" s="306" t="s">
        <v>153</v>
      </c>
      <c r="AP22" s="306" t="s">
        <v>362</v>
      </c>
      <c r="AQ22" s="306" t="s">
        <v>362</v>
      </c>
      <c r="AR22" s="306" t="s">
        <v>362</v>
      </c>
      <c r="AS22" s="309" t="s">
        <v>153</v>
      </c>
      <c r="AT22" s="309" t="s">
        <v>153</v>
      </c>
      <c r="AU22" s="309" t="s">
        <v>153</v>
      </c>
      <c r="AV22" s="309" t="s">
        <v>153</v>
      </c>
      <c r="AW22" s="309" t="s">
        <v>153</v>
      </c>
      <c r="AX22" s="309" t="s">
        <v>153</v>
      </c>
    </row>
    <row r="23" spans="2:50" ht="15.75" customHeight="1">
      <c r="B23" s="74"/>
      <c r="C23" s="74"/>
      <c r="E23" s="295">
        <f>SUM(F23,G23)</f>
        <v>0</v>
      </c>
      <c r="F23" s="306"/>
      <c r="G23" s="306"/>
      <c r="H23" s="297">
        <f>SUM(J23,K23)</f>
        <v>0</v>
      </c>
      <c r="I23" s="298"/>
      <c r="J23" s="306"/>
      <c r="K23" s="306"/>
      <c r="L23" s="297">
        <f>SUM(N23,O23)</f>
        <v>0</v>
      </c>
      <c r="M23" s="298"/>
      <c r="N23" s="306"/>
      <c r="O23" s="306"/>
      <c r="P23" s="297">
        <f>SUM(R23,S23)</f>
        <v>0</v>
      </c>
      <c r="Q23" s="298"/>
      <c r="R23" s="306"/>
      <c r="S23" s="306"/>
      <c r="T23" s="297">
        <f>SUM(V23,W23)</f>
        <v>0</v>
      </c>
      <c r="U23" s="298"/>
      <c r="V23" s="306"/>
      <c r="W23" s="306"/>
      <c r="X23" s="296">
        <f>SUM(Y23,Z23)</f>
        <v>0</v>
      </c>
      <c r="Y23" s="306"/>
      <c r="Z23" s="306"/>
      <c r="AA23" s="300">
        <f>SUM(AB23,AC23)</f>
        <v>0</v>
      </c>
      <c r="AB23" s="306"/>
      <c r="AC23" s="306"/>
      <c r="AD23" s="296">
        <f>SUM(AE23,AF23)</f>
        <v>0</v>
      </c>
      <c r="AE23" s="306"/>
      <c r="AF23" s="306"/>
      <c r="AG23" s="296">
        <f>SUM(AH23,AI23)</f>
        <v>0</v>
      </c>
      <c r="AH23" s="306"/>
      <c r="AI23" s="306"/>
      <c r="AJ23" s="296">
        <f>SUM(AK23,AL23)</f>
        <v>0</v>
      </c>
      <c r="AK23" s="306"/>
      <c r="AL23" s="306"/>
      <c r="AM23" s="296">
        <f>SUM(AN23,AO23)</f>
        <v>0</v>
      </c>
      <c r="AN23" s="306"/>
      <c r="AO23" s="306"/>
      <c r="AP23" s="306"/>
      <c r="AQ23" s="306"/>
      <c r="AR23" s="306"/>
      <c r="AS23" s="309"/>
      <c r="AT23" s="309"/>
      <c r="AU23" s="309"/>
      <c r="AV23" s="309"/>
      <c r="AW23" s="309"/>
      <c r="AX23" s="309"/>
    </row>
    <row r="24" spans="2:50" s="16" customFormat="1" ht="15.75" customHeight="1">
      <c r="B24" s="100" t="s">
        <v>429</v>
      </c>
      <c r="C24" s="310"/>
      <c r="E24" s="295">
        <f>SUM(F24,G24)</f>
        <v>1222</v>
      </c>
      <c r="F24" s="296">
        <f>SUM(F25:F26)</f>
        <v>630</v>
      </c>
      <c r="G24" s="296">
        <f>SUM(G25:G26)</f>
        <v>592</v>
      </c>
      <c r="H24" s="297">
        <f>SUM(J24,K24)</f>
        <v>585</v>
      </c>
      <c r="I24" s="298"/>
      <c r="J24" s="299">
        <f aca="true" t="shared" si="9" ref="J24:V24">SUM(J25:J26)</f>
        <v>288</v>
      </c>
      <c r="K24" s="299">
        <f t="shared" si="9"/>
        <v>297</v>
      </c>
      <c r="L24" s="297">
        <f t="shared" si="9"/>
        <v>222</v>
      </c>
      <c r="M24" s="298">
        <f t="shared" si="9"/>
        <v>0</v>
      </c>
      <c r="N24" s="299">
        <f t="shared" si="9"/>
        <v>99</v>
      </c>
      <c r="O24" s="299">
        <f t="shared" si="9"/>
        <v>123</v>
      </c>
      <c r="P24" s="297">
        <f t="shared" si="9"/>
        <v>71</v>
      </c>
      <c r="Q24" s="298">
        <f t="shared" si="9"/>
        <v>0</v>
      </c>
      <c r="R24" s="299">
        <f t="shared" si="9"/>
        <v>56</v>
      </c>
      <c r="S24" s="299">
        <f t="shared" si="9"/>
        <v>15</v>
      </c>
      <c r="T24" s="297">
        <f t="shared" si="9"/>
        <v>13</v>
      </c>
      <c r="U24" s="298">
        <f t="shared" si="9"/>
        <v>0</v>
      </c>
      <c r="V24" s="299">
        <f t="shared" si="9"/>
        <v>13</v>
      </c>
      <c r="W24" s="299" t="s">
        <v>362</v>
      </c>
      <c r="X24" s="296">
        <f aca="true" t="shared" si="10" ref="X24:AC24">SUM(X25:X26)</f>
        <v>310</v>
      </c>
      <c r="Y24" s="299">
        <f t="shared" si="10"/>
        <v>162</v>
      </c>
      <c r="Z24" s="299">
        <f t="shared" si="10"/>
        <v>148</v>
      </c>
      <c r="AA24" s="300">
        <f t="shared" si="10"/>
        <v>21</v>
      </c>
      <c r="AB24" s="299">
        <f t="shared" si="10"/>
        <v>12</v>
      </c>
      <c r="AC24" s="299">
        <f t="shared" si="10"/>
        <v>9</v>
      </c>
      <c r="AD24" s="296" t="s">
        <v>154</v>
      </c>
      <c r="AE24" s="299" t="s">
        <v>362</v>
      </c>
      <c r="AF24" s="296" t="s">
        <v>362</v>
      </c>
      <c r="AG24" s="296">
        <f>SUM(AH24,AI24)</f>
        <v>2</v>
      </c>
      <c r="AH24" s="299">
        <f>SUM(AH25:AH26)</f>
        <v>1</v>
      </c>
      <c r="AI24" s="299">
        <f>SUM(AI25:AI26)</f>
        <v>1</v>
      </c>
      <c r="AJ24" s="299" t="s">
        <v>362</v>
      </c>
      <c r="AK24" s="299" t="s">
        <v>362</v>
      </c>
      <c r="AL24" s="299" t="s">
        <v>362</v>
      </c>
      <c r="AM24" s="299" t="s">
        <v>362</v>
      </c>
      <c r="AN24" s="299" t="s">
        <v>362</v>
      </c>
      <c r="AO24" s="299" t="s">
        <v>362</v>
      </c>
      <c r="AP24" s="299" t="s">
        <v>154</v>
      </c>
      <c r="AQ24" s="299" t="s">
        <v>154</v>
      </c>
      <c r="AR24" s="299" t="s">
        <v>154</v>
      </c>
      <c r="AS24" s="311">
        <v>47.9</v>
      </c>
      <c r="AT24" s="311">
        <v>45.7</v>
      </c>
      <c r="AU24" s="311">
        <v>50.2</v>
      </c>
      <c r="AV24" s="311">
        <v>25.5</v>
      </c>
      <c r="AW24" s="311">
        <v>25.9</v>
      </c>
      <c r="AX24" s="311">
        <v>25.2</v>
      </c>
    </row>
    <row r="25" spans="2:50" s="208" customFormat="1" ht="15.75" customHeight="1">
      <c r="B25" s="74"/>
      <c r="C25" s="74" t="s">
        <v>200</v>
      </c>
      <c r="E25" s="302">
        <f>SUM(F25,G25)</f>
        <v>1222</v>
      </c>
      <c r="F25" s="306">
        <f>SUM(J25,N25,R25,V25,Y25,AB25,AE25)</f>
        <v>630</v>
      </c>
      <c r="G25" s="306">
        <f>SUM(K25,O25,S25,W25,Z25,AC25,AF25)</f>
        <v>592</v>
      </c>
      <c r="H25" s="304">
        <f>SUM(J25,K25)</f>
        <v>585</v>
      </c>
      <c r="I25" s="305"/>
      <c r="J25" s="306">
        <v>288</v>
      </c>
      <c r="K25" s="306">
        <v>297</v>
      </c>
      <c r="L25" s="304">
        <f>SUM(N25,O25)</f>
        <v>222</v>
      </c>
      <c r="M25" s="305"/>
      <c r="N25" s="306">
        <v>99</v>
      </c>
      <c r="O25" s="306">
        <v>123</v>
      </c>
      <c r="P25" s="304">
        <f>SUM(R25,S25)</f>
        <v>71</v>
      </c>
      <c r="Q25" s="305"/>
      <c r="R25" s="306">
        <v>56</v>
      </c>
      <c r="S25" s="306">
        <v>15</v>
      </c>
      <c r="T25" s="304">
        <f>SUM(V25,W25)</f>
        <v>13</v>
      </c>
      <c r="U25" s="305"/>
      <c r="V25" s="306">
        <v>13</v>
      </c>
      <c r="W25" s="306" t="s">
        <v>156</v>
      </c>
      <c r="X25" s="303">
        <f>SUM(Y25,Z25)</f>
        <v>310</v>
      </c>
      <c r="Y25" s="306">
        <v>162</v>
      </c>
      <c r="Z25" s="306">
        <v>148</v>
      </c>
      <c r="AA25" s="307">
        <f>SUM(AB25,AC25)</f>
        <v>21</v>
      </c>
      <c r="AB25" s="306">
        <v>12</v>
      </c>
      <c r="AC25" s="306">
        <v>9</v>
      </c>
      <c r="AD25" s="303" t="s">
        <v>362</v>
      </c>
      <c r="AE25" s="306" t="s">
        <v>465</v>
      </c>
      <c r="AF25" s="303" t="s">
        <v>465</v>
      </c>
      <c r="AG25" s="303">
        <f>SUM(AH25,AI25)</f>
        <v>2</v>
      </c>
      <c r="AH25" s="306">
        <v>1</v>
      </c>
      <c r="AI25" s="306">
        <v>1</v>
      </c>
      <c r="AJ25" s="306" t="s">
        <v>362</v>
      </c>
      <c r="AK25" s="306" t="s">
        <v>465</v>
      </c>
      <c r="AL25" s="306" t="s">
        <v>465</v>
      </c>
      <c r="AM25" s="306" t="s">
        <v>362</v>
      </c>
      <c r="AN25" s="306" t="s">
        <v>153</v>
      </c>
      <c r="AO25" s="306" t="s">
        <v>153</v>
      </c>
      <c r="AP25" s="306" t="s">
        <v>362</v>
      </c>
      <c r="AQ25" s="306" t="s">
        <v>362</v>
      </c>
      <c r="AR25" s="306" t="s">
        <v>362</v>
      </c>
      <c r="AS25" s="309">
        <v>47.9</v>
      </c>
      <c r="AT25" s="309">
        <v>45.7</v>
      </c>
      <c r="AU25" s="309">
        <v>50.2</v>
      </c>
      <c r="AV25" s="309">
        <v>25.5</v>
      </c>
      <c r="AW25" s="309">
        <v>25.9</v>
      </c>
      <c r="AX25" s="309">
        <v>25.2</v>
      </c>
    </row>
    <row r="26" spans="2:50" s="208" customFormat="1" ht="15.75" customHeight="1">
      <c r="B26" s="74"/>
      <c r="C26" s="74" t="s">
        <v>205</v>
      </c>
      <c r="E26" s="302" t="s">
        <v>362</v>
      </c>
      <c r="F26" s="306" t="s">
        <v>362</v>
      </c>
      <c r="G26" s="306" t="s">
        <v>362</v>
      </c>
      <c r="H26" s="304" t="s">
        <v>154</v>
      </c>
      <c r="I26" s="305"/>
      <c r="J26" s="306" t="s">
        <v>13</v>
      </c>
      <c r="K26" s="306" t="s">
        <v>13</v>
      </c>
      <c r="L26" s="304" t="s">
        <v>154</v>
      </c>
      <c r="M26" s="305"/>
      <c r="N26" s="306" t="s">
        <v>13</v>
      </c>
      <c r="O26" s="306" t="s">
        <v>13</v>
      </c>
      <c r="P26" s="304" t="s">
        <v>154</v>
      </c>
      <c r="Q26" s="305"/>
      <c r="R26" s="306" t="s">
        <v>13</v>
      </c>
      <c r="S26" s="306" t="s">
        <v>13</v>
      </c>
      <c r="T26" s="304" t="s">
        <v>154</v>
      </c>
      <c r="U26" s="305"/>
      <c r="V26" s="306" t="s">
        <v>465</v>
      </c>
      <c r="W26" s="306" t="s">
        <v>465</v>
      </c>
      <c r="X26" s="306" t="s">
        <v>362</v>
      </c>
      <c r="Y26" s="306" t="s">
        <v>465</v>
      </c>
      <c r="Z26" s="306" t="s">
        <v>465</v>
      </c>
      <c r="AA26" s="306" t="s">
        <v>362</v>
      </c>
      <c r="AB26" s="306" t="s">
        <v>465</v>
      </c>
      <c r="AC26" s="306" t="s">
        <v>465</v>
      </c>
      <c r="AD26" s="303" t="s">
        <v>362</v>
      </c>
      <c r="AE26" s="306" t="s">
        <v>465</v>
      </c>
      <c r="AF26" s="306" t="s">
        <v>465</v>
      </c>
      <c r="AG26" s="303" t="s">
        <v>362</v>
      </c>
      <c r="AH26" s="306" t="s">
        <v>465</v>
      </c>
      <c r="AI26" s="306" t="s">
        <v>465</v>
      </c>
      <c r="AJ26" s="306" t="s">
        <v>362</v>
      </c>
      <c r="AK26" s="306" t="s">
        <v>465</v>
      </c>
      <c r="AL26" s="306" t="s">
        <v>465</v>
      </c>
      <c r="AM26" s="306" t="s">
        <v>362</v>
      </c>
      <c r="AN26" s="306" t="s">
        <v>153</v>
      </c>
      <c r="AO26" s="306" t="s">
        <v>153</v>
      </c>
      <c r="AP26" s="306" t="s">
        <v>362</v>
      </c>
      <c r="AQ26" s="306" t="s">
        <v>362</v>
      </c>
      <c r="AR26" s="306" t="s">
        <v>362</v>
      </c>
      <c r="AS26" s="309" t="s">
        <v>153</v>
      </c>
      <c r="AT26" s="309" t="s">
        <v>153</v>
      </c>
      <c r="AU26" s="309" t="s">
        <v>153</v>
      </c>
      <c r="AV26" s="309" t="s">
        <v>153</v>
      </c>
      <c r="AW26" s="309" t="s">
        <v>153</v>
      </c>
      <c r="AX26" s="309" t="s">
        <v>153</v>
      </c>
    </row>
    <row r="27" spans="2:50" ht="15.75" customHeight="1">
      <c r="B27" s="74"/>
      <c r="C27" s="74"/>
      <c r="E27" s="295">
        <f>SUM(F27,G27)</f>
        <v>0</v>
      </c>
      <c r="F27" s="306"/>
      <c r="G27" s="306"/>
      <c r="H27" s="297">
        <f>SUM(J27,K27)</f>
        <v>0</v>
      </c>
      <c r="I27" s="298"/>
      <c r="J27" s="306"/>
      <c r="K27" s="306"/>
      <c r="L27" s="297">
        <f>SUM(N27,O27)</f>
        <v>0</v>
      </c>
      <c r="M27" s="298"/>
      <c r="N27" s="306"/>
      <c r="O27" s="306"/>
      <c r="P27" s="297">
        <f>SUM(R27,S27)</f>
        <v>0</v>
      </c>
      <c r="Q27" s="298"/>
      <c r="R27" s="306"/>
      <c r="S27" s="306"/>
      <c r="T27" s="297">
        <f>SUM(V27,W27)</f>
        <v>0</v>
      </c>
      <c r="U27" s="298"/>
      <c r="V27" s="306"/>
      <c r="W27" s="306"/>
      <c r="X27" s="296">
        <f>SUM(Y27,Z27)</f>
        <v>0</v>
      </c>
      <c r="Y27" s="306"/>
      <c r="Z27" s="306"/>
      <c r="AA27" s="300">
        <f>SUM(AB27,AC27)</f>
        <v>0</v>
      </c>
      <c r="AB27" s="306"/>
      <c r="AC27" s="306"/>
      <c r="AD27" s="296">
        <f>SUM(AE27,AF27)</f>
        <v>0</v>
      </c>
      <c r="AE27" s="306"/>
      <c r="AF27" s="306"/>
      <c r="AG27" s="296">
        <f>SUM(AH27,AI27)</f>
        <v>0</v>
      </c>
      <c r="AH27" s="306"/>
      <c r="AI27" s="306"/>
      <c r="AJ27" s="296">
        <f>SUM(AK27,AL27)</f>
        <v>0</v>
      </c>
      <c r="AK27" s="306"/>
      <c r="AL27" s="306"/>
      <c r="AM27" s="296">
        <f>SUM(AN27,AO27)</f>
        <v>0</v>
      </c>
      <c r="AN27" s="306"/>
      <c r="AO27" s="306"/>
      <c r="AP27" s="306"/>
      <c r="AQ27" s="306"/>
      <c r="AR27" s="306"/>
      <c r="AS27" s="309"/>
      <c r="AT27" s="309"/>
      <c r="AU27" s="309"/>
      <c r="AV27" s="309"/>
      <c r="AW27" s="309"/>
      <c r="AX27" s="309"/>
    </row>
    <row r="28" spans="2:50" s="16" customFormat="1" ht="15.75" customHeight="1">
      <c r="B28" s="100" t="s">
        <v>434</v>
      </c>
      <c r="C28" s="310"/>
      <c r="E28" s="295">
        <f>SUM(F28,G28)</f>
        <v>484</v>
      </c>
      <c r="F28" s="296">
        <f>SUM(F29:F30)</f>
        <v>230</v>
      </c>
      <c r="G28" s="296">
        <f>SUM(G29:G30)</f>
        <v>254</v>
      </c>
      <c r="H28" s="297">
        <f>SUM(J28,K28)</f>
        <v>171</v>
      </c>
      <c r="I28" s="298"/>
      <c r="J28" s="299">
        <f aca="true" t="shared" si="11" ref="J28:V28">SUM(J29:J30)</f>
        <v>78</v>
      </c>
      <c r="K28" s="299">
        <f t="shared" si="11"/>
        <v>93</v>
      </c>
      <c r="L28" s="297">
        <f t="shared" si="11"/>
        <v>151</v>
      </c>
      <c r="M28" s="298">
        <f t="shared" si="11"/>
        <v>0</v>
      </c>
      <c r="N28" s="299">
        <f t="shared" si="11"/>
        <v>57</v>
      </c>
      <c r="O28" s="299">
        <f t="shared" si="11"/>
        <v>94</v>
      </c>
      <c r="P28" s="297">
        <f t="shared" si="11"/>
        <v>16</v>
      </c>
      <c r="Q28" s="298">
        <f t="shared" si="11"/>
        <v>0</v>
      </c>
      <c r="R28" s="299">
        <f t="shared" si="11"/>
        <v>13</v>
      </c>
      <c r="S28" s="299">
        <f t="shared" si="11"/>
        <v>3</v>
      </c>
      <c r="T28" s="297">
        <f t="shared" si="11"/>
        <v>6</v>
      </c>
      <c r="U28" s="298">
        <f t="shared" si="11"/>
        <v>0</v>
      </c>
      <c r="V28" s="299">
        <f t="shared" si="11"/>
        <v>6</v>
      </c>
      <c r="W28" s="299" t="s">
        <v>362</v>
      </c>
      <c r="X28" s="296">
        <f aca="true" t="shared" si="12" ref="X28:AC28">SUM(X29:X30)</f>
        <v>127</v>
      </c>
      <c r="Y28" s="299">
        <f t="shared" si="12"/>
        <v>68</v>
      </c>
      <c r="Z28" s="299">
        <f t="shared" si="12"/>
        <v>59</v>
      </c>
      <c r="AA28" s="300">
        <f t="shared" si="12"/>
        <v>13</v>
      </c>
      <c r="AB28" s="299">
        <f t="shared" si="12"/>
        <v>8</v>
      </c>
      <c r="AC28" s="299">
        <f t="shared" si="12"/>
        <v>5</v>
      </c>
      <c r="AD28" s="296" t="s">
        <v>362</v>
      </c>
      <c r="AE28" s="299" t="s">
        <v>362</v>
      </c>
      <c r="AF28" s="299" t="s">
        <v>362</v>
      </c>
      <c r="AG28" s="296">
        <f>SUM(AH28,AI28)</f>
        <v>1</v>
      </c>
      <c r="AH28" s="299">
        <f>SUM(AH29:AH30)</f>
        <v>1</v>
      </c>
      <c r="AI28" s="299" t="s">
        <v>362</v>
      </c>
      <c r="AJ28" s="299" t="s">
        <v>362</v>
      </c>
      <c r="AK28" s="299" t="s">
        <v>362</v>
      </c>
      <c r="AL28" s="299" t="s">
        <v>362</v>
      </c>
      <c r="AM28" s="299" t="s">
        <v>362</v>
      </c>
      <c r="AN28" s="299" t="s">
        <v>362</v>
      </c>
      <c r="AO28" s="299" t="s">
        <v>362</v>
      </c>
      <c r="AP28" s="299" t="s">
        <v>154</v>
      </c>
      <c r="AQ28" s="299" t="s">
        <v>154</v>
      </c>
      <c r="AR28" s="299" t="s">
        <v>154</v>
      </c>
      <c r="AS28" s="311">
        <v>35.3</v>
      </c>
      <c r="AT28" s="311">
        <v>33.9</v>
      </c>
      <c r="AU28" s="311">
        <v>36.6</v>
      </c>
      <c r="AV28" s="311">
        <v>26.4</v>
      </c>
      <c r="AW28" s="311">
        <v>30</v>
      </c>
      <c r="AX28" s="311">
        <v>23.2</v>
      </c>
    </row>
    <row r="29" spans="2:50" s="208" customFormat="1" ht="15.75" customHeight="1">
      <c r="B29" s="74"/>
      <c r="C29" s="74" t="s">
        <v>200</v>
      </c>
      <c r="E29" s="302">
        <f>SUM(F29,G29)</f>
        <v>484</v>
      </c>
      <c r="F29" s="306">
        <f>SUM(J29,N29,R29,V29,Y29,AB29,AE29)</f>
        <v>230</v>
      </c>
      <c r="G29" s="306">
        <f>SUM(K29,O29,S29,W29,Z29,AC29,AF29)</f>
        <v>254</v>
      </c>
      <c r="H29" s="304">
        <f>SUM(J29,K29)</f>
        <v>171</v>
      </c>
      <c r="I29" s="305"/>
      <c r="J29" s="306">
        <v>78</v>
      </c>
      <c r="K29" s="306">
        <v>93</v>
      </c>
      <c r="L29" s="304">
        <f>SUM(N29,O29)</f>
        <v>151</v>
      </c>
      <c r="M29" s="305"/>
      <c r="N29" s="306">
        <v>57</v>
      </c>
      <c r="O29" s="306">
        <v>94</v>
      </c>
      <c r="P29" s="304">
        <f>SUM(R29,S29)</f>
        <v>16</v>
      </c>
      <c r="Q29" s="305"/>
      <c r="R29" s="306">
        <v>13</v>
      </c>
      <c r="S29" s="306">
        <v>3</v>
      </c>
      <c r="T29" s="304">
        <f>SUM(V29,W29)</f>
        <v>6</v>
      </c>
      <c r="U29" s="305"/>
      <c r="V29" s="306">
        <v>6</v>
      </c>
      <c r="W29" s="306" t="s">
        <v>156</v>
      </c>
      <c r="X29" s="303">
        <f>SUM(Y29,Z29)</f>
        <v>127</v>
      </c>
      <c r="Y29" s="306">
        <v>68</v>
      </c>
      <c r="Z29" s="306">
        <v>59</v>
      </c>
      <c r="AA29" s="307">
        <f>SUM(AB29,AC29)</f>
        <v>13</v>
      </c>
      <c r="AB29" s="306">
        <v>8</v>
      </c>
      <c r="AC29" s="306">
        <v>5</v>
      </c>
      <c r="AD29" s="303" t="s">
        <v>362</v>
      </c>
      <c r="AE29" s="306" t="s">
        <v>465</v>
      </c>
      <c r="AF29" s="306" t="s">
        <v>465</v>
      </c>
      <c r="AG29" s="303">
        <f>SUM(AH29,AI29)</f>
        <v>1</v>
      </c>
      <c r="AH29" s="306">
        <v>1</v>
      </c>
      <c r="AI29" s="306" t="s">
        <v>465</v>
      </c>
      <c r="AJ29" s="306" t="s">
        <v>362</v>
      </c>
      <c r="AK29" s="306" t="s">
        <v>465</v>
      </c>
      <c r="AL29" s="306" t="s">
        <v>465</v>
      </c>
      <c r="AM29" s="306" t="s">
        <v>362</v>
      </c>
      <c r="AN29" s="306" t="s">
        <v>153</v>
      </c>
      <c r="AO29" s="306" t="s">
        <v>153</v>
      </c>
      <c r="AP29" s="306" t="s">
        <v>362</v>
      </c>
      <c r="AQ29" s="306" t="s">
        <v>362</v>
      </c>
      <c r="AR29" s="306" t="s">
        <v>362</v>
      </c>
      <c r="AS29" s="309">
        <v>35.3</v>
      </c>
      <c r="AT29" s="309">
        <v>33.9</v>
      </c>
      <c r="AU29" s="309">
        <v>36.6</v>
      </c>
      <c r="AV29" s="309">
        <v>26.4</v>
      </c>
      <c r="AW29" s="309">
        <v>30</v>
      </c>
      <c r="AX29" s="309">
        <v>23.2</v>
      </c>
    </row>
    <row r="30" spans="2:50" s="208" customFormat="1" ht="15.75" customHeight="1">
      <c r="B30" s="74"/>
      <c r="C30" s="74" t="s">
        <v>205</v>
      </c>
      <c r="E30" s="302" t="s">
        <v>362</v>
      </c>
      <c r="F30" s="306" t="s">
        <v>362</v>
      </c>
      <c r="G30" s="306" t="s">
        <v>362</v>
      </c>
      <c r="H30" s="304" t="s">
        <v>154</v>
      </c>
      <c r="I30" s="305"/>
      <c r="J30" s="306" t="s">
        <v>13</v>
      </c>
      <c r="K30" s="306" t="s">
        <v>13</v>
      </c>
      <c r="L30" s="304" t="s">
        <v>154</v>
      </c>
      <c r="M30" s="305"/>
      <c r="N30" s="306" t="s">
        <v>13</v>
      </c>
      <c r="O30" s="306" t="s">
        <v>13</v>
      </c>
      <c r="P30" s="304" t="s">
        <v>154</v>
      </c>
      <c r="Q30" s="305"/>
      <c r="R30" s="306" t="s">
        <v>13</v>
      </c>
      <c r="S30" s="306" t="s">
        <v>13</v>
      </c>
      <c r="T30" s="304" t="s">
        <v>154</v>
      </c>
      <c r="U30" s="305"/>
      <c r="V30" s="306" t="s">
        <v>465</v>
      </c>
      <c r="W30" s="306" t="s">
        <v>156</v>
      </c>
      <c r="X30" s="306" t="s">
        <v>362</v>
      </c>
      <c r="Y30" s="306" t="s">
        <v>156</v>
      </c>
      <c r="Z30" s="306" t="s">
        <v>156</v>
      </c>
      <c r="AA30" s="306" t="s">
        <v>362</v>
      </c>
      <c r="AB30" s="306" t="s">
        <v>156</v>
      </c>
      <c r="AC30" s="306" t="s">
        <v>156</v>
      </c>
      <c r="AD30" s="303" t="s">
        <v>362</v>
      </c>
      <c r="AE30" s="306" t="s">
        <v>465</v>
      </c>
      <c r="AF30" s="306" t="s">
        <v>465</v>
      </c>
      <c r="AG30" s="303" t="s">
        <v>362</v>
      </c>
      <c r="AH30" s="306" t="s">
        <v>156</v>
      </c>
      <c r="AI30" s="306" t="s">
        <v>465</v>
      </c>
      <c r="AJ30" s="306" t="s">
        <v>362</v>
      </c>
      <c r="AK30" s="306" t="s">
        <v>465</v>
      </c>
      <c r="AL30" s="306" t="s">
        <v>465</v>
      </c>
      <c r="AM30" s="306" t="s">
        <v>362</v>
      </c>
      <c r="AN30" s="306" t="s">
        <v>153</v>
      </c>
      <c r="AO30" s="306" t="s">
        <v>153</v>
      </c>
      <c r="AP30" s="306" t="s">
        <v>362</v>
      </c>
      <c r="AQ30" s="306" t="s">
        <v>362</v>
      </c>
      <c r="AR30" s="306" t="s">
        <v>362</v>
      </c>
      <c r="AS30" s="309" t="s">
        <v>153</v>
      </c>
      <c r="AT30" s="309" t="s">
        <v>153</v>
      </c>
      <c r="AU30" s="309" t="s">
        <v>153</v>
      </c>
      <c r="AV30" s="309" t="s">
        <v>153</v>
      </c>
      <c r="AW30" s="309" t="s">
        <v>153</v>
      </c>
      <c r="AX30" s="309" t="s">
        <v>153</v>
      </c>
    </row>
    <row r="31" spans="2:50" ht="15.75" customHeight="1">
      <c r="B31" s="74"/>
      <c r="C31" s="74"/>
      <c r="E31" s="295">
        <f aca="true" t="shared" si="13" ref="E31:E41">SUM(F31,G31)</f>
        <v>0</v>
      </c>
      <c r="F31" s="306"/>
      <c r="G31" s="306"/>
      <c r="H31" s="297">
        <f aca="true" t="shared" si="14" ref="H31:H41">SUM(J31,K31)</f>
        <v>0</v>
      </c>
      <c r="I31" s="298"/>
      <c r="J31" s="306"/>
      <c r="K31" s="306"/>
      <c r="L31" s="297">
        <f>SUM(N31,O31)</f>
        <v>0</v>
      </c>
      <c r="M31" s="298"/>
      <c r="N31" s="306"/>
      <c r="O31" s="306"/>
      <c r="P31" s="297">
        <f>SUM(R31,S31)</f>
        <v>0</v>
      </c>
      <c r="Q31" s="298"/>
      <c r="R31" s="306"/>
      <c r="S31" s="306"/>
      <c r="T31" s="297">
        <f>SUM(V31,W31)</f>
        <v>0</v>
      </c>
      <c r="U31" s="298"/>
      <c r="V31" s="306"/>
      <c r="W31" s="306"/>
      <c r="X31" s="296">
        <f>SUM(Y31,Z31)</f>
        <v>0</v>
      </c>
      <c r="Y31" s="306"/>
      <c r="Z31" s="306"/>
      <c r="AA31" s="300">
        <f>SUM(AB31,AC31)</f>
        <v>0</v>
      </c>
      <c r="AB31" s="306"/>
      <c r="AC31" s="306"/>
      <c r="AD31" s="296">
        <f>SUM(AE31,AF31)</f>
        <v>0</v>
      </c>
      <c r="AE31" s="306"/>
      <c r="AF31" s="306"/>
      <c r="AG31" s="296">
        <f>SUM(AH31,AI31)</f>
        <v>0</v>
      </c>
      <c r="AH31" s="306"/>
      <c r="AI31" s="306"/>
      <c r="AJ31" s="296">
        <f>SUM(AK31,AL31)</f>
        <v>0</v>
      </c>
      <c r="AK31" s="306"/>
      <c r="AL31" s="306"/>
      <c r="AM31" s="296">
        <f>SUM(AN31,AO31)</f>
        <v>0</v>
      </c>
      <c r="AN31" s="306"/>
      <c r="AO31" s="306"/>
      <c r="AP31" s="306"/>
      <c r="AQ31" s="306"/>
      <c r="AR31" s="306"/>
      <c r="AS31" s="309"/>
      <c r="AT31" s="309"/>
      <c r="AU31" s="309"/>
      <c r="AV31" s="309"/>
      <c r="AW31" s="309"/>
      <c r="AX31" s="309"/>
    </row>
    <row r="32" spans="2:50" s="16" customFormat="1" ht="15.75" customHeight="1">
      <c r="B32" s="100" t="s">
        <v>502</v>
      </c>
      <c r="C32" s="310"/>
      <c r="E32" s="295">
        <f t="shared" si="13"/>
        <v>2381</v>
      </c>
      <c r="F32" s="296">
        <f>SUM(F33:F34)</f>
        <v>1295</v>
      </c>
      <c r="G32" s="296">
        <f>SUM(G33:G34)</f>
        <v>1086</v>
      </c>
      <c r="H32" s="297">
        <f t="shared" si="14"/>
        <v>1141</v>
      </c>
      <c r="I32" s="298"/>
      <c r="J32" s="299">
        <f aca="true" t="shared" si="15" ref="J32:AC32">SUM(J33:J34)</f>
        <v>645</v>
      </c>
      <c r="K32" s="299">
        <f t="shared" si="15"/>
        <v>496</v>
      </c>
      <c r="L32" s="297">
        <f t="shared" si="15"/>
        <v>402</v>
      </c>
      <c r="M32" s="298">
        <f t="shared" si="15"/>
        <v>0</v>
      </c>
      <c r="N32" s="299">
        <f t="shared" si="15"/>
        <v>153</v>
      </c>
      <c r="O32" s="299">
        <f t="shared" si="15"/>
        <v>249</v>
      </c>
      <c r="P32" s="297">
        <f t="shared" si="15"/>
        <v>213</v>
      </c>
      <c r="Q32" s="298">
        <f t="shared" si="15"/>
        <v>0</v>
      </c>
      <c r="R32" s="299">
        <f t="shared" si="15"/>
        <v>166</v>
      </c>
      <c r="S32" s="299">
        <f t="shared" si="15"/>
        <v>47</v>
      </c>
      <c r="T32" s="297">
        <f t="shared" si="15"/>
        <v>15</v>
      </c>
      <c r="U32" s="298">
        <f t="shared" si="15"/>
        <v>0</v>
      </c>
      <c r="V32" s="299">
        <f t="shared" si="15"/>
        <v>14</v>
      </c>
      <c r="W32" s="299">
        <f t="shared" si="15"/>
        <v>1</v>
      </c>
      <c r="X32" s="296">
        <f t="shared" si="15"/>
        <v>547</v>
      </c>
      <c r="Y32" s="299">
        <f t="shared" si="15"/>
        <v>294</v>
      </c>
      <c r="Z32" s="299">
        <f t="shared" si="15"/>
        <v>253</v>
      </c>
      <c r="AA32" s="300">
        <f t="shared" si="15"/>
        <v>63</v>
      </c>
      <c r="AB32" s="299">
        <f t="shared" si="15"/>
        <v>23</v>
      </c>
      <c r="AC32" s="299">
        <f t="shared" si="15"/>
        <v>40</v>
      </c>
      <c r="AD32" s="296" t="s">
        <v>154</v>
      </c>
      <c r="AE32" s="299" t="s">
        <v>362</v>
      </c>
      <c r="AF32" s="299" t="s">
        <v>362</v>
      </c>
      <c r="AG32" s="296">
        <f>SUM(AH32,AI32)</f>
        <v>4</v>
      </c>
      <c r="AH32" s="296">
        <f>SUM(AH33:AH34)</f>
        <v>4</v>
      </c>
      <c r="AI32" s="299" t="s">
        <v>362</v>
      </c>
      <c r="AJ32" s="299" t="s">
        <v>362</v>
      </c>
      <c r="AK32" s="299" t="s">
        <v>362</v>
      </c>
      <c r="AL32" s="299" t="s">
        <v>362</v>
      </c>
      <c r="AM32" s="296">
        <f>SUM(AM33:AM34)</f>
        <v>4</v>
      </c>
      <c r="AN32" s="299">
        <f>SUM(AN33:AN34)</f>
        <v>1</v>
      </c>
      <c r="AO32" s="299">
        <f>SUM(AO33:AO34)</f>
        <v>3</v>
      </c>
      <c r="AP32" s="299" t="s">
        <v>154</v>
      </c>
      <c r="AQ32" s="299" t="s">
        <v>154</v>
      </c>
      <c r="AR32" s="299" t="s">
        <v>154</v>
      </c>
      <c r="AS32" s="311">
        <v>47.9</v>
      </c>
      <c r="AT32" s="311">
        <v>49.8</v>
      </c>
      <c r="AU32" s="311">
        <v>45.7</v>
      </c>
      <c r="AV32" s="311">
        <v>23.3</v>
      </c>
      <c r="AW32" s="311">
        <v>23.1</v>
      </c>
      <c r="AX32" s="311">
        <v>23.6</v>
      </c>
    </row>
    <row r="33" spans="2:50" s="208" customFormat="1" ht="15.75" customHeight="1">
      <c r="B33" s="74"/>
      <c r="C33" s="74" t="s">
        <v>200</v>
      </c>
      <c r="E33" s="302">
        <f t="shared" si="13"/>
        <v>1999</v>
      </c>
      <c r="F33" s="306">
        <f>SUM(J33,N33,R33,V33,Y33,AB33,AE33)</f>
        <v>1037</v>
      </c>
      <c r="G33" s="306">
        <f>SUM(K33,O33,S33,W33,Z33,AC33,AF33)</f>
        <v>962</v>
      </c>
      <c r="H33" s="304">
        <f t="shared" si="14"/>
        <v>913</v>
      </c>
      <c r="I33" s="305"/>
      <c r="J33" s="306">
        <v>485</v>
      </c>
      <c r="K33" s="306">
        <v>428</v>
      </c>
      <c r="L33" s="304">
        <f>SUM(N33,O33)</f>
        <v>319</v>
      </c>
      <c r="M33" s="305"/>
      <c r="N33" s="306">
        <v>101</v>
      </c>
      <c r="O33" s="306">
        <v>218</v>
      </c>
      <c r="P33" s="304">
        <f>SUM(R33,S33)</f>
        <v>189</v>
      </c>
      <c r="Q33" s="305"/>
      <c r="R33" s="306">
        <v>146</v>
      </c>
      <c r="S33" s="306">
        <v>43</v>
      </c>
      <c r="T33" s="304">
        <f>SUM(V33,W33)</f>
        <v>13</v>
      </c>
      <c r="U33" s="305"/>
      <c r="V33" s="306">
        <v>12</v>
      </c>
      <c r="W33" s="306">
        <v>1</v>
      </c>
      <c r="X33" s="303">
        <f>SUM(Y33,Z33)</f>
        <v>507</v>
      </c>
      <c r="Y33" s="306">
        <v>272</v>
      </c>
      <c r="Z33" s="306">
        <v>235</v>
      </c>
      <c r="AA33" s="307">
        <f>SUM(AB33,AC33)</f>
        <v>58</v>
      </c>
      <c r="AB33" s="306">
        <v>21</v>
      </c>
      <c r="AC33" s="306">
        <v>37</v>
      </c>
      <c r="AD33" s="303" t="s">
        <v>362</v>
      </c>
      <c r="AE33" s="306" t="s">
        <v>465</v>
      </c>
      <c r="AF33" s="306" t="s">
        <v>465</v>
      </c>
      <c r="AG33" s="303">
        <f>SUM(AH33,AI33)</f>
        <v>4</v>
      </c>
      <c r="AH33" s="303">
        <v>4</v>
      </c>
      <c r="AI33" s="306" t="s">
        <v>465</v>
      </c>
      <c r="AJ33" s="306" t="s">
        <v>362</v>
      </c>
      <c r="AK33" s="306" t="s">
        <v>465</v>
      </c>
      <c r="AL33" s="306" t="s">
        <v>465</v>
      </c>
      <c r="AM33" s="303">
        <f>SUM(AN33,AO33)</f>
        <v>4</v>
      </c>
      <c r="AN33" s="306">
        <v>1</v>
      </c>
      <c r="AO33" s="306">
        <v>3</v>
      </c>
      <c r="AP33" s="306" t="s">
        <v>362</v>
      </c>
      <c r="AQ33" s="306" t="s">
        <v>362</v>
      </c>
      <c r="AR33" s="306" t="s">
        <v>362</v>
      </c>
      <c r="AS33" s="309">
        <v>45.7</v>
      </c>
      <c r="AT33" s="309">
        <v>46.8</v>
      </c>
      <c r="AU33" s="309">
        <v>44.5</v>
      </c>
      <c r="AV33" s="309">
        <v>25.8</v>
      </c>
      <c r="AW33" s="309">
        <v>26.7</v>
      </c>
      <c r="AX33" s="309">
        <v>24.7</v>
      </c>
    </row>
    <row r="34" spans="2:50" s="208" customFormat="1" ht="15.75" customHeight="1">
      <c r="B34" s="74"/>
      <c r="C34" s="74" t="s">
        <v>205</v>
      </c>
      <c r="E34" s="302">
        <f t="shared" si="13"/>
        <v>382</v>
      </c>
      <c r="F34" s="306">
        <f>SUM(J34,N34,R34,V34,Y34,AB34,AE34)</f>
        <v>258</v>
      </c>
      <c r="G34" s="306">
        <f>SUM(K34,O34,S34,W34,Z34,AC34,AF34)</f>
        <v>124</v>
      </c>
      <c r="H34" s="304">
        <f t="shared" si="14"/>
        <v>228</v>
      </c>
      <c r="I34" s="305"/>
      <c r="J34" s="306">
        <v>160</v>
      </c>
      <c r="K34" s="306">
        <v>68</v>
      </c>
      <c r="L34" s="304">
        <f>SUM(N34,O34)</f>
        <v>83</v>
      </c>
      <c r="M34" s="305"/>
      <c r="N34" s="306">
        <v>52</v>
      </c>
      <c r="O34" s="306">
        <v>31</v>
      </c>
      <c r="P34" s="304">
        <f>SUM(R34,S34)</f>
        <v>24</v>
      </c>
      <c r="Q34" s="305"/>
      <c r="R34" s="306">
        <v>20</v>
      </c>
      <c r="S34" s="306">
        <v>4</v>
      </c>
      <c r="T34" s="304">
        <v>2</v>
      </c>
      <c r="U34" s="305"/>
      <c r="V34" s="306">
        <v>2</v>
      </c>
      <c r="W34" s="306" t="s">
        <v>465</v>
      </c>
      <c r="X34" s="303">
        <f>SUM(Y34,Z34)</f>
        <v>40</v>
      </c>
      <c r="Y34" s="306">
        <v>22</v>
      </c>
      <c r="Z34" s="306">
        <v>18</v>
      </c>
      <c r="AA34" s="307">
        <f>SUM(AB34,AC34)</f>
        <v>5</v>
      </c>
      <c r="AB34" s="306">
        <v>2</v>
      </c>
      <c r="AC34" s="306">
        <v>3</v>
      </c>
      <c r="AD34" s="306" t="s">
        <v>362</v>
      </c>
      <c r="AE34" s="306" t="s">
        <v>465</v>
      </c>
      <c r="AF34" s="306" t="s">
        <v>465</v>
      </c>
      <c r="AG34" s="303" t="s">
        <v>362</v>
      </c>
      <c r="AH34" s="306" t="s">
        <v>465</v>
      </c>
      <c r="AI34" s="306" t="s">
        <v>465</v>
      </c>
      <c r="AJ34" s="306" t="s">
        <v>362</v>
      </c>
      <c r="AK34" s="306" t="s">
        <v>465</v>
      </c>
      <c r="AL34" s="306" t="s">
        <v>465</v>
      </c>
      <c r="AM34" s="306" t="s">
        <v>362</v>
      </c>
      <c r="AN34" s="306" t="s">
        <v>153</v>
      </c>
      <c r="AO34" s="306" t="s">
        <v>153</v>
      </c>
      <c r="AP34" s="306" t="s">
        <v>362</v>
      </c>
      <c r="AQ34" s="306" t="s">
        <v>362</v>
      </c>
      <c r="AR34" s="306" t="s">
        <v>362</v>
      </c>
      <c r="AS34" s="309">
        <v>59.7</v>
      </c>
      <c r="AT34" s="309">
        <v>62</v>
      </c>
      <c r="AU34" s="309">
        <v>54.8</v>
      </c>
      <c r="AV34" s="309">
        <v>10.5</v>
      </c>
      <c r="AW34" s="309">
        <v>8.5</v>
      </c>
      <c r="AX34" s="309">
        <v>14.5</v>
      </c>
    </row>
    <row r="35" spans="2:50" ht="12.75" customHeight="1">
      <c r="B35" s="74"/>
      <c r="C35" s="74"/>
      <c r="E35" s="295">
        <f t="shared" si="13"/>
        <v>0</v>
      </c>
      <c r="F35" s="306"/>
      <c r="G35" s="306"/>
      <c r="H35" s="297">
        <f t="shared" si="14"/>
        <v>0</v>
      </c>
      <c r="I35" s="298"/>
      <c r="J35" s="306"/>
      <c r="K35" s="306"/>
      <c r="L35" s="297">
        <f>SUM(N35,O35)</f>
        <v>0</v>
      </c>
      <c r="M35" s="298"/>
      <c r="N35" s="306"/>
      <c r="O35" s="306"/>
      <c r="P35" s="297">
        <f>SUM(R35,S35)</f>
        <v>0</v>
      </c>
      <c r="Q35" s="298"/>
      <c r="R35" s="306"/>
      <c r="S35" s="306"/>
      <c r="T35" s="297">
        <f>SUM(V35,W35)</f>
        <v>0</v>
      </c>
      <c r="U35" s="298"/>
      <c r="V35" s="306"/>
      <c r="W35" s="306"/>
      <c r="X35" s="296">
        <f>SUM(Y35,Z35)</f>
        <v>0</v>
      </c>
      <c r="Y35" s="306"/>
      <c r="Z35" s="306"/>
      <c r="AA35" s="300">
        <f>SUM(AB35,AC35)</f>
        <v>0</v>
      </c>
      <c r="AB35" s="306"/>
      <c r="AC35" s="306"/>
      <c r="AD35" s="306"/>
      <c r="AE35" s="306"/>
      <c r="AF35" s="306"/>
      <c r="AG35" s="296">
        <f>SUM(AH35,AI35)</f>
        <v>0</v>
      </c>
      <c r="AH35" s="306"/>
      <c r="AI35" s="306"/>
      <c r="AJ35" s="296">
        <f>SUM(AK35,AL35)</f>
        <v>0</v>
      </c>
      <c r="AK35" s="306"/>
      <c r="AL35" s="306"/>
      <c r="AM35" s="296">
        <f>SUM(AN35,AO35)</f>
        <v>0</v>
      </c>
      <c r="AN35" s="306"/>
      <c r="AO35" s="306"/>
      <c r="AP35" s="306"/>
      <c r="AQ35" s="306"/>
      <c r="AR35" s="306"/>
      <c r="AS35" s="309"/>
      <c r="AT35" s="309"/>
      <c r="AU35" s="309"/>
      <c r="AV35" s="309"/>
      <c r="AW35" s="309"/>
      <c r="AX35" s="309"/>
    </row>
    <row r="36" spans="2:50" s="16" customFormat="1" ht="17.25" customHeight="1">
      <c r="B36" s="312" t="s">
        <v>503</v>
      </c>
      <c r="C36" s="313"/>
      <c r="E36" s="295">
        <f t="shared" si="13"/>
        <v>2772</v>
      </c>
      <c r="F36" s="296">
        <f>SUM(F37:F38)</f>
        <v>1370</v>
      </c>
      <c r="G36" s="296">
        <f>SUM(G37:G38)</f>
        <v>1402</v>
      </c>
      <c r="H36" s="297">
        <f t="shared" si="14"/>
        <v>1308</v>
      </c>
      <c r="I36" s="298"/>
      <c r="J36" s="299">
        <f aca="true" t="shared" si="16" ref="J36:U36">SUM(J37:J38)</f>
        <v>648</v>
      </c>
      <c r="K36" s="299">
        <f t="shared" si="16"/>
        <v>660</v>
      </c>
      <c r="L36" s="297">
        <f t="shared" si="16"/>
        <v>575</v>
      </c>
      <c r="M36" s="298">
        <f t="shared" si="16"/>
        <v>0</v>
      </c>
      <c r="N36" s="299">
        <f t="shared" si="16"/>
        <v>254</v>
      </c>
      <c r="O36" s="299">
        <f t="shared" si="16"/>
        <v>321</v>
      </c>
      <c r="P36" s="297">
        <f t="shared" si="16"/>
        <v>217</v>
      </c>
      <c r="Q36" s="298">
        <f t="shared" si="16"/>
        <v>0</v>
      </c>
      <c r="R36" s="299">
        <f t="shared" si="16"/>
        <v>154</v>
      </c>
      <c r="S36" s="299">
        <f t="shared" si="16"/>
        <v>63</v>
      </c>
      <c r="T36" s="297">
        <f t="shared" si="16"/>
        <v>1</v>
      </c>
      <c r="U36" s="298">
        <f t="shared" si="16"/>
        <v>0</v>
      </c>
      <c r="V36" s="299" t="s">
        <v>362</v>
      </c>
      <c r="W36" s="299">
        <f aca="true" t="shared" si="17" ref="W36:AC36">SUM(W37:W38)</f>
        <v>1</v>
      </c>
      <c r="X36" s="296">
        <f t="shared" si="17"/>
        <v>504</v>
      </c>
      <c r="Y36" s="299">
        <f t="shared" si="17"/>
        <v>243</v>
      </c>
      <c r="Z36" s="299">
        <f t="shared" si="17"/>
        <v>261</v>
      </c>
      <c r="AA36" s="300">
        <f t="shared" si="17"/>
        <v>167</v>
      </c>
      <c r="AB36" s="299">
        <f t="shared" si="17"/>
        <v>71</v>
      </c>
      <c r="AC36" s="299">
        <f t="shared" si="17"/>
        <v>96</v>
      </c>
      <c r="AD36" s="299" t="s">
        <v>154</v>
      </c>
      <c r="AE36" s="299" t="s">
        <v>362</v>
      </c>
      <c r="AF36" s="299" t="s">
        <v>362</v>
      </c>
      <c r="AG36" s="296" t="s">
        <v>362</v>
      </c>
      <c r="AH36" s="299" t="s">
        <v>362</v>
      </c>
      <c r="AI36" s="299" t="s">
        <v>362</v>
      </c>
      <c r="AJ36" s="296" t="s">
        <v>362</v>
      </c>
      <c r="AK36" s="299" t="s">
        <v>362</v>
      </c>
      <c r="AL36" s="299" t="s">
        <v>362</v>
      </c>
      <c r="AM36" s="296">
        <f>SUM(AM37:AM38)</f>
        <v>3</v>
      </c>
      <c r="AN36" s="299">
        <f>SUM(AN37:AN38)</f>
        <v>2</v>
      </c>
      <c r="AO36" s="299">
        <f>SUM(AO37:AO38)</f>
        <v>1</v>
      </c>
      <c r="AP36" s="299" t="s">
        <v>154</v>
      </c>
      <c r="AQ36" s="299" t="s">
        <v>154</v>
      </c>
      <c r="AR36" s="299" t="s">
        <v>154</v>
      </c>
      <c r="AS36" s="311">
        <v>47.2</v>
      </c>
      <c r="AT36" s="311">
        <v>47.3</v>
      </c>
      <c r="AU36" s="311">
        <v>47.1</v>
      </c>
      <c r="AV36" s="311">
        <v>18.3</v>
      </c>
      <c r="AW36" s="311">
        <v>17.9</v>
      </c>
      <c r="AX36" s="311">
        <v>18.7</v>
      </c>
    </row>
    <row r="37" spans="2:50" s="208" customFormat="1" ht="15.75" customHeight="1">
      <c r="B37" s="74"/>
      <c r="C37" s="74" t="s">
        <v>200</v>
      </c>
      <c r="E37" s="302">
        <f t="shared" si="13"/>
        <v>1722</v>
      </c>
      <c r="F37" s="306">
        <f>SUM(J37,N37,R37,V37,Y37,AB37,AE37)</f>
        <v>873</v>
      </c>
      <c r="G37" s="306">
        <f>SUM(K37,O37,S37,W37,Z37,AC37,AF37)</f>
        <v>849</v>
      </c>
      <c r="H37" s="304">
        <f t="shared" si="14"/>
        <v>791</v>
      </c>
      <c r="I37" s="305"/>
      <c r="J37" s="306">
        <v>403</v>
      </c>
      <c r="K37" s="306">
        <v>388</v>
      </c>
      <c r="L37" s="304">
        <f>SUM(N37,O37)</f>
        <v>356</v>
      </c>
      <c r="M37" s="305"/>
      <c r="N37" s="306">
        <v>151</v>
      </c>
      <c r="O37" s="306">
        <v>205</v>
      </c>
      <c r="P37" s="304">
        <f>SUM(R37,S37)</f>
        <v>161</v>
      </c>
      <c r="Q37" s="305"/>
      <c r="R37" s="306">
        <v>114</v>
      </c>
      <c r="S37" s="306">
        <v>47</v>
      </c>
      <c r="T37" s="304" t="s">
        <v>362</v>
      </c>
      <c r="U37" s="305"/>
      <c r="V37" s="306" t="s">
        <v>465</v>
      </c>
      <c r="W37" s="306" t="s">
        <v>465</v>
      </c>
      <c r="X37" s="303">
        <f>SUM(Y37,Z37)</f>
        <v>331</v>
      </c>
      <c r="Y37" s="306">
        <v>175</v>
      </c>
      <c r="Z37" s="306">
        <v>156</v>
      </c>
      <c r="AA37" s="307">
        <f>SUM(AB37,AC37)</f>
        <v>83</v>
      </c>
      <c r="AB37" s="306">
        <v>30</v>
      </c>
      <c r="AC37" s="306">
        <v>53</v>
      </c>
      <c r="AD37" s="306" t="s">
        <v>362</v>
      </c>
      <c r="AE37" s="306" t="s">
        <v>156</v>
      </c>
      <c r="AF37" s="306" t="s">
        <v>156</v>
      </c>
      <c r="AG37" s="303" t="s">
        <v>362</v>
      </c>
      <c r="AH37" s="306" t="s">
        <v>156</v>
      </c>
      <c r="AI37" s="306" t="s">
        <v>156</v>
      </c>
      <c r="AJ37" s="306" t="s">
        <v>362</v>
      </c>
      <c r="AK37" s="306" t="s">
        <v>156</v>
      </c>
      <c r="AL37" s="306" t="s">
        <v>156</v>
      </c>
      <c r="AM37" s="303">
        <f>SUM(AN37,AO37)</f>
        <v>3</v>
      </c>
      <c r="AN37" s="306">
        <v>2</v>
      </c>
      <c r="AO37" s="306">
        <v>1</v>
      </c>
      <c r="AP37" s="306" t="s">
        <v>362</v>
      </c>
      <c r="AQ37" s="306" t="s">
        <v>362</v>
      </c>
      <c r="AR37" s="306" t="s">
        <v>362</v>
      </c>
      <c r="AS37" s="309">
        <v>45.9</v>
      </c>
      <c r="AT37" s="309">
        <v>46.2</v>
      </c>
      <c r="AU37" s="309">
        <v>45.7</v>
      </c>
      <c r="AV37" s="309">
        <v>19.4</v>
      </c>
      <c r="AW37" s="309">
        <v>20.3</v>
      </c>
      <c r="AX37" s="309">
        <v>18.5</v>
      </c>
    </row>
    <row r="38" spans="2:50" s="208" customFormat="1" ht="15.75" customHeight="1">
      <c r="B38" s="74"/>
      <c r="C38" s="74" t="s">
        <v>205</v>
      </c>
      <c r="E38" s="302">
        <f t="shared" si="13"/>
        <v>1050</v>
      </c>
      <c r="F38" s="306">
        <f>SUM(J38,N38,R38,V38,Y38,AB38,AE38)</f>
        <v>497</v>
      </c>
      <c r="G38" s="306">
        <f>SUM(K38,O38,S38,W38,Z38,AC38,AF38)</f>
        <v>553</v>
      </c>
      <c r="H38" s="304">
        <f t="shared" si="14"/>
        <v>517</v>
      </c>
      <c r="I38" s="305"/>
      <c r="J38" s="306">
        <v>245</v>
      </c>
      <c r="K38" s="306">
        <v>272</v>
      </c>
      <c r="L38" s="304">
        <f>SUM(N38,O38)</f>
        <v>219</v>
      </c>
      <c r="M38" s="305"/>
      <c r="N38" s="306">
        <v>103</v>
      </c>
      <c r="O38" s="306">
        <v>116</v>
      </c>
      <c r="P38" s="304">
        <f>SUM(R38,S38)</f>
        <v>56</v>
      </c>
      <c r="Q38" s="305"/>
      <c r="R38" s="306">
        <v>40</v>
      </c>
      <c r="S38" s="306">
        <v>16</v>
      </c>
      <c r="T38" s="304">
        <f>SUM(V38,W38)</f>
        <v>1</v>
      </c>
      <c r="U38" s="305"/>
      <c r="V38" s="306" t="s">
        <v>465</v>
      </c>
      <c r="W38" s="306">
        <v>1</v>
      </c>
      <c r="X38" s="303">
        <f>SUM(Y38,Z38)</f>
        <v>173</v>
      </c>
      <c r="Y38" s="306">
        <v>68</v>
      </c>
      <c r="Z38" s="306">
        <v>105</v>
      </c>
      <c r="AA38" s="307">
        <f>SUM(AB38,AC38)</f>
        <v>84</v>
      </c>
      <c r="AB38" s="306">
        <v>41</v>
      </c>
      <c r="AC38" s="306">
        <v>43</v>
      </c>
      <c r="AD38" s="306" t="s">
        <v>362</v>
      </c>
      <c r="AE38" s="306" t="s">
        <v>156</v>
      </c>
      <c r="AF38" s="306" t="s">
        <v>156</v>
      </c>
      <c r="AG38" s="303" t="s">
        <v>362</v>
      </c>
      <c r="AH38" s="306" t="s">
        <v>156</v>
      </c>
      <c r="AI38" s="306" t="s">
        <v>156</v>
      </c>
      <c r="AJ38" s="303" t="s">
        <v>362</v>
      </c>
      <c r="AK38" s="306" t="s">
        <v>156</v>
      </c>
      <c r="AL38" s="306" t="s">
        <v>156</v>
      </c>
      <c r="AM38" s="306" t="s">
        <v>362</v>
      </c>
      <c r="AN38" s="306" t="s">
        <v>153</v>
      </c>
      <c r="AO38" s="306" t="s">
        <v>153</v>
      </c>
      <c r="AP38" s="306" t="s">
        <v>362</v>
      </c>
      <c r="AQ38" s="306" t="s">
        <v>362</v>
      </c>
      <c r="AR38" s="306" t="s">
        <v>362</v>
      </c>
      <c r="AS38" s="309">
        <v>49.2</v>
      </c>
      <c r="AT38" s="309">
        <v>49.3</v>
      </c>
      <c r="AU38" s="309">
        <v>49.2</v>
      </c>
      <c r="AV38" s="309">
        <v>16.5</v>
      </c>
      <c r="AW38" s="309">
        <v>13.7</v>
      </c>
      <c r="AX38" s="309">
        <v>19</v>
      </c>
    </row>
    <row r="39" spans="2:50" ht="12.75" customHeight="1">
      <c r="B39" s="74"/>
      <c r="C39" s="74"/>
      <c r="E39" s="295">
        <f t="shared" si="13"/>
        <v>0</v>
      </c>
      <c r="F39" s="306"/>
      <c r="G39" s="306"/>
      <c r="H39" s="297">
        <f t="shared" si="14"/>
        <v>0</v>
      </c>
      <c r="I39" s="298"/>
      <c r="J39" s="306"/>
      <c r="K39" s="306"/>
      <c r="L39" s="297">
        <f>SUM(N39,O39)</f>
        <v>0</v>
      </c>
      <c r="M39" s="298"/>
      <c r="N39" s="306"/>
      <c r="O39" s="306"/>
      <c r="P39" s="297">
        <f>SUM(R39,S39)</f>
        <v>0</v>
      </c>
      <c r="Q39" s="298"/>
      <c r="R39" s="306"/>
      <c r="S39" s="306"/>
      <c r="T39" s="297">
        <f>SUM(V39,W39)</f>
        <v>0</v>
      </c>
      <c r="U39" s="298"/>
      <c r="V39" s="306"/>
      <c r="W39" s="306"/>
      <c r="X39" s="296">
        <f>SUM(Y39,Z39)</f>
        <v>0</v>
      </c>
      <c r="Y39" s="306"/>
      <c r="Z39" s="306"/>
      <c r="AA39" s="300">
        <f>SUM(AB39,AC39)</f>
        <v>0</v>
      </c>
      <c r="AB39" s="306"/>
      <c r="AC39" s="306"/>
      <c r="AD39" s="306"/>
      <c r="AE39" s="306"/>
      <c r="AF39" s="306"/>
      <c r="AG39" s="306"/>
      <c r="AH39" s="306"/>
      <c r="AI39" s="306"/>
      <c r="AJ39" s="296">
        <f>SUM(AK39,AL39)</f>
        <v>0</v>
      </c>
      <c r="AK39" s="306"/>
      <c r="AL39" s="306"/>
      <c r="AM39" s="296">
        <f>SUM(AN39,AO39)</f>
        <v>0</v>
      </c>
      <c r="AN39" s="306"/>
      <c r="AO39" s="306"/>
      <c r="AP39" s="306"/>
      <c r="AQ39" s="306"/>
      <c r="AR39" s="306"/>
      <c r="AS39" s="309"/>
      <c r="AT39" s="309"/>
      <c r="AU39" s="309"/>
      <c r="AV39" s="309"/>
      <c r="AW39" s="309"/>
      <c r="AX39" s="309"/>
    </row>
    <row r="40" spans="2:50" s="16" customFormat="1" ht="17.25" customHeight="1">
      <c r="B40" s="314" t="s">
        <v>504</v>
      </c>
      <c r="C40" s="248"/>
      <c r="E40" s="295">
        <f t="shared" si="13"/>
        <v>1447</v>
      </c>
      <c r="F40" s="296">
        <f>SUM(F41:F42)</f>
        <v>753</v>
      </c>
      <c r="G40" s="296">
        <f>SUM(G41:G42)</f>
        <v>694</v>
      </c>
      <c r="H40" s="297">
        <f t="shared" si="14"/>
        <v>500</v>
      </c>
      <c r="I40" s="298"/>
      <c r="J40" s="299">
        <f aca="true" t="shared" si="18" ref="J40:AC40">SUM(J41:J42)</f>
        <v>252</v>
      </c>
      <c r="K40" s="299">
        <f t="shared" si="18"/>
        <v>248</v>
      </c>
      <c r="L40" s="297">
        <f t="shared" si="18"/>
        <v>321</v>
      </c>
      <c r="M40" s="298">
        <f t="shared" si="18"/>
        <v>0</v>
      </c>
      <c r="N40" s="299">
        <f t="shared" si="18"/>
        <v>143</v>
      </c>
      <c r="O40" s="299">
        <f t="shared" si="18"/>
        <v>178</v>
      </c>
      <c r="P40" s="297">
        <f t="shared" si="18"/>
        <v>60</v>
      </c>
      <c r="Q40" s="298">
        <f t="shared" si="18"/>
        <v>0</v>
      </c>
      <c r="R40" s="299">
        <f t="shared" si="18"/>
        <v>36</v>
      </c>
      <c r="S40" s="299">
        <f t="shared" si="18"/>
        <v>24</v>
      </c>
      <c r="T40" s="297">
        <f t="shared" si="18"/>
        <v>4</v>
      </c>
      <c r="U40" s="298">
        <f t="shared" si="18"/>
        <v>0</v>
      </c>
      <c r="V40" s="299">
        <f t="shared" si="18"/>
        <v>3</v>
      </c>
      <c r="W40" s="299">
        <f t="shared" si="18"/>
        <v>1</v>
      </c>
      <c r="X40" s="296">
        <f t="shared" si="18"/>
        <v>516</v>
      </c>
      <c r="Y40" s="299">
        <f t="shared" si="18"/>
        <v>299</v>
      </c>
      <c r="Z40" s="299">
        <f t="shared" si="18"/>
        <v>217</v>
      </c>
      <c r="AA40" s="300">
        <f t="shared" si="18"/>
        <v>46</v>
      </c>
      <c r="AB40" s="299">
        <f t="shared" si="18"/>
        <v>20</v>
      </c>
      <c r="AC40" s="299">
        <f t="shared" si="18"/>
        <v>26</v>
      </c>
      <c r="AD40" s="299" t="s">
        <v>154</v>
      </c>
      <c r="AE40" s="299" t="s">
        <v>362</v>
      </c>
      <c r="AF40" s="299" t="s">
        <v>362</v>
      </c>
      <c r="AG40" s="299" t="s">
        <v>154</v>
      </c>
      <c r="AH40" s="299" t="s">
        <v>362</v>
      </c>
      <c r="AI40" s="299" t="s">
        <v>362</v>
      </c>
      <c r="AJ40" s="296">
        <f>SUM(AJ41:AJ42)</f>
        <v>9</v>
      </c>
      <c r="AK40" s="299">
        <f>SUM(AK41:AK42)</f>
        <v>1</v>
      </c>
      <c r="AL40" s="299">
        <f>SUM(AL41:AL42)</f>
        <v>8</v>
      </c>
      <c r="AM40" s="296" t="s">
        <v>362</v>
      </c>
      <c r="AN40" s="299" t="s">
        <v>362</v>
      </c>
      <c r="AO40" s="299" t="s">
        <v>362</v>
      </c>
      <c r="AP40" s="299" t="s">
        <v>154</v>
      </c>
      <c r="AQ40" s="299" t="s">
        <v>154</v>
      </c>
      <c r="AR40" s="299" t="s">
        <v>154</v>
      </c>
      <c r="AS40" s="311">
        <v>34.6</v>
      </c>
      <c r="AT40" s="311">
        <v>33.5</v>
      </c>
      <c r="AU40" s="311">
        <v>35.7</v>
      </c>
      <c r="AV40" s="311">
        <v>36.3</v>
      </c>
      <c r="AW40" s="311">
        <v>39.8</v>
      </c>
      <c r="AX40" s="311">
        <v>32.4</v>
      </c>
    </row>
    <row r="41" spans="2:50" s="208" customFormat="1" ht="15.75" customHeight="1">
      <c r="B41" s="74"/>
      <c r="C41" s="74" t="s">
        <v>200</v>
      </c>
      <c r="E41" s="302">
        <f t="shared" si="13"/>
        <v>1447</v>
      </c>
      <c r="F41" s="306">
        <f>SUM(J41,N41,R41,V41,Y41,AB41,AE41)</f>
        <v>753</v>
      </c>
      <c r="G41" s="306">
        <f>SUM(K41,O41,S41,W41,Z41,AC41,AF41)</f>
        <v>694</v>
      </c>
      <c r="H41" s="304">
        <f t="shared" si="14"/>
        <v>500</v>
      </c>
      <c r="I41" s="305"/>
      <c r="J41" s="306">
        <v>252</v>
      </c>
      <c r="K41" s="306">
        <v>248</v>
      </c>
      <c r="L41" s="304">
        <f>SUM(N41,O41)</f>
        <v>321</v>
      </c>
      <c r="M41" s="305"/>
      <c r="N41" s="306">
        <v>143</v>
      </c>
      <c r="O41" s="306">
        <v>178</v>
      </c>
      <c r="P41" s="304">
        <f>SUM(R41,S41)</f>
        <v>60</v>
      </c>
      <c r="Q41" s="305"/>
      <c r="R41" s="306">
        <v>36</v>
      </c>
      <c r="S41" s="306">
        <v>24</v>
      </c>
      <c r="T41" s="304">
        <f>SUM(V41,W41)</f>
        <v>4</v>
      </c>
      <c r="U41" s="305"/>
      <c r="V41" s="306">
        <v>3</v>
      </c>
      <c r="W41" s="306">
        <v>1</v>
      </c>
      <c r="X41" s="303">
        <f>SUM(Y41,Z41)</f>
        <v>516</v>
      </c>
      <c r="Y41" s="306">
        <v>299</v>
      </c>
      <c r="Z41" s="306">
        <v>217</v>
      </c>
      <c r="AA41" s="307">
        <f>SUM(AB41,AC41)</f>
        <v>46</v>
      </c>
      <c r="AB41" s="306">
        <v>20</v>
      </c>
      <c r="AC41" s="306">
        <v>26</v>
      </c>
      <c r="AD41" s="306" t="s">
        <v>362</v>
      </c>
      <c r="AE41" s="306" t="s">
        <v>156</v>
      </c>
      <c r="AF41" s="306" t="s">
        <v>156</v>
      </c>
      <c r="AG41" s="306" t="s">
        <v>362</v>
      </c>
      <c r="AH41" s="306" t="s">
        <v>156</v>
      </c>
      <c r="AI41" s="306" t="s">
        <v>156</v>
      </c>
      <c r="AJ41" s="303">
        <f>SUM(AK41,AL41)</f>
        <v>9</v>
      </c>
      <c r="AK41" s="306">
        <v>1</v>
      </c>
      <c r="AL41" s="306">
        <v>8</v>
      </c>
      <c r="AM41" s="303" t="s">
        <v>362</v>
      </c>
      <c r="AN41" s="306" t="s">
        <v>153</v>
      </c>
      <c r="AO41" s="306" t="s">
        <v>153</v>
      </c>
      <c r="AP41" s="306" t="s">
        <v>362</v>
      </c>
      <c r="AQ41" s="306" t="s">
        <v>362</v>
      </c>
      <c r="AR41" s="306" t="s">
        <v>362</v>
      </c>
      <c r="AS41" s="309">
        <v>34.6</v>
      </c>
      <c r="AT41" s="309">
        <v>33.5</v>
      </c>
      <c r="AU41" s="309">
        <v>35.7</v>
      </c>
      <c r="AV41" s="309">
        <v>36.3</v>
      </c>
      <c r="AW41" s="309">
        <v>39.8</v>
      </c>
      <c r="AX41" s="309">
        <v>32.4</v>
      </c>
    </row>
    <row r="42" spans="2:50" s="208" customFormat="1" ht="15.75" customHeight="1">
      <c r="B42" s="74"/>
      <c r="C42" s="74" t="s">
        <v>205</v>
      </c>
      <c r="E42" s="302" t="s">
        <v>362</v>
      </c>
      <c r="F42" s="306" t="s">
        <v>362</v>
      </c>
      <c r="G42" s="306" t="s">
        <v>362</v>
      </c>
      <c r="H42" s="304" t="s">
        <v>154</v>
      </c>
      <c r="I42" s="305"/>
      <c r="J42" s="306" t="s">
        <v>13</v>
      </c>
      <c r="K42" s="306" t="s">
        <v>13</v>
      </c>
      <c r="L42" s="304" t="s">
        <v>154</v>
      </c>
      <c r="M42" s="305"/>
      <c r="N42" s="306" t="s">
        <v>13</v>
      </c>
      <c r="O42" s="306" t="s">
        <v>13</v>
      </c>
      <c r="P42" s="304" t="s">
        <v>154</v>
      </c>
      <c r="Q42" s="305"/>
      <c r="R42" s="306" t="s">
        <v>13</v>
      </c>
      <c r="S42" s="306" t="s">
        <v>13</v>
      </c>
      <c r="T42" s="304" t="s">
        <v>154</v>
      </c>
      <c r="U42" s="305"/>
      <c r="V42" s="306" t="s">
        <v>465</v>
      </c>
      <c r="W42" s="306" t="s">
        <v>465</v>
      </c>
      <c r="X42" s="306" t="s">
        <v>362</v>
      </c>
      <c r="Y42" s="306" t="s">
        <v>156</v>
      </c>
      <c r="Z42" s="306" t="s">
        <v>156</v>
      </c>
      <c r="AA42" s="306" t="s">
        <v>362</v>
      </c>
      <c r="AB42" s="306" t="s">
        <v>156</v>
      </c>
      <c r="AC42" s="306" t="s">
        <v>156</v>
      </c>
      <c r="AD42" s="306" t="s">
        <v>362</v>
      </c>
      <c r="AE42" s="306" t="s">
        <v>156</v>
      </c>
      <c r="AF42" s="306" t="s">
        <v>156</v>
      </c>
      <c r="AG42" s="306" t="s">
        <v>362</v>
      </c>
      <c r="AH42" s="306" t="s">
        <v>156</v>
      </c>
      <c r="AI42" s="306" t="s">
        <v>156</v>
      </c>
      <c r="AJ42" s="306" t="s">
        <v>362</v>
      </c>
      <c r="AK42" s="306" t="s">
        <v>465</v>
      </c>
      <c r="AL42" s="306" t="s">
        <v>465</v>
      </c>
      <c r="AM42" s="306" t="s">
        <v>362</v>
      </c>
      <c r="AN42" s="306" t="s">
        <v>153</v>
      </c>
      <c r="AO42" s="306" t="s">
        <v>153</v>
      </c>
      <c r="AP42" s="306" t="s">
        <v>362</v>
      </c>
      <c r="AQ42" s="306" t="s">
        <v>362</v>
      </c>
      <c r="AR42" s="306" t="s">
        <v>362</v>
      </c>
      <c r="AS42" s="309" t="s">
        <v>153</v>
      </c>
      <c r="AT42" s="309" t="s">
        <v>153</v>
      </c>
      <c r="AU42" s="309" t="s">
        <v>153</v>
      </c>
      <c r="AV42" s="309" t="s">
        <v>153</v>
      </c>
      <c r="AW42" s="309" t="s">
        <v>153</v>
      </c>
      <c r="AX42" s="309" t="s">
        <v>153</v>
      </c>
    </row>
    <row r="43" spans="2:50" ht="15.75" customHeight="1">
      <c r="B43" s="74"/>
      <c r="C43" s="74"/>
      <c r="E43" s="295">
        <f>SUM(F43,G43)</f>
        <v>0</v>
      </c>
      <c r="F43" s="306"/>
      <c r="G43" s="306"/>
      <c r="H43" s="297">
        <f>SUM(J43,K43)</f>
        <v>0</v>
      </c>
      <c r="I43" s="298"/>
      <c r="J43" s="306"/>
      <c r="K43" s="306"/>
      <c r="L43" s="297">
        <f>SUM(N43,O43)</f>
        <v>0</v>
      </c>
      <c r="M43" s="298"/>
      <c r="N43" s="306"/>
      <c r="O43" s="306"/>
      <c r="P43" s="297">
        <f>SUM(R43,S43)</f>
        <v>0</v>
      </c>
      <c r="Q43" s="298"/>
      <c r="R43" s="306"/>
      <c r="S43" s="306"/>
      <c r="T43" s="297">
        <f>SUM(V43,W43)</f>
        <v>0</v>
      </c>
      <c r="U43" s="298"/>
      <c r="V43" s="306"/>
      <c r="W43" s="306"/>
      <c r="X43" s="296">
        <f>SUM(Y43,Z43)</f>
        <v>0</v>
      </c>
      <c r="Y43" s="306"/>
      <c r="Z43" s="306"/>
      <c r="AA43" s="300">
        <f>SUM(AB43,AC43)</f>
        <v>0</v>
      </c>
      <c r="AB43" s="306"/>
      <c r="AC43" s="306"/>
      <c r="AD43" s="306"/>
      <c r="AE43" s="306"/>
      <c r="AF43" s="306"/>
      <c r="AG43" s="306"/>
      <c r="AH43" s="306"/>
      <c r="AI43" s="306"/>
      <c r="AJ43" s="306"/>
      <c r="AK43" s="306"/>
      <c r="AL43" s="306"/>
      <c r="AM43" s="306"/>
      <c r="AN43" s="306"/>
      <c r="AO43" s="306"/>
      <c r="AP43" s="306"/>
      <c r="AQ43" s="306"/>
      <c r="AR43" s="306"/>
      <c r="AS43" s="309"/>
      <c r="AT43" s="309"/>
      <c r="AU43" s="309"/>
      <c r="AV43" s="309"/>
      <c r="AW43" s="309"/>
      <c r="AX43" s="309"/>
    </row>
    <row r="44" spans="2:50" s="16" customFormat="1" ht="15.75" customHeight="1">
      <c r="B44" s="100" t="s">
        <v>448</v>
      </c>
      <c r="C44" s="310"/>
      <c r="E44" s="295">
        <f>SUM(F44,G44)</f>
        <v>353</v>
      </c>
      <c r="F44" s="296">
        <f>SUM(F45:F46)</f>
        <v>159</v>
      </c>
      <c r="G44" s="296">
        <f>SUM(G45:G46)</f>
        <v>194</v>
      </c>
      <c r="H44" s="297">
        <f>SUM(J44,K44)</f>
        <v>116</v>
      </c>
      <c r="I44" s="298"/>
      <c r="J44" s="299">
        <f aca="true" t="shared" si="19" ref="J44:R44">SUM(J45:J46)</f>
        <v>54</v>
      </c>
      <c r="K44" s="299">
        <f t="shared" si="19"/>
        <v>62</v>
      </c>
      <c r="L44" s="297">
        <f t="shared" si="19"/>
        <v>106</v>
      </c>
      <c r="M44" s="298">
        <f t="shared" si="19"/>
        <v>0</v>
      </c>
      <c r="N44" s="299">
        <f t="shared" si="19"/>
        <v>42</v>
      </c>
      <c r="O44" s="299">
        <f t="shared" si="19"/>
        <v>64</v>
      </c>
      <c r="P44" s="297">
        <f t="shared" si="19"/>
        <v>1</v>
      </c>
      <c r="Q44" s="298">
        <f t="shared" si="19"/>
        <v>0</v>
      </c>
      <c r="R44" s="299">
        <f t="shared" si="19"/>
        <v>1</v>
      </c>
      <c r="S44" s="299" t="s">
        <v>362</v>
      </c>
      <c r="T44" s="297">
        <f aca="true" t="shared" si="20" ref="T44:AC44">SUM(T45:T46)</f>
        <v>4</v>
      </c>
      <c r="U44" s="298">
        <f t="shared" si="20"/>
        <v>0</v>
      </c>
      <c r="V44" s="299">
        <f t="shared" si="20"/>
        <v>2</v>
      </c>
      <c r="W44" s="299">
        <f t="shared" si="20"/>
        <v>2</v>
      </c>
      <c r="X44" s="296">
        <f t="shared" si="20"/>
        <v>116</v>
      </c>
      <c r="Y44" s="299">
        <f t="shared" si="20"/>
        <v>58</v>
      </c>
      <c r="Z44" s="299">
        <f t="shared" si="20"/>
        <v>58</v>
      </c>
      <c r="AA44" s="300">
        <f t="shared" si="20"/>
        <v>10</v>
      </c>
      <c r="AB44" s="299">
        <f t="shared" si="20"/>
        <v>2</v>
      </c>
      <c r="AC44" s="299">
        <f t="shared" si="20"/>
        <v>8</v>
      </c>
      <c r="AD44" s="299" t="s">
        <v>154</v>
      </c>
      <c r="AE44" s="299" t="s">
        <v>362</v>
      </c>
      <c r="AF44" s="299" t="s">
        <v>362</v>
      </c>
      <c r="AG44" s="299" t="s">
        <v>362</v>
      </c>
      <c r="AH44" s="299" t="s">
        <v>362</v>
      </c>
      <c r="AI44" s="299" t="s">
        <v>362</v>
      </c>
      <c r="AJ44" s="299" t="s">
        <v>362</v>
      </c>
      <c r="AK44" s="299" t="s">
        <v>362</v>
      </c>
      <c r="AL44" s="299" t="s">
        <v>362</v>
      </c>
      <c r="AM44" s="299" t="s">
        <v>362</v>
      </c>
      <c r="AN44" s="299" t="s">
        <v>362</v>
      </c>
      <c r="AO44" s="299" t="s">
        <v>362</v>
      </c>
      <c r="AP44" s="299" t="s">
        <v>154</v>
      </c>
      <c r="AQ44" s="299" t="s">
        <v>154</v>
      </c>
      <c r="AR44" s="299" t="s">
        <v>154</v>
      </c>
      <c r="AS44" s="311">
        <v>32.9</v>
      </c>
      <c r="AT44" s="311">
        <v>34</v>
      </c>
      <c r="AU44" s="311">
        <v>32</v>
      </c>
      <c r="AV44" s="311">
        <v>32.9</v>
      </c>
      <c r="AW44" s="311">
        <v>36.5</v>
      </c>
      <c r="AX44" s="311">
        <v>29.9</v>
      </c>
    </row>
    <row r="45" spans="2:50" s="208" customFormat="1" ht="15.75" customHeight="1">
      <c r="B45" s="74"/>
      <c r="C45" s="74" t="s">
        <v>200</v>
      </c>
      <c r="E45" s="302">
        <f>SUM(F45,G45)</f>
        <v>353</v>
      </c>
      <c r="F45" s="306">
        <f>SUM(J45,N45,R45,V45,Y45,AB45,AE45)</f>
        <v>159</v>
      </c>
      <c r="G45" s="306">
        <f>SUM(K45,O45,S45,W45,Z45,AC45,AF45)</f>
        <v>194</v>
      </c>
      <c r="H45" s="304">
        <f>SUM(J45,K45)</f>
        <v>116</v>
      </c>
      <c r="I45" s="305"/>
      <c r="J45" s="306">
        <v>54</v>
      </c>
      <c r="K45" s="306">
        <v>62</v>
      </c>
      <c r="L45" s="304">
        <f>SUM(N45,O45)</f>
        <v>106</v>
      </c>
      <c r="M45" s="305"/>
      <c r="N45" s="306">
        <v>42</v>
      </c>
      <c r="O45" s="306">
        <v>64</v>
      </c>
      <c r="P45" s="304">
        <f>SUM(R45,S45)</f>
        <v>1</v>
      </c>
      <c r="Q45" s="305"/>
      <c r="R45" s="306">
        <v>1</v>
      </c>
      <c r="S45" s="306" t="s">
        <v>465</v>
      </c>
      <c r="T45" s="304">
        <f>SUM(V45,W45)</f>
        <v>4</v>
      </c>
      <c r="U45" s="305"/>
      <c r="V45" s="306">
        <v>2</v>
      </c>
      <c r="W45" s="306">
        <v>2</v>
      </c>
      <c r="X45" s="303">
        <f>SUM(Y45,Z45)</f>
        <v>116</v>
      </c>
      <c r="Y45" s="306">
        <v>58</v>
      </c>
      <c r="Z45" s="306">
        <v>58</v>
      </c>
      <c r="AA45" s="307">
        <f>SUM(AB45,AC45)</f>
        <v>10</v>
      </c>
      <c r="AB45" s="306">
        <v>2</v>
      </c>
      <c r="AC45" s="306">
        <v>8</v>
      </c>
      <c r="AD45" s="306" t="s">
        <v>362</v>
      </c>
      <c r="AE45" s="306" t="s">
        <v>465</v>
      </c>
      <c r="AF45" s="306" t="s">
        <v>465</v>
      </c>
      <c r="AG45" s="306" t="s">
        <v>362</v>
      </c>
      <c r="AH45" s="306" t="s">
        <v>465</v>
      </c>
      <c r="AI45" s="306" t="s">
        <v>465</v>
      </c>
      <c r="AJ45" s="306" t="s">
        <v>362</v>
      </c>
      <c r="AK45" s="306" t="s">
        <v>465</v>
      </c>
      <c r="AL45" s="306" t="s">
        <v>465</v>
      </c>
      <c r="AM45" s="306" t="s">
        <v>362</v>
      </c>
      <c r="AN45" s="306" t="s">
        <v>153</v>
      </c>
      <c r="AO45" s="306" t="s">
        <v>153</v>
      </c>
      <c r="AP45" s="306" t="s">
        <v>362</v>
      </c>
      <c r="AQ45" s="306" t="s">
        <v>362</v>
      </c>
      <c r="AR45" s="306" t="s">
        <v>362</v>
      </c>
      <c r="AS45" s="309">
        <v>32.9</v>
      </c>
      <c r="AT45" s="309">
        <v>34</v>
      </c>
      <c r="AU45" s="309">
        <v>32</v>
      </c>
      <c r="AV45" s="309">
        <v>32.9</v>
      </c>
      <c r="AW45" s="309">
        <v>36.5</v>
      </c>
      <c r="AX45" s="309">
        <v>29.9</v>
      </c>
    </row>
    <row r="46" spans="2:50" s="208" customFormat="1" ht="15.75" customHeight="1">
      <c r="B46" s="74"/>
      <c r="C46" s="74" t="s">
        <v>205</v>
      </c>
      <c r="E46" s="302" t="s">
        <v>362</v>
      </c>
      <c r="F46" s="306" t="s">
        <v>362</v>
      </c>
      <c r="G46" s="306" t="s">
        <v>362</v>
      </c>
      <c r="H46" s="304" t="s">
        <v>154</v>
      </c>
      <c r="I46" s="305"/>
      <c r="J46" s="306" t="s">
        <v>13</v>
      </c>
      <c r="K46" s="306" t="s">
        <v>13</v>
      </c>
      <c r="L46" s="304" t="s">
        <v>154</v>
      </c>
      <c r="M46" s="305"/>
      <c r="N46" s="306" t="s">
        <v>13</v>
      </c>
      <c r="O46" s="306" t="s">
        <v>13</v>
      </c>
      <c r="P46" s="304" t="s">
        <v>154</v>
      </c>
      <c r="Q46" s="305"/>
      <c r="R46" s="306" t="s">
        <v>13</v>
      </c>
      <c r="S46" s="306" t="s">
        <v>13</v>
      </c>
      <c r="T46" s="304" t="s">
        <v>154</v>
      </c>
      <c r="U46" s="305"/>
      <c r="V46" s="306" t="s">
        <v>156</v>
      </c>
      <c r="W46" s="306" t="s">
        <v>156</v>
      </c>
      <c r="X46" s="306" t="s">
        <v>362</v>
      </c>
      <c r="Y46" s="306" t="s">
        <v>156</v>
      </c>
      <c r="Z46" s="306" t="s">
        <v>156</v>
      </c>
      <c r="AA46" s="306" t="s">
        <v>362</v>
      </c>
      <c r="AB46" s="306" t="s">
        <v>156</v>
      </c>
      <c r="AC46" s="306" t="s">
        <v>156</v>
      </c>
      <c r="AD46" s="306" t="s">
        <v>362</v>
      </c>
      <c r="AE46" s="306" t="s">
        <v>465</v>
      </c>
      <c r="AF46" s="306" t="s">
        <v>465</v>
      </c>
      <c r="AG46" s="306" t="s">
        <v>362</v>
      </c>
      <c r="AH46" s="306" t="s">
        <v>465</v>
      </c>
      <c r="AI46" s="306" t="s">
        <v>465</v>
      </c>
      <c r="AJ46" s="306" t="s">
        <v>362</v>
      </c>
      <c r="AK46" s="306" t="s">
        <v>465</v>
      </c>
      <c r="AL46" s="306" t="s">
        <v>465</v>
      </c>
      <c r="AM46" s="306" t="s">
        <v>362</v>
      </c>
      <c r="AN46" s="306" t="s">
        <v>153</v>
      </c>
      <c r="AO46" s="306" t="s">
        <v>153</v>
      </c>
      <c r="AP46" s="306" t="s">
        <v>362</v>
      </c>
      <c r="AQ46" s="306" t="s">
        <v>362</v>
      </c>
      <c r="AR46" s="306" t="s">
        <v>362</v>
      </c>
      <c r="AS46" s="309" t="s">
        <v>153</v>
      </c>
      <c r="AT46" s="309" t="s">
        <v>153</v>
      </c>
      <c r="AU46" s="309" t="s">
        <v>153</v>
      </c>
      <c r="AV46" s="309" t="s">
        <v>153</v>
      </c>
      <c r="AW46" s="309" t="s">
        <v>153</v>
      </c>
      <c r="AX46" s="309" t="s">
        <v>153</v>
      </c>
    </row>
    <row r="47" spans="2:50" ht="15.75" customHeight="1">
      <c r="B47" s="74"/>
      <c r="C47" s="74"/>
      <c r="E47" s="295">
        <f>SUM(F47,G47)</f>
        <v>0</v>
      </c>
      <c r="F47" s="306"/>
      <c r="G47" s="306"/>
      <c r="H47" s="297">
        <f>SUM(J47,K47)</f>
        <v>0</v>
      </c>
      <c r="I47" s="298"/>
      <c r="J47" s="306"/>
      <c r="K47" s="306"/>
      <c r="L47" s="297">
        <f>SUM(N47,O47)</f>
        <v>0</v>
      </c>
      <c r="M47" s="298"/>
      <c r="N47" s="306"/>
      <c r="O47" s="306"/>
      <c r="P47" s="297">
        <f>SUM(R47,S47)</f>
        <v>0</v>
      </c>
      <c r="Q47" s="298"/>
      <c r="R47" s="306"/>
      <c r="S47" s="306"/>
      <c r="T47" s="297">
        <f>SUM(V47,W47)</f>
        <v>0</v>
      </c>
      <c r="U47" s="298"/>
      <c r="V47" s="306"/>
      <c r="W47" s="306"/>
      <c r="X47" s="296">
        <f>SUM(Y47,Z47)</f>
        <v>0</v>
      </c>
      <c r="Y47" s="306"/>
      <c r="Z47" s="306"/>
      <c r="AA47" s="300">
        <f>SUM(AB47,AC47)</f>
        <v>0</v>
      </c>
      <c r="AB47" s="306"/>
      <c r="AC47" s="306"/>
      <c r="AD47" s="306"/>
      <c r="AE47" s="306"/>
      <c r="AF47" s="306"/>
      <c r="AG47" s="306"/>
      <c r="AH47" s="306"/>
      <c r="AI47" s="306"/>
      <c r="AJ47" s="306"/>
      <c r="AK47" s="306"/>
      <c r="AL47" s="306"/>
      <c r="AM47" s="306"/>
      <c r="AN47" s="306"/>
      <c r="AO47" s="306"/>
      <c r="AP47" s="306"/>
      <c r="AQ47" s="306"/>
      <c r="AR47" s="306"/>
      <c r="AS47" s="309"/>
      <c r="AT47" s="309"/>
      <c r="AU47" s="309"/>
      <c r="AV47" s="309"/>
      <c r="AW47" s="309"/>
      <c r="AX47" s="309"/>
    </row>
    <row r="48" spans="2:50" s="16" customFormat="1" ht="15.75" customHeight="1">
      <c r="B48" s="100" t="s">
        <v>450</v>
      </c>
      <c r="C48" s="310"/>
      <c r="E48" s="295">
        <f>SUM(F48,G48)</f>
        <v>1399</v>
      </c>
      <c r="F48" s="296">
        <f>SUM(F49:F50)</f>
        <v>722</v>
      </c>
      <c r="G48" s="296">
        <f>SUM(G49:G50)</f>
        <v>677</v>
      </c>
      <c r="H48" s="297">
        <f>SUM(J48,K48)</f>
        <v>508</v>
      </c>
      <c r="I48" s="298"/>
      <c r="J48" s="299">
        <f aca="true" t="shared" si="21" ref="J48:AC48">SUM(J49:J50)</f>
        <v>264</v>
      </c>
      <c r="K48" s="299">
        <f t="shared" si="21"/>
        <v>244</v>
      </c>
      <c r="L48" s="297">
        <f t="shared" si="21"/>
        <v>295</v>
      </c>
      <c r="M48" s="298">
        <f t="shared" si="21"/>
        <v>0</v>
      </c>
      <c r="N48" s="299">
        <f t="shared" si="21"/>
        <v>135</v>
      </c>
      <c r="O48" s="299">
        <f t="shared" si="21"/>
        <v>160</v>
      </c>
      <c r="P48" s="297">
        <f t="shared" si="21"/>
        <v>95</v>
      </c>
      <c r="Q48" s="298">
        <f t="shared" si="21"/>
        <v>0</v>
      </c>
      <c r="R48" s="299">
        <f t="shared" si="21"/>
        <v>39</v>
      </c>
      <c r="S48" s="299">
        <f t="shared" si="21"/>
        <v>56</v>
      </c>
      <c r="T48" s="297">
        <f t="shared" si="21"/>
        <v>4</v>
      </c>
      <c r="U48" s="298">
        <f t="shared" si="21"/>
        <v>0</v>
      </c>
      <c r="V48" s="299">
        <f t="shared" si="21"/>
        <v>3</v>
      </c>
      <c r="W48" s="299">
        <f t="shared" si="21"/>
        <v>1</v>
      </c>
      <c r="X48" s="296">
        <f t="shared" si="21"/>
        <v>432</v>
      </c>
      <c r="Y48" s="299">
        <f t="shared" si="21"/>
        <v>255</v>
      </c>
      <c r="Z48" s="299">
        <f t="shared" si="21"/>
        <v>177</v>
      </c>
      <c r="AA48" s="300">
        <f t="shared" si="21"/>
        <v>65</v>
      </c>
      <c r="AB48" s="299">
        <f t="shared" si="21"/>
        <v>26</v>
      </c>
      <c r="AC48" s="299">
        <f t="shared" si="21"/>
        <v>39</v>
      </c>
      <c r="AD48" s="299" t="s">
        <v>362</v>
      </c>
      <c r="AE48" s="299" t="s">
        <v>362</v>
      </c>
      <c r="AF48" s="299" t="s">
        <v>362</v>
      </c>
      <c r="AG48" s="299" t="s">
        <v>362</v>
      </c>
      <c r="AH48" s="299" t="s">
        <v>362</v>
      </c>
      <c r="AI48" s="299" t="s">
        <v>362</v>
      </c>
      <c r="AJ48" s="299" t="s">
        <v>362</v>
      </c>
      <c r="AK48" s="299" t="s">
        <v>362</v>
      </c>
      <c r="AL48" s="299" t="s">
        <v>362</v>
      </c>
      <c r="AM48" s="299" t="s">
        <v>362</v>
      </c>
      <c r="AN48" s="299" t="s">
        <v>362</v>
      </c>
      <c r="AO48" s="299" t="s">
        <v>362</v>
      </c>
      <c r="AP48" s="299" t="s">
        <v>154</v>
      </c>
      <c r="AQ48" s="299" t="s">
        <v>154</v>
      </c>
      <c r="AR48" s="299" t="s">
        <v>154</v>
      </c>
      <c r="AS48" s="311">
        <v>36.3</v>
      </c>
      <c r="AT48" s="311">
        <v>36.6</v>
      </c>
      <c r="AU48" s="311">
        <v>36</v>
      </c>
      <c r="AV48" s="311">
        <v>30.9</v>
      </c>
      <c r="AW48" s="311">
        <v>35.3</v>
      </c>
      <c r="AX48" s="311">
        <v>26.1</v>
      </c>
    </row>
    <row r="49" spans="2:50" s="208" customFormat="1" ht="15.75" customHeight="1">
      <c r="B49" s="74"/>
      <c r="C49" s="74" t="s">
        <v>200</v>
      </c>
      <c r="E49" s="302">
        <f>SUM(F49,G49)</f>
        <v>1215</v>
      </c>
      <c r="F49" s="306">
        <f>SUM(J49,N49,R49,V49,Y49,AB49,AE49)</f>
        <v>630</v>
      </c>
      <c r="G49" s="306">
        <f>SUM(K49,O49,S49,W49,Z49,AC49,AF49)</f>
        <v>585</v>
      </c>
      <c r="H49" s="304">
        <f>SUM(J49,K49)</f>
        <v>414</v>
      </c>
      <c r="I49" s="305"/>
      <c r="J49" s="306">
        <v>213</v>
      </c>
      <c r="K49" s="306">
        <v>201</v>
      </c>
      <c r="L49" s="304">
        <f>SUM(N49,O49)</f>
        <v>254</v>
      </c>
      <c r="M49" s="305"/>
      <c r="N49" s="306">
        <v>117</v>
      </c>
      <c r="O49" s="306">
        <v>137</v>
      </c>
      <c r="P49" s="304">
        <f>SUM(R49,S49)</f>
        <v>90</v>
      </c>
      <c r="Q49" s="305"/>
      <c r="R49" s="306">
        <v>35</v>
      </c>
      <c r="S49" s="306">
        <v>55</v>
      </c>
      <c r="T49" s="304">
        <f>SUM(V49,W49)</f>
        <v>4</v>
      </c>
      <c r="U49" s="305"/>
      <c r="V49" s="306">
        <v>3</v>
      </c>
      <c r="W49" s="306">
        <v>1</v>
      </c>
      <c r="X49" s="303">
        <f>SUM(Y49,Z49)</f>
        <v>390</v>
      </c>
      <c r="Y49" s="306">
        <v>237</v>
      </c>
      <c r="Z49" s="306">
        <v>153</v>
      </c>
      <c r="AA49" s="307">
        <f>SUM(AB49,AC49)</f>
        <v>63</v>
      </c>
      <c r="AB49" s="306">
        <v>25</v>
      </c>
      <c r="AC49" s="306">
        <v>38</v>
      </c>
      <c r="AD49" s="306" t="s">
        <v>362</v>
      </c>
      <c r="AE49" s="306" t="s">
        <v>465</v>
      </c>
      <c r="AF49" s="306" t="s">
        <v>465</v>
      </c>
      <c r="AG49" s="306" t="s">
        <v>362</v>
      </c>
      <c r="AH49" s="306" t="s">
        <v>465</v>
      </c>
      <c r="AI49" s="306" t="s">
        <v>465</v>
      </c>
      <c r="AJ49" s="306" t="s">
        <v>362</v>
      </c>
      <c r="AK49" s="306" t="s">
        <v>465</v>
      </c>
      <c r="AL49" s="306" t="s">
        <v>465</v>
      </c>
      <c r="AM49" s="306" t="s">
        <v>362</v>
      </c>
      <c r="AN49" s="306" t="s">
        <v>153</v>
      </c>
      <c r="AO49" s="306" t="s">
        <v>153</v>
      </c>
      <c r="AP49" s="306" t="s">
        <v>362</v>
      </c>
      <c r="AQ49" s="306" t="s">
        <v>362</v>
      </c>
      <c r="AR49" s="306" t="s">
        <v>362</v>
      </c>
      <c r="AS49" s="309">
        <v>34.1</v>
      </c>
      <c r="AT49" s="309">
        <v>33.8</v>
      </c>
      <c r="AU49" s="309">
        <v>34.4</v>
      </c>
      <c r="AV49" s="309">
        <v>32.1</v>
      </c>
      <c r="AW49" s="309">
        <v>37.6</v>
      </c>
      <c r="AX49" s="309">
        <v>26.2</v>
      </c>
    </row>
    <row r="50" spans="2:50" s="208" customFormat="1" ht="15.75" customHeight="1">
      <c r="B50" s="74"/>
      <c r="C50" s="74" t="s">
        <v>205</v>
      </c>
      <c r="E50" s="302">
        <f>SUM(F50,G50)</f>
        <v>184</v>
      </c>
      <c r="F50" s="306">
        <f>SUM(J50,N50,R50,V50,Y50,AB50,AE50)</f>
        <v>92</v>
      </c>
      <c r="G50" s="306">
        <f>SUM(K50,O50,S50,W50,Z50,AC50,AF50)</f>
        <v>92</v>
      </c>
      <c r="H50" s="304">
        <f>SUM(J50,K50)</f>
        <v>94</v>
      </c>
      <c r="I50" s="305"/>
      <c r="J50" s="306">
        <v>51</v>
      </c>
      <c r="K50" s="306">
        <v>43</v>
      </c>
      <c r="L50" s="304">
        <f>SUM(N50,O50)</f>
        <v>41</v>
      </c>
      <c r="M50" s="305"/>
      <c r="N50" s="306">
        <v>18</v>
      </c>
      <c r="O50" s="306">
        <v>23</v>
      </c>
      <c r="P50" s="304">
        <f>SUM(R50,S50)</f>
        <v>5</v>
      </c>
      <c r="Q50" s="305"/>
      <c r="R50" s="306">
        <v>4</v>
      </c>
      <c r="S50" s="306">
        <v>1</v>
      </c>
      <c r="T50" s="304" t="s">
        <v>154</v>
      </c>
      <c r="U50" s="305"/>
      <c r="V50" s="306" t="s">
        <v>156</v>
      </c>
      <c r="W50" s="306" t="s">
        <v>156</v>
      </c>
      <c r="X50" s="303">
        <f>SUM(Y50,Z50)</f>
        <v>42</v>
      </c>
      <c r="Y50" s="306">
        <v>18</v>
      </c>
      <c r="Z50" s="306">
        <v>24</v>
      </c>
      <c r="AA50" s="307">
        <f>SUM(AB50,AC50)</f>
        <v>2</v>
      </c>
      <c r="AB50" s="306">
        <v>1</v>
      </c>
      <c r="AC50" s="306">
        <v>1</v>
      </c>
      <c r="AD50" s="306" t="s">
        <v>362</v>
      </c>
      <c r="AE50" s="306" t="s">
        <v>465</v>
      </c>
      <c r="AF50" s="306" t="s">
        <v>465</v>
      </c>
      <c r="AG50" s="306" t="s">
        <v>362</v>
      </c>
      <c r="AH50" s="306" t="s">
        <v>465</v>
      </c>
      <c r="AI50" s="306" t="s">
        <v>465</v>
      </c>
      <c r="AJ50" s="306" t="s">
        <v>362</v>
      </c>
      <c r="AK50" s="306" t="s">
        <v>465</v>
      </c>
      <c r="AL50" s="306" t="s">
        <v>465</v>
      </c>
      <c r="AM50" s="306" t="s">
        <v>362</v>
      </c>
      <c r="AN50" s="306" t="s">
        <v>153</v>
      </c>
      <c r="AO50" s="306" t="s">
        <v>153</v>
      </c>
      <c r="AP50" s="306" t="s">
        <v>362</v>
      </c>
      <c r="AQ50" s="306" t="s">
        <v>362</v>
      </c>
      <c r="AR50" s="306" t="s">
        <v>362</v>
      </c>
      <c r="AS50" s="309">
        <v>51.1</v>
      </c>
      <c r="AT50" s="309">
        <v>55.4</v>
      </c>
      <c r="AU50" s="309">
        <v>46.7</v>
      </c>
      <c r="AV50" s="309">
        <v>22.8</v>
      </c>
      <c r="AW50" s="309">
        <v>19.6</v>
      </c>
      <c r="AX50" s="309">
        <v>26.1</v>
      </c>
    </row>
    <row r="51" ht="5.25" customHeight="1" thickBot="1">
      <c r="E51" s="25"/>
    </row>
    <row r="52" spans="1:50" ht="14.25" customHeight="1">
      <c r="A52" s="26" t="s">
        <v>186</v>
      </c>
      <c r="B52" s="315" t="s">
        <v>505</v>
      </c>
      <c r="C52" s="315"/>
      <c r="D52" s="315"/>
      <c r="E52" s="315"/>
      <c r="F52" s="315"/>
      <c r="G52" s="315"/>
      <c r="H52" s="27"/>
      <c r="I52" s="27"/>
      <c r="J52" s="27"/>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row>
  </sheetData>
  <sheetProtection/>
  <mergeCells count="209">
    <mergeCell ref="H50:I50"/>
    <mergeCell ref="L50:M50"/>
    <mergeCell ref="P50:Q50"/>
    <mergeCell ref="T50:U50"/>
    <mergeCell ref="B48:C48"/>
    <mergeCell ref="H48:I48"/>
    <mergeCell ref="L48:M48"/>
    <mergeCell ref="P48:Q48"/>
    <mergeCell ref="T48:U48"/>
    <mergeCell ref="H49:I49"/>
    <mergeCell ref="L49:M49"/>
    <mergeCell ref="P49:Q49"/>
    <mergeCell ref="T49:U49"/>
    <mergeCell ref="H46:I46"/>
    <mergeCell ref="L46:M46"/>
    <mergeCell ref="P46:Q46"/>
    <mergeCell ref="T46:U46"/>
    <mergeCell ref="H47:I47"/>
    <mergeCell ref="L47:M47"/>
    <mergeCell ref="P47:Q47"/>
    <mergeCell ref="T47:U47"/>
    <mergeCell ref="B44:C44"/>
    <mergeCell ref="H44:I44"/>
    <mergeCell ref="L44:M44"/>
    <mergeCell ref="P44:Q44"/>
    <mergeCell ref="T44:U44"/>
    <mergeCell ref="H45:I45"/>
    <mergeCell ref="L45:M45"/>
    <mergeCell ref="P45:Q45"/>
    <mergeCell ref="T45:U45"/>
    <mergeCell ref="H42:I42"/>
    <mergeCell ref="L42:M42"/>
    <mergeCell ref="P42:Q42"/>
    <mergeCell ref="T42:U42"/>
    <mergeCell ref="H43:I43"/>
    <mergeCell ref="L43:M43"/>
    <mergeCell ref="P43:Q43"/>
    <mergeCell ref="T43:U43"/>
    <mergeCell ref="B40:C40"/>
    <mergeCell ref="H40:I40"/>
    <mergeCell ref="L40:M40"/>
    <mergeCell ref="P40:Q40"/>
    <mergeCell ref="T40:U40"/>
    <mergeCell ref="H41:I41"/>
    <mergeCell ref="L41:M41"/>
    <mergeCell ref="P41:Q41"/>
    <mergeCell ref="T41:U41"/>
    <mergeCell ref="H38:I38"/>
    <mergeCell ref="L38:M38"/>
    <mergeCell ref="P38:Q38"/>
    <mergeCell ref="T38:U38"/>
    <mergeCell ref="H39:I39"/>
    <mergeCell ref="L39:M39"/>
    <mergeCell ref="P39:Q39"/>
    <mergeCell ref="T39:U39"/>
    <mergeCell ref="B36:C36"/>
    <mergeCell ref="H36:I36"/>
    <mergeCell ref="L36:M36"/>
    <mergeCell ref="P36:Q36"/>
    <mergeCell ref="T36:U36"/>
    <mergeCell ref="H37:I37"/>
    <mergeCell ref="L37:M37"/>
    <mergeCell ref="P37:Q37"/>
    <mergeCell ref="T37:U37"/>
    <mergeCell ref="H34:I34"/>
    <mergeCell ref="L34:M34"/>
    <mergeCell ref="P34:Q34"/>
    <mergeCell ref="T34:U34"/>
    <mergeCell ref="H35:I35"/>
    <mergeCell ref="L35:M35"/>
    <mergeCell ref="P35:Q35"/>
    <mergeCell ref="T35:U35"/>
    <mergeCell ref="B32:C32"/>
    <mergeCell ref="H32:I32"/>
    <mergeCell ref="L32:M32"/>
    <mergeCell ref="P32:Q32"/>
    <mergeCell ref="T32:U32"/>
    <mergeCell ref="H33:I33"/>
    <mergeCell ref="L33:M33"/>
    <mergeCell ref="P33:Q33"/>
    <mergeCell ref="T33:U33"/>
    <mergeCell ref="H30:I30"/>
    <mergeCell ref="L30:M30"/>
    <mergeCell ref="P30:Q30"/>
    <mergeCell ref="T30:U30"/>
    <mergeCell ref="H31:I31"/>
    <mergeCell ref="L31:M31"/>
    <mergeCell ref="P31:Q31"/>
    <mergeCell ref="T31:U31"/>
    <mergeCell ref="B28:C28"/>
    <mergeCell ref="H28:I28"/>
    <mergeCell ref="L28:M28"/>
    <mergeCell ref="P28:Q28"/>
    <mergeCell ref="T28:U28"/>
    <mergeCell ref="H29:I29"/>
    <mergeCell ref="L29:M29"/>
    <mergeCell ref="P29:Q29"/>
    <mergeCell ref="T29:U29"/>
    <mergeCell ref="H26:I26"/>
    <mergeCell ref="L26:M26"/>
    <mergeCell ref="P26:Q26"/>
    <mergeCell ref="T26:U26"/>
    <mergeCell ref="H27:I27"/>
    <mergeCell ref="L27:M27"/>
    <mergeCell ref="P27:Q27"/>
    <mergeCell ref="T27:U27"/>
    <mergeCell ref="B24:C24"/>
    <mergeCell ref="H24:I24"/>
    <mergeCell ref="L24:M24"/>
    <mergeCell ref="P24:Q24"/>
    <mergeCell ref="T24:U24"/>
    <mergeCell ref="H25:I25"/>
    <mergeCell ref="L25:M25"/>
    <mergeCell ref="P25:Q25"/>
    <mergeCell ref="T25:U25"/>
    <mergeCell ref="H22:I22"/>
    <mergeCell ref="L22:M22"/>
    <mergeCell ref="P22:Q22"/>
    <mergeCell ref="T22:U22"/>
    <mergeCell ref="H23:I23"/>
    <mergeCell ref="L23:M23"/>
    <mergeCell ref="P23:Q23"/>
    <mergeCell ref="T23:U23"/>
    <mergeCell ref="B20:C20"/>
    <mergeCell ref="H20:I20"/>
    <mergeCell ref="L20:M20"/>
    <mergeCell ref="P20:Q20"/>
    <mergeCell ref="T20:U20"/>
    <mergeCell ref="H21:I21"/>
    <mergeCell ref="L21:M21"/>
    <mergeCell ref="P21:Q21"/>
    <mergeCell ref="T21:U21"/>
    <mergeCell ref="H18:I18"/>
    <mergeCell ref="L18:M18"/>
    <mergeCell ref="P18:Q18"/>
    <mergeCell ref="T18:U18"/>
    <mergeCell ref="H19:I19"/>
    <mergeCell ref="L19:M19"/>
    <mergeCell ref="P19:Q19"/>
    <mergeCell ref="T19:U19"/>
    <mergeCell ref="B16:C16"/>
    <mergeCell ref="H16:I16"/>
    <mergeCell ref="L16:M16"/>
    <mergeCell ref="P16:Q16"/>
    <mergeCell ref="T16:U16"/>
    <mergeCell ref="H17:I17"/>
    <mergeCell ref="L17:M17"/>
    <mergeCell ref="P17:Q17"/>
    <mergeCell ref="T17:U17"/>
    <mergeCell ref="H14:I14"/>
    <mergeCell ref="L14:M14"/>
    <mergeCell ref="P14:Q14"/>
    <mergeCell ref="T14:U14"/>
    <mergeCell ref="H15:I15"/>
    <mergeCell ref="L15:M15"/>
    <mergeCell ref="P15:Q15"/>
    <mergeCell ref="T15:U15"/>
    <mergeCell ref="B12:C12"/>
    <mergeCell ref="H12:I12"/>
    <mergeCell ref="L12:M12"/>
    <mergeCell ref="P12:Q12"/>
    <mergeCell ref="T12:U12"/>
    <mergeCell ref="H13:I13"/>
    <mergeCell ref="L13:M13"/>
    <mergeCell ref="P13:Q13"/>
    <mergeCell ref="T13:U13"/>
    <mergeCell ref="H10:I10"/>
    <mergeCell ref="L10:M10"/>
    <mergeCell ref="P10:Q10"/>
    <mergeCell ref="T10:U10"/>
    <mergeCell ref="H11:I11"/>
    <mergeCell ref="L11:M11"/>
    <mergeCell ref="P11:Q11"/>
    <mergeCell ref="T11:U11"/>
    <mergeCell ref="B8:C8"/>
    <mergeCell ref="H8:I8"/>
    <mergeCell ref="L8:M8"/>
    <mergeCell ref="P8:Q8"/>
    <mergeCell ref="T8:U8"/>
    <mergeCell ref="H9:I9"/>
    <mergeCell ref="L9:M9"/>
    <mergeCell ref="P9:Q9"/>
    <mergeCell ref="T9:U9"/>
    <mergeCell ref="AV4:AX5"/>
    <mergeCell ref="M5:O5"/>
    <mergeCell ref="Q5:S5"/>
    <mergeCell ref="U5:W5"/>
    <mergeCell ref="H6:I6"/>
    <mergeCell ref="L6:M6"/>
    <mergeCell ref="P6:Q6"/>
    <mergeCell ref="T6:U6"/>
    <mergeCell ref="AD4:AF5"/>
    <mergeCell ref="AG4:AI5"/>
    <mergeCell ref="AJ4:AL5"/>
    <mergeCell ref="AM4:AO5"/>
    <mergeCell ref="AP4:AR5"/>
    <mergeCell ref="AS4:AU5"/>
    <mergeCell ref="P4:P5"/>
    <mergeCell ref="Q4:S4"/>
    <mergeCell ref="T4:T5"/>
    <mergeCell ref="U4:W4"/>
    <mergeCell ref="X4:Z5"/>
    <mergeCell ref="AA4:AC5"/>
    <mergeCell ref="A4:D6"/>
    <mergeCell ref="E4:G5"/>
    <mergeCell ref="H4:H5"/>
    <mergeCell ref="I4:K5"/>
    <mergeCell ref="L4:L5"/>
    <mergeCell ref="M4:O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E46"/>
  <sheetViews>
    <sheetView zoomScalePageLayoutView="0" workbookViewId="0" topLeftCell="A1">
      <selection activeCell="L12" sqref="L12"/>
    </sheetView>
  </sheetViews>
  <sheetFormatPr defaultColWidth="9.00390625" defaultRowHeight="13.5"/>
  <cols>
    <col min="1" max="1" width="0.875" style="1" customWidth="1"/>
    <col min="2" max="3" width="2.125" style="1" customWidth="1"/>
    <col min="4" max="4" width="7.875" style="1" customWidth="1"/>
    <col min="5" max="5" width="0.875" style="1" customWidth="1"/>
    <col min="6" max="17" width="6.00390625" style="1" customWidth="1"/>
    <col min="18" max="31" width="6.125" style="1" customWidth="1"/>
    <col min="32" max="16384" width="9.00390625" style="1" customWidth="1"/>
  </cols>
  <sheetData>
    <row r="1" ht="17.25">
      <c r="N1" s="3" t="s">
        <v>506</v>
      </c>
    </row>
    <row r="2" ht="16.5" customHeight="1">
      <c r="M2" s="80" t="s">
        <v>507</v>
      </c>
    </row>
    <row r="3" spans="1:31" ht="18" customHeight="1" thickBot="1">
      <c r="A3" s="4" t="s">
        <v>162</v>
      </c>
      <c r="AE3" s="5" t="s">
        <v>298</v>
      </c>
    </row>
    <row r="4" spans="1:31" ht="20.25" customHeight="1" thickTop="1">
      <c r="A4" s="316" t="s">
        <v>99</v>
      </c>
      <c r="B4" s="316"/>
      <c r="C4" s="316"/>
      <c r="D4" s="316"/>
      <c r="E4" s="316"/>
      <c r="F4" s="317" t="s">
        <v>105</v>
      </c>
      <c r="G4" s="316"/>
      <c r="H4" s="316"/>
      <c r="I4" s="318" t="s">
        <v>357</v>
      </c>
      <c r="J4" s="319"/>
      <c r="K4" s="319"/>
      <c r="L4" s="319"/>
      <c r="M4" s="319"/>
      <c r="N4" s="319"/>
      <c r="O4" s="319"/>
      <c r="P4" s="319"/>
      <c r="Q4" s="320"/>
      <c r="R4" s="319" t="s">
        <v>378</v>
      </c>
      <c r="S4" s="319"/>
      <c r="T4" s="319"/>
      <c r="U4" s="319"/>
      <c r="V4" s="319"/>
      <c r="W4" s="319"/>
      <c r="X4" s="319"/>
      <c r="Y4" s="319"/>
      <c r="Z4" s="320"/>
      <c r="AA4" s="321" t="s">
        <v>508</v>
      </c>
      <c r="AB4" s="317" t="s">
        <v>509</v>
      </c>
      <c r="AC4" s="316"/>
      <c r="AD4" s="316"/>
      <c r="AE4" s="322" t="s">
        <v>510</v>
      </c>
    </row>
    <row r="5" spans="1:31" ht="20.25" customHeight="1">
      <c r="A5" s="323"/>
      <c r="B5" s="323"/>
      <c r="C5" s="323"/>
      <c r="D5" s="323"/>
      <c r="E5" s="323"/>
      <c r="F5" s="324"/>
      <c r="G5" s="325"/>
      <c r="H5" s="325"/>
      <c r="I5" s="324" t="s">
        <v>360</v>
      </c>
      <c r="J5" s="325"/>
      <c r="K5" s="325"/>
      <c r="L5" s="324" t="s">
        <v>200</v>
      </c>
      <c r="M5" s="325"/>
      <c r="N5" s="325"/>
      <c r="O5" s="326" t="s">
        <v>205</v>
      </c>
      <c r="P5" s="327"/>
      <c r="Q5" s="328"/>
      <c r="R5" s="327" t="s">
        <v>360</v>
      </c>
      <c r="S5" s="327"/>
      <c r="T5" s="328"/>
      <c r="U5" s="324" t="s">
        <v>200</v>
      </c>
      <c r="V5" s="325"/>
      <c r="W5" s="325"/>
      <c r="X5" s="324" t="s">
        <v>205</v>
      </c>
      <c r="Y5" s="325"/>
      <c r="Z5" s="325"/>
      <c r="AA5" s="329"/>
      <c r="AB5" s="324"/>
      <c r="AC5" s="325"/>
      <c r="AD5" s="325"/>
      <c r="AE5" s="330"/>
    </row>
    <row r="6" spans="1:31" ht="20.25" customHeight="1">
      <c r="A6" s="325"/>
      <c r="B6" s="325"/>
      <c r="C6" s="325"/>
      <c r="D6" s="325"/>
      <c r="E6" s="325"/>
      <c r="F6" s="331" t="s">
        <v>115</v>
      </c>
      <c r="G6" s="331" t="s">
        <v>116</v>
      </c>
      <c r="H6" s="331" t="s">
        <v>117</v>
      </c>
      <c r="I6" s="331" t="s">
        <v>115</v>
      </c>
      <c r="J6" s="331" t="s">
        <v>116</v>
      </c>
      <c r="K6" s="331" t="s">
        <v>117</v>
      </c>
      <c r="L6" s="331" t="s">
        <v>115</v>
      </c>
      <c r="M6" s="331" t="s">
        <v>116</v>
      </c>
      <c r="N6" s="331" t="s">
        <v>117</v>
      </c>
      <c r="O6" s="331" t="s">
        <v>115</v>
      </c>
      <c r="P6" s="331" t="s">
        <v>116</v>
      </c>
      <c r="Q6" s="332" t="s">
        <v>117</v>
      </c>
      <c r="R6" s="333" t="s">
        <v>115</v>
      </c>
      <c r="S6" s="331" t="s">
        <v>116</v>
      </c>
      <c r="T6" s="332" t="s">
        <v>117</v>
      </c>
      <c r="U6" s="331" t="s">
        <v>115</v>
      </c>
      <c r="V6" s="331" t="s">
        <v>116</v>
      </c>
      <c r="W6" s="331" t="s">
        <v>117</v>
      </c>
      <c r="X6" s="331" t="s">
        <v>115</v>
      </c>
      <c r="Y6" s="331" t="s">
        <v>116</v>
      </c>
      <c r="Z6" s="331" t="s">
        <v>117</v>
      </c>
      <c r="AA6" s="331" t="s">
        <v>115</v>
      </c>
      <c r="AB6" s="331" t="s">
        <v>115</v>
      </c>
      <c r="AC6" s="331" t="s">
        <v>116</v>
      </c>
      <c r="AD6" s="331" t="s">
        <v>117</v>
      </c>
      <c r="AE6" s="331" t="s">
        <v>115</v>
      </c>
    </row>
    <row r="7" ht="6" customHeight="1">
      <c r="F7" s="71"/>
    </row>
    <row r="8" spans="2:31" s="16" customFormat="1" ht="18" customHeight="1">
      <c r="B8" s="100" t="s">
        <v>511</v>
      </c>
      <c r="C8" s="100"/>
      <c r="D8" s="100"/>
      <c r="F8" s="62">
        <f aca="true" t="shared" si="0" ref="F8:F13">SUM(G8,H8)</f>
        <v>2623</v>
      </c>
      <c r="G8" s="64">
        <f>SUM(J8,M8,P8,S8,V8,Y8,AC8)</f>
        <v>955</v>
      </c>
      <c r="H8" s="64">
        <f>SUM(K8,N8,Q8,T8,W8,Z8,AD8,AA8)</f>
        <v>1668</v>
      </c>
      <c r="I8" s="64">
        <f>SUM(J8,K8)</f>
        <v>441</v>
      </c>
      <c r="J8" s="64">
        <f>SUM(J9,J12)</f>
        <v>207</v>
      </c>
      <c r="K8" s="64">
        <f>SUM(K9,K12)</f>
        <v>234</v>
      </c>
      <c r="L8" s="64">
        <f>SUM(M8,N8)</f>
        <v>45</v>
      </c>
      <c r="M8" s="64">
        <f>SUM(M9,M12)</f>
        <v>4</v>
      </c>
      <c r="N8" s="64">
        <f>SUM(N9,N12)</f>
        <v>41</v>
      </c>
      <c r="O8" s="64">
        <f aca="true" t="shared" si="1" ref="O8:O13">SUM(P8,Q8)</f>
        <v>925</v>
      </c>
      <c r="P8" s="64">
        <f>SUM(P9,P12)</f>
        <v>546</v>
      </c>
      <c r="Q8" s="64">
        <f>SUM(Q9,Q12)</f>
        <v>379</v>
      </c>
      <c r="R8" s="64" t="s">
        <v>154</v>
      </c>
      <c r="S8" s="64" t="s">
        <v>154</v>
      </c>
      <c r="T8" s="64" t="s">
        <v>154</v>
      </c>
      <c r="U8" s="64">
        <f>SUM(V8,W8)</f>
        <v>138</v>
      </c>
      <c r="V8" s="64">
        <f>SUM(V9,V12)</f>
        <v>2</v>
      </c>
      <c r="W8" s="64">
        <f>SUM(W9,W12)</f>
        <v>136</v>
      </c>
      <c r="X8" s="64">
        <f aca="true" t="shared" si="2" ref="X8:X13">SUM(Y8,Z8)</f>
        <v>1064</v>
      </c>
      <c r="Y8" s="64">
        <f>SUM(Y9,Y12)</f>
        <v>188</v>
      </c>
      <c r="Z8" s="64">
        <f>SUM(Z9,Z12)</f>
        <v>876</v>
      </c>
      <c r="AA8" s="64">
        <f>SUM(AA9,AA12)</f>
        <v>1</v>
      </c>
      <c r="AB8" s="64">
        <f>SUM(AC8,AD8)</f>
        <v>9</v>
      </c>
      <c r="AC8" s="64">
        <f>SUM(AC9,AC12)</f>
        <v>8</v>
      </c>
      <c r="AD8" s="64">
        <f>SUM(AD9,AD12)</f>
        <v>1</v>
      </c>
      <c r="AE8" s="64" t="s">
        <v>154</v>
      </c>
    </row>
    <row r="9" spans="2:31" s="208" customFormat="1" ht="18" customHeight="1">
      <c r="B9" s="74"/>
      <c r="C9" s="101" t="s">
        <v>209</v>
      </c>
      <c r="D9" s="101"/>
      <c r="F9" s="65">
        <f t="shared" si="0"/>
        <v>2595</v>
      </c>
      <c r="G9" s="67">
        <f>SUM(J9,M9,P9,S9,V9,Y9,AC9)</f>
        <v>940</v>
      </c>
      <c r="H9" s="67">
        <f>SUM(K9,N9,Q9,T9,W9,Z9,AD9,AA9)</f>
        <v>1655</v>
      </c>
      <c r="I9" s="67">
        <f>SUM(J9,K9)</f>
        <v>441</v>
      </c>
      <c r="J9" s="67">
        <v>207</v>
      </c>
      <c r="K9" s="67">
        <v>234</v>
      </c>
      <c r="L9" s="67">
        <f>SUM(M9,N9)</f>
        <v>45</v>
      </c>
      <c r="M9" s="67">
        <v>4</v>
      </c>
      <c r="N9" s="67">
        <v>41</v>
      </c>
      <c r="O9" s="67">
        <f t="shared" si="1"/>
        <v>911</v>
      </c>
      <c r="P9" s="67">
        <v>535</v>
      </c>
      <c r="Q9" s="67">
        <v>376</v>
      </c>
      <c r="R9" s="67" t="s">
        <v>154</v>
      </c>
      <c r="S9" s="67" t="s">
        <v>154</v>
      </c>
      <c r="T9" s="67" t="s">
        <v>154</v>
      </c>
      <c r="U9" s="67">
        <f>SUM(V9,W9)</f>
        <v>138</v>
      </c>
      <c r="V9" s="67">
        <v>2</v>
      </c>
      <c r="W9" s="67">
        <v>136</v>
      </c>
      <c r="X9" s="67">
        <f t="shared" si="2"/>
        <v>1050</v>
      </c>
      <c r="Y9" s="67">
        <v>184</v>
      </c>
      <c r="Z9" s="67">
        <v>866</v>
      </c>
      <c r="AA9" s="67">
        <v>1</v>
      </c>
      <c r="AB9" s="67">
        <f>SUM(AC9,AD9)</f>
        <v>9</v>
      </c>
      <c r="AC9" s="67">
        <v>8</v>
      </c>
      <c r="AD9" s="67">
        <v>1</v>
      </c>
      <c r="AE9" s="67" t="s">
        <v>154</v>
      </c>
    </row>
    <row r="10" spans="2:31" s="208" customFormat="1" ht="18" customHeight="1">
      <c r="B10" s="74"/>
      <c r="C10" s="74"/>
      <c r="D10" s="74" t="s">
        <v>200</v>
      </c>
      <c r="F10" s="65">
        <f t="shared" si="0"/>
        <v>2011</v>
      </c>
      <c r="G10" s="67">
        <f>SUM(J10,M10,P10,S10,V10,Y10,AC10)</f>
        <v>684</v>
      </c>
      <c r="H10" s="67">
        <f>SUM(K10,N10,Q10,T10,W10,Z10,AD10,AA10)</f>
        <v>1327</v>
      </c>
      <c r="I10" s="67">
        <f>SUM(J10,K10)</f>
        <v>411</v>
      </c>
      <c r="J10" s="67">
        <v>191</v>
      </c>
      <c r="K10" s="67">
        <v>220</v>
      </c>
      <c r="L10" s="67">
        <f>SUM(M10,N10)</f>
        <v>42</v>
      </c>
      <c r="M10" s="67">
        <v>4</v>
      </c>
      <c r="N10" s="67">
        <v>38</v>
      </c>
      <c r="O10" s="67">
        <f t="shared" si="1"/>
        <v>640</v>
      </c>
      <c r="P10" s="67">
        <v>349</v>
      </c>
      <c r="Q10" s="67">
        <v>291</v>
      </c>
      <c r="R10" s="67" t="s">
        <v>154</v>
      </c>
      <c r="S10" s="67" t="s">
        <v>154</v>
      </c>
      <c r="T10" s="67" t="s">
        <v>154</v>
      </c>
      <c r="U10" s="67">
        <f>SUM(V10,W10)</f>
        <v>131</v>
      </c>
      <c r="V10" s="67">
        <v>2</v>
      </c>
      <c r="W10" s="67">
        <v>129</v>
      </c>
      <c r="X10" s="67">
        <f t="shared" si="2"/>
        <v>781</v>
      </c>
      <c r="Y10" s="67">
        <v>134</v>
      </c>
      <c r="Z10" s="67">
        <v>647</v>
      </c>
      <c r="AA10" s="67">
        <v>1</v>
      </c>
      <c r="AB10" s="67">
        <f>SUM(AC10,AD10)</f>
        <v>5</v>
      </c>
      <c r="AC10" s="67">
        <v>4</v>
      </c>
      <c r="AD10" s="67">
        <v>1</v>
      </c>
      <c r="AE10" s="67" t="s">
        <v>154</v>
      </c>
    </row>
    <row r="11" spans="2:31" s="208" customFormat="1" ht="18" customHeight="1">
      <c r="B11" s="74"/>
      <c r="C11" s="74"/>
      <c r="D11" s="74" t="s">
        <v>205</v>
      </c>
      <c r="F11" s="65">
        <f t="shared" si="0"/>
        <v>584</v>
      </c>
      <c r="G11" s="67">
        <f>SUM(J11,M11,P11,S11,V11,Y11,AA11,AC11)</f>
        <v>256</v>
      </c>
      <c r="H11" s="67">
        <f>SUM(K11,N11,Q11,T11,W11,Z11,AD11)</f>
        <v>328</v>
      </c>
      <c r="I11" s="67">
        <f>SUM(J11,K11)</f>
        <v>30</v>
      </c>
      <c r="J11" s="67">
        <v>16</v>
      </c>
      <c r="K11" s="67">
        <v>14</v>
      </c>
      <c r="L11" s="67">
        <f>SUM(M11,N11)</f>
        <v>3</v>
      </c>
      <c r="M11" s="67" t="s">
        <v>154</v>
      </c>
      <c r="N11" s="67">
        <v>3</v>
      </c>
      <c r="O11" s="67">
        <f t="shared" si="1"/>
        <v>271</v>
      </c>
      <c r="P11" s="67">
        <v>186</v>
      </c>
      <c r="Q11" s="67">
        <v>85</v>
      </c>
      <c r="R11" s="67" t="s">
        <v>154</v>
      </c>
      <c r="S11" s="67" t="s">
        <v>154</v>
      </c>
      <c r="T11" s="67" t="s">
        <v>154</v>
      </c>
      <c r="U11" s="67">
        <f>SUM(V11,W11)</f>
        <v>7</v>
      </c>
      <c r="V11" s="67" t="s">
        <v>154</v>
      </c>
      <c r="W11" s="67">
        <v>7</v>
      </c>
      <c r="X11" s="67">
        <f t="shared" si="2"/>
        <v>269</v>
      </c>
      <c r="Y11" s="67">
        <v>50</v>
      </c>
      <c r="Z11" s="67">
        <v>219</v>
      </c>
      <c r="AA11" s="67" t="s">
        <v>154</v>
      </c>
      <c r="AB11" s="67">
        <f>SUM(AC11,AD11)</f>
        <v>4</v>
      </c>
      <c r="AC11" s="67">
        <v>4</v>
      </c>
      <c r="AD11" s="67" t="s">
        <v>362</v>
      </c>
      <c r="AE11" s="67" t="s">
        <v>154</v>
      </c>
    </row>
    <row r="12" spans="2:31" s="208" customFormat="1" ht="18" customHeight="1">
      <c r="B12" s="74"/>
      <c r="C12" s="101" t="s">
        <v>194</v>
      </c>
      <c r="D12" s="101"/>
      <c r="F12" s="65">
        <f t="shared" si="0"/>
        <v>28</v>
      </c>
      <c r="G12" s="67">
        <f>SUM(J12,M12,P12,S12,V12,Y12,AA12,AC12)</f>
        <v>15</v>
      </c>
      <c r="H12" s="67">
        <f>SUM(K12,N12,Q12,T12,W12,Z12,AD12)</f>
        <v>13</v>
      </c>
      <c r="I12" s="67" t="s">
        <v>154</v>
      </c>
      <c r="J12" s="67" t="s">
        <v>154</v>
      </c>
      <c r="K12" s="67" t="s">
        <v>154</v>
      </c>
      <c r="L12" s="67" t="s">
        <v>154</v>
      </c>
      <c r="M12" s="67" t="s">
        <v>154</v>
      </c>
      <c r="N12" s="67" t="s">
        <v>154</v>
      </c>
      <c r="O12" s="67">
        <f t="shared" si="1"/>
        <v>14</v>
      </c>
      <c r="P12" s="67">
        <v>11</v>
      </c>
      <c r="Q12" s="67">
        <v>3</v>
      </c>
      <c r="R12" s="67" t="s">
        <v>154</v>
      </c>
      <c r="S12" s="67" t="s">
        <v>154</v>
      </c>
      <c r="T12" s="67" t="s">
        <v>154</v>
      </c>
      <c r="U12" s="67" t="s">
        <v>154</v>
      </c>
      <c r="V12" s="67" t="s">
        <v>154</v>
      </c>
      <c r="W12" s="67" t="s">
        <v>154</v>
      </c>
      <c r="X12" s="67">
        <f t="shared" si="2"/>
        <v>14</v>
      </c>
      <c r="Y12" s="67">
        <v>4</v>
      </c>
      <c r="Z12" s="67">
        <v>10</v>
      </c>
      <c r="AA12" s="67" t="s">
        <v>154</v>
      </c>
      <c r="AB12" s="67" t="s">
        <v>154</v>
      </c>
      <c r="AC12" s="67" t="s">
        <v>154</v>
      </c>
      <c r="AD12" s="67" t="s">
        <v>154</v>
      </c>
      <c r="AE12" s="67" t="s">
        <v>154</v>
      </c>
    </row>
    <row r="13" spans="2:31" s="208" customFormat="1" ht="18" customHeight="1">
      <c r="B13" s="74"/>
      <c r="C13" s="74"/>
      <c r="D13" s="74" t="s">
        <v>200</v>
      </c>
      <c r="F13" s="65">
        <f t="shared" si="0"/>
        <v>28</v>
      </c>
      <c r="G13" s="67">
        <f>SUM(J13,M13,P13,S13,V13,Y13,AA13,AC13)</f>
        <v>15</v>
      </c>
      <c r="H13" s="67">
        <f>SUM(K13,N13,Q13,T13,W13,Z13,AD13)</f>
        <v>13</v>
      </c>
      <c r="I13" s="67" t="s">
        <v>154</v>
      </c>
      <c r="J13" s="67" t="s">
        <v>154</v>
      </c>
      <c r="K13" s="67" t="s">
        <v>154</v>
      </c>
      <c r="L13" s="67" t="s">
        <v>154</v>
      </c>
      <c r="M13" s="67" t="s">
        <v>154</v>
      </c>
      <c r="N13" s="67" t="s">
        <v>154</v>
      </c>
      <c r="O13" s="67">
        <f t="shared" si="1"/>
        <v>14</v>
      </c>
      <c r="P13" s="67">
        <v>11</v>
      </c>
      <c r="Q13" s="67">
        <v>3</v>
      </c>
      <c r="R13" s="67" t="s">
        <v>154</v>
      </c>
      <c r="S13" s="67" t="s">
        <v>154</v>
      </c>
      <c r="T13" s="67" t="s">
        <v>154</v>
      </c>
      <c r="U13" s="67" t="s">
        <v>154</v>
      </c>
      <c r="V13" s="67" t="s">
        <v>154</v>
      </c>
      <c r="W13" s="67" t="s">
        <v>154</v>
      </c>
      <c r="X13" s="67">
        <f t="shared" si="2"/>
        <v>14</v>
      </c>
      <c r="Y13" s="67">
        <v>4</v>
      </c>
      <c r="Z13" s="67">
        <v>10</v>
      </c>
      <c r="AA13" s="67" t="s">
        <v>154</v>
      </c>
      <c r="AB13" s="67" t="s">
        <v>154</v>
      </c>
      <c r="AC13" s="67" t="s">
        <v>154</v>
      </c>
      <c r="AD13" s="67" t="s">
        <v>154</v>
      </c>
      <c r="AE13" s="67" t="s">
        <v>154</v>
      </c>
    </row>
    <row r="14" spans="2:31" s="208" customFormat="1" ht="18" customHeight="1">
      <c r="B14" s="74"/>
      <c r="C14" s="74"/>
      <c r="D14" s="74" t="s">
        <v>205</v>
      </c>
      <c r="F14" s="65" t="s">
        <v>154</v>
      </c>
      <c r="G14" s="67" t="s">
        <v>154</v>
      </c>
      <c r="H14" s="67" t="s">
        <v>154</v>
      </c>
      <c r="I14" s="67" t="s">
        <v>154</v>
      </c>
      <c r="J14" s="67" t="s">
        <v>154</v>
      </c>
      <c r="K14" s="67" t="s">
        <v>154</v>
      </c>
      <c r="L14" s="67" t="s">
        <v>154</v>
      </c>
      <c r="M14" s="67" t="s">
        <v>154</v>
      </c>
      <c r="N14" s="67" t="s">
        <v>154</v>
      </c>
      <c r="O14" s="67" t="s">
        <v>154</v>
      </c>
      <c r="P14" s="67" t="s">
        <v>154</v>
      </c>
      <c r="Q14" s="67" t="s">
        <v>154</v>
      </c>
      <c r="R14" s="67" t="s">
        <v>154</v>
      </c>
      <c r="S14" s="67" t="s">
        <v>154</v>
      </c>
      <c r="T14" s="67" t="s">
        <v>154</v>
      </c>
      <c r="U14" s="67" t="s">
        <v>154</v>
      </c>
      <c r="V14" s="67" t="s">
        <v>154</v>
      </c>
      <c r="W14" s="67" t="s">
        <v>154</v>
      </c>
      <c r="X14" s="67" t="s">
        <v>154</v>
      </c>
      <c r="Y14" s="67" t="s">
        <v>154</v>
      </c>
      <c r="Z14" s="67" t="s">
        <v>154</v>
      </c>
      <c r="AA14" s="67" t="s">
        <v>154</v>
      </c>
      <c r="AB14" s="67" t="s">
        <v>154</v>
      </c>
      <c r="AC14" s="67" t="s">
        <v>154</v>
      </c>
      <c r="AD14" s="67" t="s">
        <v>154</v>
      </c>
      <c r="AE14" s="67" t="s">
        <v>154</v>
      </c>
    </row>
    <row r="15" spans="2:31" s="208" customFormat="1" ht="18" customHeight="1">
      <c r="B15" s="74"/>
      <c r="C15" s="74"/>
      <c r="D15" s="74"/>
      <c r="F15" s="65">
        <f aca="true" t="shared" si="3" ref="F15:F25">SUM(G15,H15)</f>
        <v>0</v>
      </c>
      <c r="G15" s="67">
        <f>SUM(J15,M15,P15,S15,V15,Y15,AA15,AC15)</f>
        <v>0</v>
      </c>
      <c r="H15" s="67">
        <f>SUM(K15,N15,Q15,T15,W15,Z15,AD15)</f>
        <v>0</v>
      </c>
      <c r="I15" s="67"/>
      <c r="J15" s="67"/>
      <c r="K15" s="67"/>
      <c r="L15" s="67">
        <f>SUM(M15,N15)</f>
        <v>0</v>
      </c>
      <c r="M15" s="67"/>
      <c r="N15" s="67"/>
      <c r="O15" s="67"/>
      <c r="P15" s="67"/>
      <c r="Q15" s="67"/>
      <c r="R15" s="67"/>
      <c r="S15" s="67"/>
      <c r="T15" s="67"/>
      <c r="U15" s="67">
        <f>SUM(V15,W15)</f>
        <v>0</v>
      </c>
      <c r="V15" s="67"/>
      <c r="W15" s="67"/>
      <c r="X15" s="67">
        <f aca="true" t="shared" si="4" ref="X15:X25">SUM(Y15,Z15)</f>
        <v>0</v>
      </c>
      <c r="Y15" s="67"/>
      <c r="Z15" s="67"/>
      <c r="AA15" s="67"/>
      <c r="AB15" s="67">
        <f>SUM(AC15,AD15)</f>
        <v>0</v>
      </c>
      <c r="AC15" s="67"/>
      <c r="AD15" s="67"/>
      <c r="AE15" s="67"/>
    </row>
    <row r="16" spans="2:31" s="208" customFormat="1" ht="18" customHeight="1">
      <c r="B16" s="101" t="s">
        <v>419</v>
      </c>
      <c r="C16" s="101"/>
      <c r="D16" s="101"/>
      <c r="F16" s="65">
        <f t="shared" si="3"/>
        <v>1154</v>
      </c>
      <c r="G16" s="67">
        <f>SUM(J16,M16,P16,S16,V16,Y16,AA16,AC16)</f>
        <v>391</v>
      </c>
      <c r="H16" s="67">
        <f>SUM(K16,N16,Q16,T16,W16,Z16,AD16)</f>
        <v>763</v>
      </c>
      <c r="I16" s="67">
        <f aca="true" t="shared" si="5" ref="I16:I30">SUM(J16,K16)</f>
        <v>211</v>
      </c>
      <c r="J16" s="67">
        <v>96</v>
      </c>
      <c r="K16" s="67">
        <v>115</v>
      </c>
      <c r="L16" s="67">
        <f>SUM(M16,N16)</f>
        <v>17</v>
      </c>
      <c r="M16" s="67" t="s">
        <v>362</v>
      </c>
      <c r="N16" s="67">
        <v>17</v>
      </c>
      <c r="O16" s="67">
        <f aca="true" t="shared" si="6" ref="O16:O32">SUM(P16,Q16)</f>
        <v>420</v>
      </c>
      <c r="P16" s="67">
        <v>250</v>
      </c>
      <c r="Q16" s="67">
        <v>170</v>
      </c>
      <c r="R16" s="67" t="s">
        <v>154</v>
      </c>
      <c r="S16" s="67" t="s">
        <v>154</v>
      </c>
      <c r="T16" s="67" t="s">
        <v>154</v>
      </c>
      <c r="U16" s="67">
        <f>SUM(V16,W16)</f>
        <v>79</v>
      </c>
      <c r="V16" s="67" t="s">
        <v>154</v>
      </c>
      <c r="W16" s="67">
        <v>79</v>
      </c>
      <c r="X16" s="67">
        <f t="shared" si="4"/>
        <v>427</v>
      </c>
      <c r="Y16" s="67">
        <v>45</v>
      </c>
      <c r="Z16" s="67">
        <v>382</v>
      </c>
      <c r="AA16" s="67" t="s">
        <v>154</v>
      </c>
      <c r="AB16" s="67" t="s">
        <v>154</v>
      </c>
      <c r="AC16" s="67" t="s">
        <v>154</v>
      </c>
      <c r="AD16" s="67" t="s">
        <v>154</v>
      </c>
      <c r="AE16" s="67" t="s">
        <v>154</v>
      </c>
    </row>
    <row r="17" spans="2:31" s="208" customFormat="1" ht="18" customHeight="1">
      <c r="B17" s="101" t="s">
        <v>512</v>
      </c>
      <c r="C17" s="101"/>
      <c r="D17" s="101"/>
      <c r="F17" s="65">
        <f t="shared" si="3"/>
        <v>468</v>
      </c>
      <c r="G17" s="67">
        <f>SUM(J17,M17,P17,S17,V17,Y17,AA17,AC17)</f>
        <v>186</v>
      </c>
      <c r="H17" s="67">
        <f>SUM(K17,N17,Q17,T17,W17,Z17,AD17)</f>
        <v>282</v>
      </c>
      <c r="I17" s="67">
        <f t="shared" si="5"/>
        <v>73</v>
      </c>
      <c r="J17" s="67">
        <v>26</v>
      </c>
      <c r="K17" s="67">
        <v>47</v>
      </c>
      <c r="L17" s="67">
        <f>SUM(M17,N17)</f>
        <v>6</v>
      </c>
      <c r="M17" s="67">
        <v>1</v>
      </c>
      <c r="N17" s="67">
        <v>5</v>
      </c>
      <c r="O17" s="67">
        <f t="shared" si="6"/>
        <v>181</v>
      </c>
      <c r="P17" s="67">
        <v>119</v>
      </c>
      <c r="Q17" s="67">
        <v>62</v>
      </c>
      <c r="R17" s="67" t="s">
        <v>154</v>
      </c>
      <c r="S17" s="67" t="s">
        <v>154</v>
      </c>
      <c r="T17" s="67" t="s">
        <v>154</v>
      </c>
      <c r="U17" s="67">
        <f>SUM(V17,W17)</f>
        <v>25</v>
      </c>
      <c r="V17" s="67" t="s">
        <v>154</v>
      </c>
      <c r="W17" s="67">
        <v>25</v>
      </c>
      <c r="X17" s="67">
        <f t="shared" si="4"/>
        <v>183</v>
      </c>
      <c r="Y17" s="67">
        <v>40</v>
      </c>
      <c r="Z17" s="67">
        <v>143</v>
      </c>
      <c r="AA17" s="67" t="s">
        <v>154</v>
      </c>
      <c r="AB17" s="67" t="s">
        <v>154</v>
      </c>
      <c r="AC17" s="67" t="s">
        <v>154</v>
      </c>
      <c r="AD17" s="67" t="s">
        <v>154</v>
      </c>
      <c r="AE17" s="67" t="s">
        <v>154</v>
      </c>
    </row>
    <row r="18" spans="2:31" s="208" customFormat="1" ht="18" customHeight="1">
      <c r="B18" s="101" t="s">
        <v>428</v>
      </c>
      <c r="C18" s="101"/>
      <c r="D18" s="101"/>
      <c r="F18" s="65">
        <f t="shared" si="3"/>
        <v>81</v>
      </c>
      <c r="G18" s="67">
        <f>SUM(J18,M18,P18,S18,V18,Y18,AA18,AC18)</f>
        <v>35</v>
      </c>
      <c r="H18" s="67">
        <f>SUM(K18,N18,Q18,T18,W18,Z18,AD18)</f>
        <v>46</v>
      </c>
      <c r="I18" s="67">
        <f t="shared" si="5"/>
        <v>2</v>
      </c>
      <c r="J18" s="67">
        <v>2</v>
      </c>
      <c r="K18" s="67" t="s">
        <v>154</v>
      </c>
      <c r="L18" s="67" t="s">
        <v>154</v>
      </c>
      <c r="M18" s="67" t="s">
        <v>154</v>
      </c>
      <c r="N18" s="67" t="s">
        <v>154</v>
      </c>
      <c r="O18" s="67">
        <f t="shared" si="6"/>
        <v>40</v>
      </c>
      <c r="P18" s="67">
        <v>28</v>
      </c>
      <c r="Q18" s="67">
        <v>12</v>
      </c>
      <c r="R18" s="67" t="s">
        <v>154</v>
      </c>
      <c r="S18" s="67" t="s">
        <v>154</v>
      </c>
      <c r="T18" s="67" t="s">
        <v>154</v>
      </c>
      <c r="U18" s="67" t="s">
        <v>362</v>
      </c>
      <c r="V18" s="67" t="s">
        <v>154</v>
      </c>
      <c r="W18" s="67" t="s">
        <v>362</v>
      </c>
      <c r="X18" s="67">
        <f t="shared" si="4"/>
        <v>39</v>
      </c>
      <c r="Y18" s="67">
        <v>5</v>
      </c>
      <c r="Z18" s="67">
        <v>34</v>
      </c>
      <c r="AA18" s="67" t="s">
        <v>154</v>
      </c>
      <c r="AB18" s="67" t="s">
        <v>154</v>
      </c>
      <c r="AC18" s="67" t="s">
        <v>154</v>
      </c>
      <c r="AD18" s="67" t="s">
        <v>154</v>
      </c>
      <c r="AE18" s="67" t="s">
        <v>154</v>
      </c>
    </row>
    <row r="19" spans="2:31" s="208" customFormat="1" ht="18" customHeight="1">
      <c r="B19" s="101" t="s">
        <v>429</v>
      </c>
      <c r="C19" s="101"/>
      <c r="D19" s="101"/>
      <c r="F19" s="65">
        <f t="shared" si="3"/>
        <v>193</v>
      </c>
      <c r="G19" s="67">
        <f>SUM(J19,M19,P19,S19,V19,Y19,AC19)</f>
        <v>66</v>
      </c>
      <c r="H19" s="67">
        <f>SUM(K19,N19,Q19,T19,W19,Z19,AD19,AA19)</f>
        <v>127</v>
      </c>
      <c r="I19" s="67">
        <f t="shared" si="5"/>
        <v>35</v>
      </c>
      <c r="J19" s="67">
        <v>14</v>
      </c>
      <c r="K19" s="67">
        <v>21</v>
      </c>
      <c r="L19" s="67">
        <f aca="true" t="shared" si="7" ref="L19:L30">SUM(M19,N19)</f>
        <v>2</v>
      </c>
      <c r="M19" s="67" t="s">
        <v>154</v>
      </c>
      <c r="N19" s="67">
        <v>2</v>
      </c>
      <c r="O19" s="67">
        <f t="shared" si="6"/>
        <v>60</v>
      </c>
      <c r="P19" s="67">
        <v>32</v>
      </c>
      <c r="Q19" s="67">
        <v>28</v>
      </c>
      <c r="R19" s="67" t="s">
        <v>154</v>
      </c>
      <c r="S19" s="67" t="s">
        <v>154</v>
      </c>
      <c r="T19" s="67" t="s">
        <v>154</v>
      </c>
      <c r="U19" s="67">
        <f>SUM(V19,W19)</f>
        <v>16</v>
      </c>
      <c r="V19" s="67" t="s">
        <v>154</v>
      </c>
      <c r="W19" s="67">
        <v>16</v>
      </c>
      <c r="X19" s="67">
        <f t="shared" si="4"/>
        <v>79</v>
      </c>
      <c r="Y19" s="67">
        <v>20</v>
      </c>
      <c r="Z19" s="67">
        <v>59</v>
      </c>
      <c r="AA19" s="67">
        <v>1</v>
      </c>
      <c r="AB19" s="67" t="s">
        <v>154</v>
      </c>
      <c r="AC19" s="67" t="s">
        <v>154</v>
      </c>
      <c r="AD19" s="67" t="s">
        <v>154</v>
      </c>
      <c r="AE19" s="67" t="s">
        <v>154</v>
      </c>
    </row>
    <row r="20" spans="2:31" s="208" customFormat="1" ht="18" customHeight="1">
      <c r="B20" s="101" t="s">
        <v>434</v>
      </c>
      <c r="C20" s="101"/>
      <c r="D20" s="101"/>
      <c r="F20" s="65">
        <f t="shared" si="3"/>
        <v>68</v>
      </c>
      <c r="G20" s="67">
        <f aca="true" t="shared" si="8" ref="G20:G26">SUM(J20,M20,P20,S20,V20,Y20,AA20,AC20)</f>
        <v>19</v>
      </c>
      <c r="H20" s="67">
        <f aca="true" t="shared" si="9" ref="H20:H26">SUM(K20,N20,Q20,T20,W20,Z20,AD20)</f>
        <v>49</v>
      </c>
      <c r="I20" s="67">
        <f t="shared" si="5"/>
        <v>7</v>
      </c>
      <c r="J20" s="67">
        <v>5</v>
      </c>
      <c r="K20" s="67">
        <v>2</v>
      </c>
      <c r="L20" s="67">
        <f t="shared" si="7"/>
        <v>1</v>
      </c>
      <c r="M20" s="67" t="s">
        <v>154</v>
      </c>
      <c r="N20" s="67">
        <v>1</v>
      </c>
      <c r="O20" s="67">
        <f t="shared" si="6"/>
        <v>21</v>
      </c>
      <c r="P20" s="67">
        <v>11</v>
      </c>
      <c r="Q20" s="67">
        <v>10</v>
      </c>
      <c r="R20" s="67" t="s">
        <v>154</v>
      </c>
      <c r="S20" s="67" t="s">
        <v>154</v>
      </c>
      <c r="T20" s="67" t="s">
        <v>154</v>
      </c>
      <c r="U20" s="67">
        <f>SUM(V20,W20)</f>
        <v>4</v>
      </c>
      <c r="V20" s="67" t="s">
        <v>154</v>
      </c>
      <c r="W20" s="67">
        <v>4</v>
      </c>
      <c r="X20" s="67">
        <f t="shared" si="4"/>
        <v>35</v>
      </c>
      <c r="Y20" s="67">
        <v>3</v>
      </c>
      <c r="Z20" s="67">
        <v>32</v>
      </c>
      <c r="AA20" s="67" t="s">
        <v>154</v>
      </c>
      <c r="AB20" s="67" t="s">
        <v>154</v>
      </c>
      <c r="AC20" s="67" t="s">
        <v>154</v>
      </c>
      <c r="AD20" s="67" t="s">
        <v>154</v>
      </c>
      <c r="AE20" s="67" t="s">
        <v>154</v>
      </c>
    </row>
    <row r="21" spans="2:31" s="208" customFormat="1" ht="18" customHeight="1">
      <c r="B21" s="101" t="s">
        <v>435</v>
      </c>
      <c r="C21" s="101"/>
      <c r="D21" s="101"/>
      <c r="F21" s="65">
        <f t="shared" si="3"/>
        <v>223</v>
      </c>
      <c r="G21" s="67">
        <f t="shared" si="8"/>
        <v>77</v>
      </c>
      <c r="H21" s="67">
        <f t="shared" si="9"/>
        <v>146</v>
      </c>
      <c r="I21" s="67">
        <f t="shared" si="5"/>
        <v>55</v>
      </c>
      <c r="J21" s="67">
        <v>33</v>
      </c>
      <c r="K21" s="67">
        <v>22</v>
      </c>
      <c r="L21" s="67">
        <f t="shared" si="7"/>
        <v>8</v>
      </c>
      <c r="M21" s="67">
        <v>3</v>
      </c>
      <c r="N21" s="67">
        <v>5</v>
      </c>
      <c r="O21" s="67">
        <f t="shared" si="6"/>
        <v>61</v>
      </c>
      <c r="P21" s="67">
        <v>24</v>
      </c>
      <c r="Q21" s="67">
        <v>37</v>
      </c>
      <c r="R21" s="67" t="s">
        <v>154</v>
      </c>
      <c r="S21" s="67" t="s">
        <v>154</v>
      </c>
      <c r="T21" s="67" t="s">
        <v>154</v>
      </c>
      <c r="U21" s="67">
        <f>SUM(V21,W21)</f>
        <v>7</v>
      </c>
      <c r="V21" s="67" t="s">
        <v>362</v>
      </c>
      <c r="W21" s="67">
        <v>7</v>
      </c>
      <c r="X21" s="67">
        <f t="shared" si="4"/>
        <v>92</v>
      </c>
      <c r="Y21" s="67">
        <v>17</v>
      </c>
      <c r="Z21" s="67">
        <v>75</v>
      </c>
      <c r="AA21" s="67" t="s">
        <v>154</v>
      </c>
      <c r="AB21" s="67" t="s">
        <v>154</v>
      </c>
      <c r="AC21" s="67" t="s">
        <v>154</v>
      </c>
      <c r="AD21" s="67" t="s">
        <v>154</v>
      </c>
      <c r="AE21" s="67" t="s">
        <v>154</v>
      </c>
    </row>
    <row r="22" spans="2:31" s="208" customFormat="1" ht="18" customHeight="1">
      <c r="B22" s="101" t="s">
        <v>438</v>
      </c>
      <c r="C22" s="101"/>
      <c r="D22" s="101"/>
      <c r="F22" s="65">
        <f t="shared" si="3"/>
        <v>228</v>
      </c>
      <c r="G22" s="67">
        <f t="shared" si="8"/>
        <v>98</v>
      </c>
      <c r="H22" s="67">
        <f t="shared" si="9"/>
        <v>130</v>
      </c>
      <c r="I22" s="67">
        <f t="shared" si="5"/>
        <v>24</v>
      </c>
      <c r="J22" s="67">
        <v>12</v>
      </c>
      <c r="K22" s="67">
        <v>12</v>
      </c>
      <c r="L22" s="67">
        <f t="shared" si="7"/>
        <v>2</v>
      </c>
      <c r="M22" s="67" t="s">
        <v>154</v>
      </c>
      <c r="N22" s="67">
        <v>2</v>
      </c>
      <c r="O22" s="67">
        <f t="shared" si="6"/>
        <v>79</v>
      </c>
      <c r="P22" s="67">
        <v>50</v>
      </c>
      <c r="Q22" s="67">
        <v>29</v>
      </c>
      <c r="R22" s="67" t="s">
        <v>154</v>
      </c>
      <c r="S22" s="67" t="s">
        <v>154</v>
      </c>
      <c r="T22" s="67" t="s">
        <v>154</v>
      </c>
      <c r="U22" s="67">
        <f>SUM(V22,W22)</f>
        <v>2</v>
      </c>
      <c r="V22" s="67" t="s">
        <v>154</v>
      </c>
      <c r="W22" s="67">
        <v>2</v>
      </c>
      <c r="X22" s="67">
        <f t="shared" si="4"/>
        <v>113</v>
      </c>
      <c r="Y22" s="67">
        <v>29</v>
      </c>
      <c r="Z22" s="67">
        <v>84</v>
      </c>
      <c r="AA22" s="67" t="s">
        <v>154</v>
      </c>
      <c r="AB22" s="67">
        <f>SUM(AC22,AD22)</f>
        <v>8</v>
      </c>
      <c r="AC22" s="67">
        <v>7</v>
      </c>
      <c r="AD22" s="67">
        <v>1</v>
      </c>
      <c r="AE22" s="67" t="s">
        <v>154</v>
      </c>
    </row>
    <row r="23" spans="2:31" s="208" customFormat="1" ht="18" customHeight="1">
      <c r="B23" s="101" t="s">
        <v>443</v>
      </c>
      <c r="C23" s="101"/>
      <c r="D23" s="101"/>
      <c r="F23" s="65">
        <f t="shared" si="3"/>
        <v>77</v>
      </c>
      <c r="G23" s="67">
        <f t="shared" si="8"/>
        <v>31</v>
      </c>
      <c r="H23" s="67">
        <f t="shared" si="9"/>
        <v>46</v>
      </c>
      <c r="I23" s="67">
        <f t="shared" si="5"/>
        <v>13</v>
      </c>
      <c r="J23" s="67">
        <v>7</v>
      </c>
      <c r="K23" s="67">
        <v>6</v>
      </c>
      <c r="L23" s="67">
        <f t="shared" si="7"/>
        <v>2</v>
      </c>
      <c r="M23" s="67" t="s">
        <v>154</v>
      </c>
      <c r="N23" s="67">
        <v>2</v>
      </c>
      <c r="O23" s="67">
        <f t="shared" si="6"/>
        <v>18</v>
      </c>
      <c r="P23" s="67">
        <v>12</v>
      </c>
      <c r="Q23" s="67">
        <v>6</v>
      </c>
      <c r="R23" s="67" t="s">
        <v>154</v>
      </c>
      <c r="S23" s="67" t="s">
        <v>154</v>
      </c>
      <c r="T23" s="67" t="s">
        <v>154</v>
      </c>
      <c r="U23" s="67">
        <f>SUM(V23,W23)</f>
        <v>3</v>
      </c>
      <c r="V23" s="67">
        <v>2</v>
      </c>
      <c r="W23" s="67">
        <v>1</v>
      </c>
      <c r="X23" s="67">
        <f t="shared" si="4"/>
        <v>40</v>
      </c>
      <c r="Y23" s="67">
        <v>9</v>
      </c>
      <c r="Z23" s="67">
        <v>31</v>
      </c>
      <c r="AA23" s="67" t="s">
        <v>154</v>
      </c>
      <c r="AB23" s="67">
        <f>SUM(AC23,AD23)</f>
        <v>1</v>
      </c>
      <c r="AC23" s="67">
        <v>1</v>
      </c>
      <c r="AD23" s="67" t="s">
        <v>362</v>
      </c>
      <c r="AE23" s="67" t="s">
        <v>154</v>
      </c>
    </row>
    <row r="24" spans="2:31" s="208" customFormat="1" ht="18" customHeight="1">
      <c r="B24" s="101" t="s">
        <v>448</v>
      </c>
      <c r="C24" s="101"/>
      <c r="D24" s="101"/>
      <c r="F24" s="65">
        <f t="shared" si="3"/>
        <v>29</v>
      </c>
      <c r="G24" s="67">
        <f t="shared" si="8"/>
        <v>8</v>
      </c>
      <c r="H24" s="67">
        <f t="shared" si="9"/>
        <v>21</v>
      </c>
      <c r="I24" s="67">
        <f t="shared" si="5"/>
        <v>6</v>
      </c>
      <c r="J24" s="67">
        <v>3</v>
      </c>
      <c r="K24" s="67">
        <v>3</v>
      </c>
      <c r="L24" s="67">
        <f t="shared" si="7"/>
        <v>1</v>
      </c>
      <c r="M24" s="67" t="s">
        <v>362</v>
      </c>
      <c r="N24" s="67">
        <v>1</v>
      </c>
      <c r="O24" s="67">
        <f t="shared" si="6"/>
        <v>9</v>
      </c>
      <c r="P24" s="67">
        <v>3</v>
      </c>
      <c r="Q24" s="67">
        <v>6</v>
      </c>
      <c r="R24" s="67" t="s">
        <v>154</v>
      </c>
      <c r="S24" s="67" t="s">
        <v>154</v>
      </c>
      <c r="T24" s="67" t="s">
        <v>154</v>
      </c>
      <c r="U24" s="67" t="s">
        <v>154</v>
      </c>
      <c r="V24" s="67" t="s">
        <v>154</v>
      </c>
      <c r="W24" s="67" t="s">
        <v>362</v>
      </c>
      <c r="X24" s="67">
        <f t="shared" si="4"/>
        <v>13</v>
      </c>
      <c r="Y24" s="67">
        <v>2</v>
      </c>
      <c r="Z24" s="67">
        <v>11</v>
      </c>
      <c r="AA24" s="67" t="s">
        <v>154</v>
      </c>
      <c r="AB24" s="67" t="s">
        <v>154</v>
      </c>
      <c r="AC24" s="67" t="s">
        <v>154</v>
      </c>
      <c r="AD24" s="67" t="s">
        <v>154</v>
      </c>
      <c r="AE24" s="67" t="s">
        <v>154</v>
      </c>
    </row>
    <row r="25" spans="2:31" s="208" customFormat="1" ht="18" customHeight="1">
      <c r="B25" s="101" t="s">
        <v>450</v>
      </c>
      <c r="C25" s="101"/>
      <c r="D25" s="101"/>
      <c r="F25" s="65">
        <f t="shared" si="3"/>
        <v>102</v>
      </c>
      <c r="G25" s="67">
        <f t="shared" si="8"/>
        <v>44</v>
      </c>
      <c r="H25" s="67">
        <f t="shared" si="9"/>
        <v>58</v>
      </c>
      <c r="I25" s="67">
        <f t="shared" si="5"/>
        <v>15</v>
      </c>
      <c r="J25" s="67">
        <v>9</v>
      </c>
      <c r="K25" s="67">
        <v>6</v>
      </c>
      <c r="L25" s="67">
        <f t="shared" si="7"/>
        <v>6</v>
      </c>
      <c r="M25" s="67" t="s">
        <v>154</v>
      </c>
      <c r="N25" s="67">
        <v>6</v>
      </c>
      <c r="O25" s="67">
        <f t="shared" si="6"/>
        <v>36</v>
      </c>
      <c r="P25" s="67">
        <v>17</v>
      </c>
      <c r="Q25" s="67">
        <v>19</v>
      </c>
      <c r="R25" s="67" t="s">
        <v>154</v>
      </c>
      <c r="S25" s="67" t="s">
        <v>154</v>
      </c>
      <c r="T25" s="67" t="s">
        <v>154</v>
      </c>
      <c r="U25" s="67">
        <f>SUM(V25,W25)</f>
        <v>2</v>
      </c>
      <c r="V25" s="67" t="s">
        <v>154</v>
      </c>
      <c r="W25" s="67">
        <v>2</v>
      </c>
      <c r="X25" s="67">
        <f t="shared" si="4"/>
        <v>43</v>
      </c>
      <c r="Y25" s="67">
        <v>18</v>
      </c>
      <c r="Z25" s="67">
        <v>25</v>
      </c>
      <c r="AA25" s="67" t="s">
        <v>154</v>
      </c>
      <c r="AB25" s="67" t="s">
        <v>154</v>
      </c>
      <c r="AC25" s="67" t="s">
        <v>154</v>
      </c>
      <c r="AD25" s="67" t="s">
        <v>154</v>
      </c>
      <c r="AE25" s="67" t="s">
        <v>154</v>
      </c>
    </row>
    <row r="26" spans="2:31" s="208" customFormat="1" ht="18" customHeight="1">
      <c r="B26" s="74"/>
      <c r="C26" s="74"/>
      <c r="D26" s="74"/>
      <c r="F26" s="65"/>
      <c r="G26" s="67">
        <f t="shared" si="8"/>
        <v>0</v>
      </c>
      <c r="H26" s="67">
        <f t="shared" si="9"/>
        <v>0</v>
      </c>
      <c r="I26" s="67">
        <f t="shared" si="5"/>
        <v>0</v>
      </c>
      <c r="J26" s="67"/>
      <c r="K26" s="67"/>
      <c r="L26" s="67">
        <f t="shared" si="7"/>
        <v>0</v>
      </c>
      <c r="M26" s="67"/>
      <c r="N26" s="67"/>
      <c r="O26" s="67">
        <f t="shared" si="6"/>
        <v>0</v>
      </c>
      <c r="P26" s="67"/>
      <c r="Q26" s="67"/>
      <c r="R26" s="67"/>
      <c r="S26" s="67"/>
      <c r="T26" s="67"/>
      <c r="U26" s="67"/>
      <c r="V26" s="67"/>
      <c r="W26" s="67"/>
      <c r="X26" s="67"/>
      <c r="Y26" s="67"/>
      <c r="Z26" s="67"/>
      <c r="AA26" s="67"/>
      <c r="AB26" s="67"/>
      <c r="AC26" s="67"/>
      <c r="AD26" s="67"/>
      <c r="AE26" s="67"/>
    </row>
    <row r="27" spans="2:31" s="16" customFormat="1" ht="18" customHeight="1">
      <c r="B27" s="100" t="s">
        <v>513</v>
      </c>
      <c r="C27" s="100"/>
      <c r="D27" s="100"/>
      <c r="F27" s="62">
        <f aca="true" t="shared" si="10" ref="F27:F32">SUM(G27,H27)</f>
        <v>7751</v>
      </c>
      <c r="G27" s="64">
        <v>4255</v>
      </c>
      <c r="H27" s="64">
        <v>3496</v>
      </c>
      <c r="I27" s="64">
        <f t="shared" si="5"/>
        <v>1304</v>
      </c>
      <c r="J27" s="64">
        <v>902</v>
      </c>
      <c r="K27" s="64">
        <v>402</v>
      </c>
      <c r="L27" s="64">
        <f t="shared" si="7"/>
        <v>359</v>
      </c>
      <c r="M27" s="64">
        <v>171</v>
      </c>
      <c r="N27" s="64">
        <v>188</v>
      </c>
      <c r="O27" s="64">
        <f t="shared" si="6"/>
        <v>5246</v>
      </c>
      <c r="P27" s="64">
        <v>3119</v>
      </c>
      <c r="Q27" s="64">
        <v>2127</v>
      </c>
      <c r="R27" s="64">
        <f>SUM(S27,T27)</f>
        <v>5</v>
      </c>
      <c r="S27" s="64">
        <v>2</v>
      </c>
      <c r="T27" s="64">
        <v>3</v>
      </c>
      <c r="U27" s="64">
        <f>SUM(V27,W27)</f>
        <v>31</v>
      </c>
      <c r="V27" s="64">
        <v>6</v>
      </c>
      <c r="W27" s="64">
        <v>25</v>
      </c>
      <c r="X27" s="64">
        <f aca="true" t="shared" si="11" ref="X27:X32">SUM(Y27,Z27)</f>
        <v>800</v>
      </c>
      <c r="Y27" s="64">
        <v>52</v>
      </c>
      <c r="Z27" s="64">
        <v>748</v>
      </c>
      <c r="AA27" s="64">
        <v>4</v>
      </c>
      <c r="AB27" s="64">
        <f>SUM(AC27:AD27)</f>
        <v>2</v>
      </c>
      <c r="AC27" s="64">
        <v>2</v>
      </c>
      <c r="AD27" s="64" t="s">
        <v>154</v>
      </c>
      <c r="AE27" s="64" t="s">
        <v>154</v>
      </c>
    </row>
    <row r="28" spans="2:31" s="208" customFormat="1" ht="18" customHeight="1">
      <c r="B28" s="74"/>
      <c r="C28" s="101" t="s">
        <v>209</v>
      </c>
      <c r="D28" s="101"/>
      <c r="F28" s="65">
        <f t="shared" si="10"/>
        <v>7741</v>
      </c>
      <c r="G28" s="67">
        <v>4253</v>
      </c>
      <c r="H28" s="67">
        <v>3488</v>
      </c>
      <c r="I28" s="67">
        <f t="shared" si="5"/>
        <v>1303</v>
      </c>
      <c r="J28" s="67">
        <v>902</v>
      </c>
      <c r="K28" s="67">
        <v>401</v>
      </c>
      <c r="L28" s="67">
        <f t="shared" si="7"/>
        <v>359</v>
      </c>
      <c r="M28" s="67">
        <v>171</v>
      </c>
      <c r="N28" s="67">
        <v>188</v>
      </c>
      <c r="O28" s="67">
        <f t="shared" si="6"/>
        <v>5239</v>
      </c>
      <c r="P28" s="67">
        <v>3117</v>
      </c>
      <c r="Q28" s="67">
        <v>2122</v>
      </c>
      <c r="R28" s="67">
        <f>SUM(S28,T28)</f>
        <v>5</v>
      </c>
      <c r="S28" s="67">
        <v>2</v>
      </c>
      <c r="T28" s="67">
        <v>3</v>
      </c>
      <c r="U28" s="67">
        <f>SUM(V28,W28)</f>
        <v>31</v>
      </c>
      <c r="V28" s="67">
        <v>6</v>
      </c>
      <c r="W28" s="67">
        <v>25</v>
      </c>
      <c r="X28" s="67">
        <f t="shared" si="11"/>
        <v>798</v>
      </c>
      <c r="Y28" s="67">
        <v>52</v>
      </c>
      <c r="Z28" s="67">
        <v>746</v>
      </c>
      <c r="AA28" s="67">
        <v>4</v>
      </c>
      <c r="AB28" s="67">
        <f>SUM(AC28,AD28)</f>
        <v>2</v>
      </c>
      <c r="AC28" s="67">
        <v>2</v>
      </c>
      <c r="AD28" s="67" t="s">
        <v>154</v>
      </c>
      <c r="AE28" s="67" t="s">
        <v>154</v>
      </c>
    </row>
    <row r="29" spans="2:31" s="208" customFormat="1" ht="18" customHeight="1">
      <c r="B29" s="74"/>
      <c r="C29" s="74"/>
      <c r="D29" s="74" t="s">
        <v>200</v>
      </c>
      <c r="F29" s="65">
        <f t="shared" si="10"/>
        <v>6283</v>
      </c>
      <c r="G29" s="67">
        <v>3474</v>
      </c>
      <c r="H29" s="67">
        <v>2809</v>
      </c>
      <c r="I29" s="67">
        <f t="shared" si="5"/>
        <v>1209</v>
      </c>
      <c r="J29" s="67">
        <v>838</v>
      </c>
      <c r="K29" s="67">
        <v>371</v>
      </c>
      <c r="L29" s="67">
        <f t="shared" si="7"/>
        <v>332</v>
      </c>
      <c r="M29" s="67">
        <v>158</v>
      </c>
      <c r="N29" s="67">
        <v>174</v>
      </c>
      <c r="O29" s="67">
        <f t="shared" si="6"/>
        <v>4087</v>
      </c>
      <c r="P29" s="67">
        <v>2433</v>
      </c>
      <c r="Q29" s="67">
        <v>1654</v>
      </c>
      <c r="R29" s="67">
        <f>SUM(S29,T29)</f>
        <v>3</v>
      </c>
      <c r="S29" s="67">
        <v>1</v>
      </c>
      <c r="T29" s="67">
        <v>2</v>
      </c>
      <c r="U29" s="67">
        <f>SUM(V29,W29)</f>
        <v>29</v>
      </c>
      <c r="V29" s="67">
        <v>6</v>
      </c>
      <c r="W29" s="67">
        <v>23</v>
      </c>
      <c r="X29" s="67">
        <f t="shared" si="11"/>
        <v>618</v>
      </c>
      <c r="Y29" s="67">
        <v>36</v>
      </c>
      <c r="Z29" s="67">
        <v>582</v>
      </c>
      <c r="AA29" s="67">
        <v>3</v>
      </c>
      <c r="AB29" s="67">
        <f>SUM(AC29:AD29)</f>
        <v>2</v>
      </c>
      <c r="AC29" s="67">
        <v>2</v>
      </c>
      <c r="AD29" s="67" t="s">
        <v>154</v>
      </c>
      <c r="AE29" s="67" t="s">
        <v>154</v>
      </c>
    </row>
    <row r="30" spans="2:31" s="208" customFormat="1" ht="18" customHeight="1">
      <c r="B30" s="74"/>
      <c r="C30" s="74"/>
      <c r="D30" s="74" t="s">
        <v>205</v>
      </c>
      <c r="F30" s="65">
        <f t="shared" si="10"/>
        <v>1458</v>
      </c>
      <c r="G30" s="67">
        <f>SUM(J30,M30,P30,S30,V30,Y30,AA30,AC30)</f>
        <v>779</v>
      </c>
      <c r="H30" s="67">
        <f>SUM(K30,N30,Q30,T30,W30,Z30,AD30)</f>
        <v>679</v>
      </c>
      <c r="I30" s="67">
        <f t="shared" si="5"/>
        <v>94</v>
      </c>
      <c r="J30" s="67">
        <v>64</v>
      </c>
      <c r="K30" s="67">
        <v>30</v>
      </c>
      <c r="L30" s="67">
        <f t="shared" si="7"/>
        <v>27</v>
      </c>
      <c r="M30" s="67">
        <v>13</v>
      </c>
      <c r="N30" s="67">
        <v>14</v>
      </c>
      <c r="O30" s="67">
        <f t="shared" si="6"/>
        <v>1152</v>
      </c>
      <c r="P30" s="67">
        <v>684</v>
      </c>
      <c r="Q30" s="67">
        <v>468</v>
      </c>
      <c r="R30" s="67">
        <v>2</v>
      </c>
      <c r="S30" s="67">
        <v>1</v>
      </c>
      <c r="T30" s="67">
        <v>1</v>
      </c>
      <c r="U30" s="67">
        <f>SUM(V30,W30)</f>
        <v>2</v>
      </c>
      <c r="V30" s="67" t="s">
        <v>362</v>
      </c>
      <c r="W30" s="67">
        <v>2</v>
      </c>
      <c r="X30" s="67">
        <f t="shared" si="11"/>
        <v>180</v>
      </c>
      <c r="Y30" s="67">
        <v>16</v>
      </c>
      <c r="Z30" s="67">
        <v>164</v>
      </c>
      <c r="AA30" s="67">
        <v>1</v>
      </c>
      <c r="AB30" s="67" t="s">
        <v>362</v>
      </c>
      <c r="AC30" s="67" t="s">
        <v>362</v>
      </c>
      <c r="AD30" s="67" t="s">
        <v>154</v>
      </c>
      <c r="AE30" s="67" t="s">
        <v>154</v>
      </c>
    </row>
    <row r="31" spans="2:31" s="208" customFormat="1" ht="18" customHeight="1">
      <c r="B31" s="74"/>
      <c r="C31" s="101" t="s">
        <v>194</v>
      </c>
      <c r="D31" s="101"/>
      <c r="F31" s="65">
        <f t="shared" si="10"/>
        <v>10</v>
      </c>
      <c r="G31" s="67">
        <f>SUM(J31,M31,P31,S31,V31,Y31,AA31,AC31)</f>
        <v>2</v>
      </c>
      <c r="H31" s="67">
        <f>SUM(K31,N31,Q31,T31,W31,Z31,AD31)</f>
        <v>8</v>
      </c>
      <c r="I31" s="67">
        <v>1</v>
      </c>
      <c r="J31" s="67" t="s">
        <v>154</v>
      </c>
      <c r="K31" s="67">
        <v>1</v>
      </c>
      <c r="L31" s="67" t="s">
        <v>154</v>
      </c>
      <c r="M31" s="67" t="s">
        <v>154</v>
      </c>
      <c r="N31" s="67" t="s">
        <v>362</v>
      </c>
      <c r="O31" s="67">
        <f t="shared" si="6"/>
        <v>7</v>
      </c>
      <c r="P31" s="67">
        <v>2</v>
      </c>
      <c r="Q31" s="67">
        <v>5</v>
      </c>
      <c r="R31" s="67" t="s">
        <v>154</v>
      </c>
      <c r="S31" s="67" t="s">
        <v>154</v>
      </c>
      <c r="T31" s="67" t="s">
        <v>154</v>
      </c>
      <c r="U31" s="67" t="s">
        <v>154</v>
      </c>
      <c r="V31" s="67" t="s">
        <v>154</v>
      </c>
      <c r="W31" s="67" t="s">
        <v>154</v>
      </c>
      <c r="X31" s="67">
        <f t="shared" si="11"/>
        <v>2</v>
      </c>
      <c r="Y31" s="67" t="s">
        <v>154</v>
      </c>
      <c r="Z31" s="67">
        <v>2</v>
      </c>
      <c r="AA31" s="67" t="s">
        <v>154</v>
      </c>
      <c r="AB31" s="67" t="s">
        <v>154</v>
      </c>
      <c r="AC31" s="67" t="s">
        <v>154</v>
      </c>
      <c r="AD31" s="67" t="s">
        <v>154</v>
      </c>
      <c r="AE31" s="67" t="s">
        <v>154</v>
      </c>
    </row>
    <row r="32" spans="2:31" s="208" customFormat="1" ht="18" customHeight="1">
      <c r="B32" s="74"/>
      <c r="C32" s="74"/>
      <c r="D32" s="74" t="s">
        <v>200</v>
      </c>
      <c r="F32" s="65">
        <f t="shared" si="10"/>
        <v>10</v>
      </c>
      <c r="G32" s="67">
        <f>SUM(J32,M32,P32,S32,V32,Y32,AA32,AC32)</f>
        <v>2</v>
      </c>
      <c r="H32" s="67">
        <f>SUM(K32,N32,Q32,T32,W32,Z32,AD32)</f>
        <v>8</v>
      </c>
      <c r="I32" s="67">
        <v>1</v>
      </c>
      <c r="J32" s="67" t="s">
        <v>154</v>
      </c>
      <c r="K32" s="67">
        <v>1</v>
      </c>
      <c r="L32" s="67" t="s">
        <v>154</v>
      </c>
      <c r="M32" s="67" t="s">
        <v>154</v>
      </c>
      <c r="N32" s="67" t="s">
        <v>362</v>
      </c>
      <c r="O32" s="67">
        <f t="shared" si="6"/>
        <v>7</v>
      </c>
      <c r="P32" s="67">
        <v>2</v>
      </c>
      <c r="Q32" s="67">
        <v>5</v>
      </c>
      <c r="R32" s="67" t="s">
        <v>154</v>
      </c>
      <c r="S32" s="67" t="s">
        <v>154</v>
      </c>
      <c r="T32" s="67" t="s">
        <v>154</v>
      </c>
      <c r="U32" s="67" t="s">
        <v>154</v>
      </c>
      <c r="V32" s="67" t="s">
        <v>154</v>
      </c>
      <c r="W32" s="67" t="s">
        <v>154</v>
      </c>
      <c r="X32" s="67">
        <f t="shared" si="11"/>
        <v>2</v>
      </c>
      <c r="Y32" s="67" t="s">
        <v>154</v>
      </c>
      <c r="Z32" s="67">
        <v>2</v>
      </c>
      <c r="AA32" s="67" t="s">
        <v>154</v>
      </c>
      <c r="AB32" s="67" t="s">
        <v>154</v>
      </c>
      <c r="AC32" s="67" t="s">
        <v>154</v>
      </c>
      <c r="AD32" s="67" t="s">
        <v>154</v>
      </c>
      <c r="AE32" s="67" t="s">
        <v>154</v>
      </c>
    </row>
    <row r="33" spans="2:31" s="208" customFormat="1" ht="18" customHeight="1">
      <c r="B33" s="74"/>
      <c r="C33" s="74"/>
      <c r="D33" s="74" t="s">
        <v>205</v>
      </c>
      <c r="F33" s="65" t="s">
        <v>154</v>
      </c>
      <c r="G33" s="67" t="s">
        <v>362</v>
      </c>
      <c r="H33" s="67" t="s">
        <v>362</v>
      </c>
      <c r="I33" s="67" t="s">
        <v>154</v>
      </c>
      <c r="J33" s="67" t="s">
        <v>154</v>
      </c>
      <c r="K33" s="67" t="s">
        <v>154</v>
      </c>
      <c r="L33" s="67" t="s">
        <v>154</v>
      </c>
      <c r="M33" s="67" t="s">
        <v>154</v>
      </c>
      <c r="N33" s="67" t="s">
        <v>154</v>
      </c>
      <c r="O33" s="67" t="s">
        <v>154</v>
      </c>
      <c r="P33" s="67" t="s">
        <v>154</v>
      </c>
      <c r="Q33" s="67" t="s">
        <v>154</v>
      </c>
      <c r="R33" s="67" t="s">
        <v>154</v>
      </c>
      <c r="S33" s="67" t="s">
        <v>154</v>
      </c>
      <c r="T33" s="67" t="s">
        <v>154</v>
      </c>
      <c r="U33" s="67" t="s">
        <v>154</v>
      </c>
      <c r="V33" s="67" t="s">
        <v>154</v>
      </c>
      <c r="W33" s="67" t="s">
        <v>154</v>
      </c>
      <c r="X33" s="67" t="s">
        <v>154</v>
      </c>
      <c r="Y33" s="67" t="s">
        <v>154</v>
      </c>
      <c r="Z33" s="67" t="s">
        <v>154</v>
      </c>
      <c r="AA33" s="67" t="s">
        <v>154</v>
      </c>
      <c r="AB33" s="67" t="s">
        <v>154</v>
      </c>
      <c r="AC33" s="67" t="s">
        <v>154</v>
      </c>
      <c r="AD33" s="67" t="s">
        <v>154</v>
      </c>
      <c r="AE33" s="67" t="s">
        <v>154</v>
      </c>
    </row>
    <row r="34" spans="2:31" s="208" customFormat="1" ht="18" customHeight="1">
      <c r="B34" s="74"/>
      <c r="C34" s="74"/>
      <c r="D34" s="74"/>
      <c r="F34" s="65"/>
      <c r="G34" s="67">
        <f aca="true" t="shared" si="12" ref="G34:G39">SUM(J34,M34,P34,S34,V34,Y34,AA34,AC34)</f>
        <v>0</v>
      </c>
      <c r="H34" s="67">
        <f aca="true" t="shared" si="13" ref="H34:H39">SUM(K34,N34,Q34,T34,W34,Z34,AD34)</f>
        <v>0</v>
      </c>
      <c r="I34" s="67">
        <f>SUM(J34,K34)</f>
        <v>0</v>
      </c>
      <c r="J34" s="67"/>
      <c r="K34" s="67"/>
      <c r="L34" s="67">
        <f>SUM(M34,N34)</f>
        <v>0</v>
      </c>
      <c r="M34" s="67"/>
      <c r="N34" s="67"/>
      <c r="O34" s="67">
        <f aca="true" t="shared" si="14" ref="O34:O44">SUM(P34,Q34)</f>
        <v>0</v>
      </c>
      <c r="P34" s="67"/>
      <c r="Q34" s="67"/>
      <c r="R34" s="67">
        <f>SUM(S34,T34)</f>
        <v>0</v>
      </c>
      <c r="S34" s="67"/>
      <c r="T34" s="67"/>
      <c r="U34" s="67">
        <f>SUM(V34,W34)</f>
        <v>0</v>
      </c>
      <c r="V34" s="67"/>
      <c r="W34" s="67"/>
      <c r="X34" s="67">
        <f aca="true" t="shared" si="15" ref="X34:X39">SUM(Y34,Z34)</f>
        <v>0</v>
      </c>
      <c r="Y34" s="67"/>
      <c r="Z34" s="67"/>
      <c r="AA34" s="67"/>
      <c r="AB34" s="67">
        <f>SUM(AC34,AD34)</f>
        <v>0</v>
      </c>
      <c r="AC34" s="67"/>
      <c r="AD34" s="67"/>
      <c r="AE34" s="67"/>
    </row>
    <row r="35" spans="2:31" s="208" customFormat="1" ht="18" customHeight="1">
      <c r="B35" s="101" t="s">
        <v>419</v>
      </c>
      <c r="C35" s="101"/>
      <c r="D35" s="101"/>
      <c r="F35" s="65">
        <f aca="true" t="shared" si="16" ref="F35:F44">SUM(G35,H35)</f>
        <v>3040</v>
      </c>
      <c r="G35" s="67">
        <f t="shared" si="12"/>
        <v>1628</v>
      </c>
      <c r="H35" s="67">
        <f t="shared" si="13"/>
        <v>1412</v>
      </c>
      <c r="I35" s="67">
        <f>SUM(J35,K35)</f>
        <v>467</v>
      </c>
      <c r="J35" s="67">
        <v>318</v>
      </c>
      <c r="K35" s="67">
        <v>149</v>
      </c>
      <c r="L35" s="67">
        <f>SUM(M35,N35)</f>
        <v>141</v>
      </c>
      <c r="M35" s="67">
        <v>64</v>
      </c>
      <c r="N35" s="67">
        <v>77</v>
      </c>
      <c r="O35" s="67">
        <f t="shared" si="14"/>
        <v>2141</v>
      </c>
      <c r="P35" s="67">
        <v>1216</v>
      </c>
      <c r="Q35" s="67">
        <v>925</v>
      </c>
      <c r="R35" s="67">
        <f>SUM(S35,T35)</f>
        <v>2</v>
      </c>
      <c r="S35" s="67" t="s">
        <v>154</v>
      </c>
      <c r="T35" s="67">
        <v>2</v>
      </c>
      <c r="U35" s="67">
        <f>SUM(V35,W35)</f>
        <v>11</v>
      </c>
      <c r="V35" s="67">
        <v>1</v>
      </c>
      <c r="W35" s="67">
        <v>10</v>
      </c>
      <c r="X35" s="67">
        <f t="shared" si="15"/>
        <v>277</v>
      </c>
      <c r="Y35" s="67">
        <v>28</v>
      </c>
      <c r="Z35" s="67">
        <v>249</v>
      </c>
      <c r="AA35" s="67" t="s">
        <v>362</v>
      </c>
      <c r="AB35" s="67">
        <f>SUM(AC35:AD35)</f>
        <v>1</v>
      </c>
      <c r="AC35" s="67">
        <v>1</v>
      </c>
      <c r="AD35" s="67" t="s">
        <v>154</v>
      </c>
      <c r="AE35" s="67" t="s">
        <v>154</v>
      </c>
    </row>
    <row r="36" spans="2:31" s="208" customFormat="1" ht="18" customHeight="1">
      <c r="B36" s="101" t="s">
        <v>512</v>
      </c>
      <c r="C36" s="101"/>
      <c r="D36" s="101"/>
      <c r="F36" s="65">
        <f t="shared" si="16"/>
        <v>1211</v>
      </c>
      <c r="G36" s="67">
        <f t="shared" si="12"/>
        <v>684</v>
      </c>
      <c r="H36" s="67">
        <f t="shared" si="13"/>
        <v>527</v>
      </c>
      <c r="I36" s="67">
        <f>SUM(J36,K36)</f>
        <v>264</v>
      </c>
      <c r="J36" s="67">
        <v>191</v>
      </c>
      <c r="K36" s="67">
        <v>73</v>
      </c>
      <c r="L36" s="67">
        <f>SUM(M36,N36)</f>
        <v>64</v>
      </c>
      <c r="M36" s="67">
        <v>30</v>
      </c>
      <c r="N36" s="67">
        <v>34</v>
      </c>
      <c r="O36" s="67">
        <f t="shared" si="14"/>
        <v>782</v>
      </c>
      <c r="P36" s="67">
        <v>459</v>
      </c>
      <c r="Q36" s="67">
        <v>323</v>
      </c>
      <c r="R36" s="67" t="s">
        <v>362</v>
      </c>
      <c r="S36" s="67" t="s">
        <v>154</v>
      </c>
      <c r="T36" s="67" t="s">
        <v>362</v>
      </c>
      <c r="U36" s="67">
        <f>SUM(V36,W36)</f>
        <v>2</v>
      </c>
      <c r="V36" s="67" t="s">
        <v>154</v>
      </c>
      <c r="W36" s="67">
        <v>2</v>
      </c>
      <c r="X36" s="67">
        <f t="shared" si="15"/>
        <v>98</v>
      </c>
      <c r="Y36" s="67">
        <v>3</v>
      </c>
      <c r="Z36" s="67">
        <v>95</v>
      </c>
      <c r="AA36" s="67">
        <v>1</v>
      </c>
      <c r="AB36" s="67" t="s">
        <v>154</v>
      </c>
      <c r="AC36" s="67" t="s">
        <v>154</v>
      </c>
      <c r="AD36" s="67" t="s">
        <v>154</v>
      </c>
      <c r="AE36" s="67" t="s">
        <v>154</v>
      </c>
    </row>
    <row r="37" spans="2:31" s="208" customFormat="1" ht="18" customHeight="1">
      <c r="B37" s="101" t="s">
        <v>428</v>
      </c>
      <c r="C37" s="101"/>
      <c r="D37" s="101"/>
      <c r="F37" s="65">
        <f t="shared" si="16"/>
        <v>91</v>
      </c>
      <c r="G37" s="67">
        <f t="shared" si="12"/>
        <v>57</v>
      </c>
      <c r="H37" s="67">
        <f t="shared" si="13"/>
        <v>34</v>
      </c>
      <c r="I37" s="67" t="s">
        <v>362</v>
      </c>
      <c r="J37" s="67" t="s">
        <v>362</v>
      </c>
      <c r="K37" s="67" t="s">
        <v>154</v>
      </c>
      <c r="L37" s="67" t="s">
        <v>362</v>
      </c>
      <c r="M37" s="67" t="s">
        <v>362</v>
      </c>
      <c r="N37" s="67" t="s">
        <v>362</v>
      </c>
      <c r="O37" s="67">
        <f t="shared" si="14"/>
        <v>78</v>
      </c>
      <c r="P37" s="67">
        <v>57</v>
      </c>
      <c r="Q37" s="67">
        <v>21</v>
      </c>
      <c r="R37" s="67" t="s">
        <v>154</v>
      </c>
      <c r="S37" s="67" t="s">
        <v>154</v>
      </c>
      <c r="T37" s="67" t="s">
        <v>154</v>
      </c>
      <c r="U37" s="67" t="s">
        <v>362</v>
      </c>
      <c r="V37" s="67" t="s">
        <v>154</v>
      </c>
      <c r="W37" s="67" t="s">
        <v>362</v>
      </c>
      <c r="X37" s="67">
        <f t="shared" si="15"/>
        <v>13</v>
      </c>
      <c r="Y37" s="67" t="s">
        <v>154</v>
      </c>
      <c r="Z37" s="67">
        <v>13</v>
      </c>
      <c r="AA37" s="67" t="s">
        <v>362</v>
      </c>
      <c r="AB37" s="67" t="s">
        <v>154</v>
      </c>
      <c r="AC37" s="67" t="s">
        <v>154</v>
      </c>
      <c r="AD37" s="67" t="s">
        <v>154</v>
      </c>
      <c r="AE37" s="67" t="s">
        <v>154</v>
      </c>
    </row>
    <row r="38" spans="2:31" s="208" customFormat="1" ht="18" customHeight="1">
      <c r="B38" s="101" t="s">
        <v>429</v>
      </c>
      <c r="C38" s="101"/>
      <c r="D38" s="101"/>
      <c r="F38" s="65">
        <f t="shared" si="16"/>
        <v>392</v>
      </c>
      <c r="G38" s="67">
        <f t="shared" si="12"/>
        <v>222</v>
      </c>
      <c r="H38" s="67">
        <f t="shared" si="13"/>
        <v>170</v>
      </c>
      <c r="I38" s="67">
        <f aca="true" t="shared" si="17" ref="I38:I44">SUM(J38,K38)</f>
        <v>69</v>
      </c>
      <c r="J38" s="67">
        <v>40</v>
      </c>
      <c r="K38" s="67">
        <v>29</v>
      </c>
      <c r="L38" s="67">
        <f aca="true" t="shared" si="18" ref="L38:L44">SUM(M38,N38)</f>
        <v>8</v>
      </c>
      <c r="M38" s="67">
        <v>2</v>
      </c>
      <c r="N38" s="67">
        <v>6</v>
      </c>
      <c r="O38" s="67">
        <f t="shared" si="14"/>
        <v>273</v>
      </c>
      <c r="P38" s="67">
        <v>178</v>
      </c>
      <c r="Q38" s="67">
        <v>95</v>
      </c>
      <c r="R38" s="67">
        <f>SUM(S38,T38)</f>
        <v>1</v>
      </c>
      <c r="S38" s="67" t="s">
        <v>154</v>
      </c>
      <c r="T38" s="67">
        <v>1</v>
      </c>
      <c r="U38" s="67">
        <f>SUM(V38,W38)</f>
        <v>4</v>
      </c>
      <c r="V38" s="67">
        <v>1</v>
      </c>
      <c r="W38" s="67">
        <v>3</v>
      </c>
      <c r="X38" s="67">
        <f t="shared" si="15"/>
        <v>37</v>
      </c>
      <c r="Y38" s="67">
        <v>1</v>
      </c>
      <c r="Z38" s="67">
        <v>36</v>
      </c>
      <c r="AA38" s="67" t="s">
        <v>154</v>
      </c>
      <c r="AB38" s="67" t="s">
        <v>154</v>
      </c>
      <c r="AC38" s="67" t="s">
        <v>154</v>
      </c>
      <c r="AD38" s="67" t="s">
        <v>154</v>
      </c>
      <c r="AE38" s="67" t="s">
        <v>154</v>
      </c>
    </row>
    <row r="39" spans="2:31" s="208" customFormat="1" ht="18" customHeight="1">
      <c r="B39" s="101" t="s">
        <v>434</v>
      </c>
      <c r="C39" s="101"/>
      <c r="D39" s="101"/>
      <c r="F39" s="65">
        <f t="shared" si="16"/>
        <v>103</v>
      </c>
      <c r="G39" s="67">
        <f t="shared" si="12"/>
        <v>59</v>
      </c>
      <c r="H39" s="67">
        <f t="shared" si="13"/>
        <v>44</v>
      </c>
      <c r="I39" s="67">
        <f t="shared" si="17"/>
        <v>12</v>
      </c>
      <c r="J39" s="67">
        <v>10</v>
      </c>
      <c r="K39" s="67">
        <v>2</v>
      </c>
      <c r="L39" s="67">
        <f t="shared" si="18"/>
        <v>2</v>
      </c>
      <c r="M39" s="67" t="s">
        <v>362</v>
      </c>
      <c r="N39" s="67">
        <v>2</v>
      </c>
      <c r="O39" s="67">
        <f t="shared" si="14"/>
        <v>68</v>
      </c>
      <c r="P39" s="67">
        <v>47</v>
      </c>
      <c r="Q39" s="67">
        <v>21</v>
      </c>
      <c r="R39" s="67" t="s">
        <v>362</v>
      </c>
      <c r="S39" s="67" t="s">
        <v>362</v>
      </c>
      <c r="T39" s="67" t="s">
        <v>362</v>
      </c>
      <c r="U39" s="67" t="s">
        <v>362</v>
      </c>
      <c r="V39" s="67" t="s">
        <v>362</v>
      </c>
      <c r="W39" s="67" t="s">
        <v>362</v>
      </c>
      <c r="X39" s="67">
        <f t="shared" si="15"/>
        <v>21</v>
      </c>
      <c r="Y39" s="67">
        <v>2</v>
      </c>
      <c r="Z39" s="67">
        <v>19</v>
      </c>
      <c r="AA39" s="67" t="s">
        <v>154</v>
      </c>
      <c r="AB39" s="67" t="s">
        <v>154</v>
      </c>
      <c r="AC39" s="67" t="s">
        <v>154</v>
      </c>
      <c r="AD39" s="67" t="s">
        <v>154</v>
      </c>
      <c r="AE39" s="67" t="s">
        <v>154</v>
      </c>
    </row>
    <row r="40" spans="2:31" s="208" customFormat="1" ht="18" customHeight="1">
      <c r="B40" s="101" t="s">
        <v>435</v>
      </c>
      <c r="C40" s="101"/>
      <c r="D40" s="101"/>
      <c r="F40" s="65">
        <f t="shared" si="16"/>
        <v>918</v>
      </c>
      <c r="G40" s="67">
        <f>SUM(J40,M40,P40,S40,V40,Y40,AC40)</f>
        <v>568</v>
      </c>
      <c r="H40" s="67">
        <f>SUM(K40,N40,Q40,T40,W40,Z40,AD40,AA40)</f>
        <v>350</v>
      </c>
      <c r="I40" s="67">
        <f t="shared" si="17"/>
        <v>186</v>
      </c>
      <c r="J40" s="67">
        <v>136</v>
      </c>
      <c r="K40" s="67">
        <v>50</v>
      </c>
      <c r="L40" s="67">
        <f t="shared" si="18"/>
        <v>58</v>
      </c>
      <c r="M40" s="67">
        <v>30</v>
      </c>
      <c r="N40" s="67">
        <v>28</v>
      </c>
      <c r="O40" s="67">
        <f t="shared" si="14"/>
        <v>581</v>
      </c>
      <c r="P40" s="67">
        <v>395</v>
      </c>
      <c r="Q40" s="67">
        <v>186</v>
      </c>
      <c r="R40" s="67" t="s">
        <v>362</v>
      </c>
      <c r="S40" s="67" t="s">
        <v>362</v>
      </c>
      <c r="T40" s="67" t="s">
        <v>362</v>
      </c>
      <c r="U40" s="67">
        <v>2</v>
      </c>
      <c r="V40" s="67" t="s">
        <v>362</v>
      </c>
      <c r="W40" s="67">
        <v>2</v>
      </c>
      <c r="X40" s="67">
        <v>90</v>
      </c>
      <c r="Y40" s="67">
        <v>6</v>
      </c>
      <c r="Z40" s="67">
        <v>84</v>
      </c>
      <c r="AA40" s="67" t="s">
        <v>362</v>
      </c>
      <c r="AB40" s="67">
        <f>SUM(AC40:AD40)</f>
        <v>1</v>
      </c>
      <c r="AC40" s="67">
        <v>1</v>
      </c>
      <c r="AD40" s="67" t="s">
        <v>154</v>
      </c>
      <c r="AE40" s="67" t="s">
        <v>154</v>
      </c>
    </row>
    <row r="41" spans="2:31" s="208" customFormat="1" ht="18" customHeight="1">
      <c r="B41" s="101" t="s">
        <v>438</v>
      </c>
      <c r="C41" s="101"/>
      <c r="D41" s="101"/>
      <c r="F41" s="65">
        <f t="shared" si="16"/>
        <v>1080</v>
      </c>
      <c r="G41" s="67">
        <f>SUM(J41,M41,P41,S41,V41,Y41,AC41)</f>
        <v>550</v>
      </c>
      <c r="H41" s="67">
        <f>SUM(K41,N41,Q41,T41,W41,Z41,AD41,AA41)</f>
        <v>530</v>
      </c>
      <c r="I41" s="67">
        <f t="shared" si="17"/>
        <v>138</v>
      </c>
      <c r="J41" s="67">
        <v>93</v>
      </c>
      <c r="K41" s="67">
        <v>45</v>
      </c>
      <c r="L41" s="67">
        <f t="shared" si="18"/>
        <v>46</v>
      </c>
      <c r="M41" s="67">
        <v>25</v>
      </c>
      <c r="N41" s="67">
        <v>21</v>
      </c>
      <c r="O41" s="67">
        <f t="shared" si="14"/>
        <v>742</v>
      </c>
      <c r="P41" s="67">
        <v>424</v>
      </c>
      <c r="Q41" s="67">
        <v>318</v>
      </c>
      <c r="R41" s="67">
        <f>SUM(S41,T41)</f>
        <v>1</v>
      </c>
      <c r="S41" s="67">
        <v>1</v>
      </c>
      <c r="T41" s="67" t="s">
        <v>362</v>
      </c>
      <c r="U41" s="67">
        <f>SUM(V41,W41)</f>
        <v>1</v>
      </c>
      <c r="V41" s="67" t="s">
        <v>362</v>
      </c>
      <c r="W41" s="67">
        <v>1</v>
      </c>
      <c r="X41" s="67">
        <f>SUM(Y41,Z41)</f>
        <v>150</v>
      </c>
      <c r="Y41" s="67">
        <v>7</v>
      </c>
      <c r="Z41" s="67">
        <v>143</v>
      </c>
      <c r="AA41" s="67">
        <v>2</v>
      </c>
      <c r="AB41" s="67" t="s">
        <v>362</v>
      </c>
      <c r="AC41" s="67" t="s">
        <v>362</v>
      </c>
      <c r="AD41" s="67" t="s">
        <v>154</v>
      </c>
      <c r="AE41" s="67" t="s">
        <v>154</v>
      </c>
    </row>
    <row r="42" spans="2:31" s="208" customFormat="1" ht="18" customHeight="1">
      <c r="B42" s="101" t="s">
        <v>443</v>
      </c>
      <c r="C42" s="101"/>
      <c r="D42" s="101"/>
      <c r="F42" s="65">
        <f t="shared" si="16"/>
        <v>423</v>
      </c>
      <c r="G42" s="67">
        <f>SUM(J42,M42,P42,S42,V42,Y42,AA42,AC42)</f>
        <v>221</v>
      </c>
      <c r="H42" s="67">
        <f>SUM(K42,N42,Q42,T42,W42,Z42,AD42)</f>
        <v>202</v>
      </c>
      <c r="I42" s="67">
        <f t="shared" si="17"/>
        <v>64</v>
      </c>
      <c r="J42" s="67">
        <v>44</v>
      </c>
      <c r="K42" s="67">
        <v>20</v>
      </c>
      <c r="L42" s="67">
        <f t="shared" si="18"/>
        <v>18</v>
      </c>
      <c r="M42" s="67">
        <v>10</v>
      </c>
      <c r="N42" s="67">
        <v>8</v>
      </c>
      <c r="O42" s="67">
        <f t="shared" si="14"/>
        <v>290</v>
      </c>
      <c r="P42" s="67">
        <v>166</v>
      </c>
      <c r="Q42" s="67">
        <v>124</v>
      </c>
      <c r="R42" s="67" t="s">
        <v>362</v>
      </c>
      <c r="S42" s="67" t="s">
        <v>362</v>
      </c>
      <c r="T42" s="67" t="s">
        <v>362</v>
      </c>
      <c r="U42" s="67">
        <f>SUM(V42,W42)</f>
        <v>4</v>
      </c>
      <c r="V42" s="67" t="s">
        <v>362</v>
      </c>
      <c r="W42" s="67">
        <v>4</v>
      </c>
      <c r="X42" s="67">
        <f>SUM(Y42,Z42)</f>
        <v>47</v>
      </c>
      <c r="Y42" s="67">
        <v>1</v>
      </c>
      <c r="Z42" s="67">
        <v>46</v>
      </c>
      <c r="AA42" s="67" t="s">
        <v>154</v>
      </c>
      <c r="AB42" s="67" t="s">
        <v>154</v>
      </c>
      <c r="AC42" s="67" t="s">
        <v>154</v>
      </c>
      <c r="AD42" s="67" t="s">
        <v>154</v>
      </c>
      <c r="AE42" s="67" t="s">
        <v>154</v>
      </c>
    </row>
    <row r="43" spans="2:31" s="208" customFormat="1" ht="18" customHeight="1">
      <c r="B43" s="101" t="s">
        <v>448</v>
      </c>
      <c r="C43" s="101"/>
      <c r="D43" s="101"/>
      <c r="F43" s="65">
        <f t="shared" si="16"/>
        <v>87</v>
      </c>
      <c r="G43" s="67">
        <f>SUM(J43,M43,P43,S43,V43,Y43,AC43)</f>
        <v>46</v>
      </c>
      <c r="H43" s="67">
        <f>SUM(K43,N43,Q43,T43,W43,Z43,AD43,AA43)</f>
        <v>41</v>
      </c>
      <c r="I43" s="67">
        <f t="shared" si="17"/>
        <v>12</v>
      </c>
      <c r="J43" s="67">
        <v>6</v>
      </c>
      <c r="K43" s="67">
        <v>6</v>
      </c>
      <c r="L43" s="67">
        <f t="shared" si="18"/>
        <v>4</v>
      </c>
      <c r="M43" s="67">
        <v>3</v>
      </c>
      <c r="N43" s="67">
        <v>1</v>
      </c>
      <c r="O43" s="67">
        <f t="shared" si="14"/>
        <v>47</v>
      </c>
      <c r="P43" s="67">
        <v>35</v>
      </c>
      <c r="Q43" s="67">
        <v>12</v>
      </c>
      <c r="R43" s="67" t="s">
        <v>154</v>
      </c>
      <c r="S43" s="67" t="s">
        <v>362</v>
      </c>
      <c r="T43" s="67" t="s">
        <v>362</v>
      </c>
      <c r="U43" s="67">
        <v>1</v>
      </c>
      <c r="V43" s="67">
        <v>1</v>
      </c>
      <c r="W43" s="67" t="s">
        <v>154</v>
      </c>
      <c r="X43" s="67">
        <f>SUM(Y43,Z43)</f>
        <v>22</v>
      </c>
      <c r="Y43" s="67">
        <v>1</v>
      </c>
      <c r="Z43" s="67">
        <v>21</v>
      </c>
      <c r="AA43" s="67">
        <v>1</v>
      </c>
      <c r="AB43" s="67" t="s">
        <v>154</v>
      </c>
      <c r="AC43" s="67" t="s">
        <v>154</v>
      </c>
      <c r="AD43" s="67" t="s">
        <v>154</v>
      </c>
      <c r="AE43" s="67" t="s">
        <v>154</v>
      </c>
    </row>
    <row r="44" spans="2:31" s="208" customFormat="1" ht="18" customHeight="1">
      <c r="B44" s="101" t="s">
        <v>450</v>
      </c>
      <c r="C44" s="101"/>
      <c r="D44" s="101"/>
      <c r="F44" s="65">
        <f t="shared" si="16"/>
        <v>406</v>
      </c>
      <c r="G44" s="67">
        <f>SUM(J44,M44,P44,S44,V44,Y44,AA44,AC44)</f>
        <v>220</v>
      </c>
      <c r="H44" s="67">
        <f>SUM(K44,N44,Q44,T44,W44,Z44,AD44)</f>
        <v>186</v>
      </c>
      <c r="I44" s="67">
        <f t="shared" si="17"/>
        <v>92</v>
      </c>
      <c r="J44" s="67">
        <v>64</v>
      </c>
      <c r="K44" s="67">
        <v>28</v>
      </c>
      <c r="L44" s="67">
        <f t="shared" si="18"/>
        <v>18</v>
      </c>
      <c r="M44" s="67">
        <v>7</v>
      </c>
      <c r="N44" s="67">
        <v>11</v>
      </c>
      <c r="O44" s="67">
        <f t="shared" si="14"/>
        <v>244</v>
      </c>
      <c r="P44" s="67">
        <v>142</v>
      </c>
      <c r="Q44" s="67">
        <v>102</v>
      </c>
      <c r="R44" s="67">
        <v>1</v>
      </c>
      <c r="S44" s="67">
        <v>1</v>
      </c>
      <c r="T44" s="67" t="s">
        <v>362</v>
      </c>
      <c r="U44" s="67">
        <f>SUM(V44,W44)</f>
        <v>6</v>
      </c>
      <c r="V44" s="67">
        <v>3</v>
      </c>
      <c r="W44" s="67">
        <v>3</v>
      </c>
      <c r="X44" s="67">
        <f>SUM(Y44,Z44)</f>
        <v>45</v>
      </c>
      <c r="Y44" s="67">
        <v>3</v>
      </c>
      <c r="Z44" s="67">
        <v>42</v>
      </c>
      <c r="AA44" s="67" t="s">
        <v>154</v>
      </c>
      <c r="AB44" s="67" t="s">
        <v>154</v>
      </c>
      <c r="AC44" s="67" t="s">
        <v>154</v>
      </c>
      <c r="AD44" s="67" t="s">
        <v>154</v>
      </c>
      <c r="AE44" s="67" t="s">
        <v>154</v>
      </c>
    </row>
    <row r="45" ht="6" customHeight="1" thickBot="1">
      <c r="F45" s="25"/>
    </row>
    <row r="46" spans="1:31" ht="13.5">
      <c r="A46" s="26" t="s">
        <v>186</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row>
  </sheetData>
  <sheetProtection/>
  <mergeCells count="39">
    <mergeCell ref="B43:D43"/>
    <mergeCell ref="B44:D44"/>
    <mergeCell ref="B37:D37"/>
    <mergeCell ref="B38:D38"/>
    <mergeCell ref="B39:D39"/>
    <mergeCell ref="B40:D40"/>
    <mergeCell ref="B41:D41"/>
    <mergeCell ref="B42:D42"/>
    <mergeCell ref="B25:D25"/>
    <mergeCell ref="B27:D27"/>
    <mergeCell ref="C28:D28"/>
    <mergeCell ref="C31:D31"/>
    <mergeCell ref="B35:D35"/>
    <mergeCell ref="B36:D36"/>
    <mergeCell ref="B19:D19"/>
    <mergeCell ref="B20:D20"/>
    <mergeCell ref="B21:D21"/>
    <mergeCell ref="B22:D22"/>
    <mergeCell ref="B23:D23"/>
    <mergeCell ref="B24:D24"/>
    <mergeCell ref="B8:D8"/>
    <mergeCell ref="C9:D9"/>
    <mergeCell ref="C12:D12"/>
    <mergeCell ref="B16:D16"/>
    <mergeCell ref="B17:D17"/>
    <mergeCell ref="B18:D18"/>
    <mergeCell ref="AE4:AE5"/>
    <mergeCell ref="I5:K5"/>
    <mergeCell ref="L5:N5"/>
    <mergeCell ref="O5:Q5"/>
    <mergeCell ref="R5:T5"/>
    <mergeCell ref="U5:W5"/>
    <mergeCell ref="X5:Z5"/>
    <mergeCell ref="A4:E6"/>
    <mergeCell ref="F4:H5"/>
    <mergeCell ref="I4:Q4"/>
    <mergeCell ref="R4:Z4"/>
    <mergeCell ref="AA4:AA5"/>
    <mergeCell ref="AB4:AD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N37"/>
  <sheetViews>
    <sheetView zoomScalePageLayoutView="0" workbookViewId="0" topLeftCell="A1">
      <selection activeCell="H12" sqref="H12"/>
    </sheetView>
  </sheetViews>
  <sheetFormatPr defaultColWidth="9.00390625" defaultRowHeight="13.5"/>
  <cols>
    <col min="1" max="1" width="0.875" style="1" customWidth="1"/>
    <col min="2" max="3" width="2.00390625" style="1" customWidth="1"/>
    <col min="4" max="4" width="12.625" style="1" customWidth="1"/>
    <col min="5" max="5" width="0.875" style="1" customWidth="1"/>
    <col min="6" max="7" width="17.125" style="1" customWidth="1"/>
    <col min="8" max="8" width="17.25390625" style="1" customWidth="1"/>
    <col min="9" max="9" width="17.125" style="1" customWidth="1"/>
    <col min="10" max="14" width="17.375" style="1" customWidth="1"/>
    <col min="15" max="16384" width="9.00390625" style="1" customWidth="1"/>
  </cols>
  <sheetData>
    <row r="1" spans="9:10" ht="17.25">
      <c r="I1" s="334" t="s">
        <v>514</v>
      </c>
      <c r="J1" s="3" t="s">
        <v>515</v>
      </c>
    </row>
    <row r="2" spans="9:10" ht="14.25">
      <c r="I2" s="335" t="s">
        <v>516</v>
      </c>
      <c r="J2" s="80" t="s">
        <v>517</v>
      </c>
    </row>
    <row r="3" spans="1:14" ht="14.25" thickBot="1">
      <c r="A3" s="4" t="s">
        <v>162</v>
      </c>
      <c r="N3" s="5" t="s">
        <v>298</v>
      </c>
    </row>
    <row r="4" spans="1:14" ht="30.75" customHeight="1" thickTop="1">
      <c r="A4" s="158" t="s">
        <v>99</v>
      </c>
      <c r="B4" s="270"/>
      <c r="C4" s="270"/>
      <c r="D4" s="270"/>
      <c r="E4" s="271"/>
      <c r="F4" s="336" t="s">
        <v>518</v>
      </c>
      <c r="G4" s="337"/>
      <c r="H4" s="338"/>
      <c r="I4" s="336" t="s">
        <v>116</v>
      </c>
      <c r="J4" s="337"/>
      <c r="K4" s="338"/>
      <c r="L4" s="336" t="s">
        <v>117</v>
      </c>
      <c r="M4" s="337"/>
      <c r="N4" s="337"/>
    </row>
    <row r="5" spans="1:14" ht="28.5" customHeight="1">
      <c r="A5" s="265"/>
      <c r="B5" s="265"/>
      <c r="C5" s="265"/>
      <c r="D5" s="265"/>
      <c r="E5" s="266"/>
      <c r="F5" s="233" t="s">
        <v>115</v>
      </c>
      <c r="G5" s="331" t="s">
        <v>519</v>
      </c>
      <c r="H5" s="233" t="s">
        <v>292</v>
      </c>
      <c r="I5" s="269" t="s">
        <v>115</v>
      </c>
      <c r="J5" s="339" t="s">
        <v>519</v>
      </c>
      <c r="K5" s="233" t="s">
        <v>292</v>
      </c>
      <c r="L5" s="233" t="s">
        <v>115</v>
      </c>
      <c r="M5" s="331" t="s">
        <v>519</v>
      </c>
      <c r="N5" s="233" t="s">
        <v>292</v>
      </c>
    </row>
    <row r="6" ht="5.25" customHeight="1">
      <c r="F6" s="71"/>
    </row>
    <row r="7" spans="2:14" s="16" customFormat="1" ht="11.25" customHeight="1">
      <c r="B7" s="89"/>
      <c r="C7" s="89"/>
      <c r="D7" s="73" t="s">
        <v>115</v>
      </c>
      <c r="F7" s="62">
        <f>SUM(F8:F15)</f>
        <v>1767</v>
      </c>
      <c r="G7" s="63">
        <f aca="true" t="shared" si="0" ref="G7:H22">SUM(J7,M7)</f>
        <v>520</v>
      </c>
      <c r="H7" s="63">
        <f t="shared" si="0"/>
        <v>1247</v>
      </c>
      <c r="I7" s="63">
        <f>SUM(J7,K7)</f>
        <v>1167</v>
      </c>
      <c r="J7" s="63">
        <f>SUM(J8:J15)</f>
        <v>308</v>
      </c>
      <c r="K7" s="63">
        <f>SUM(K8:K15)</f>
        <v>859</v>
      </c>
      <c r="L7" s="63">
        <f>SUM(L8:L15)</f>
        <v>600</v>
      </c>
      <c r="M7" s="63">
        <f>SUM(M8:M15)</f>
        <v>212</v>
      </c>
      <c r="N7" s="63">
        <f>SUM(N8:N15)</f>
        <v>388</v>
      </c>
    </row>
    <row r="8" spans="2:14" ht="11.25" customHeight="1">
      <c r="B8" s="129" t="s">
        <v>115</v>
      </c>
      <c r="C8" s="4"/>
      <c r="D8" s="74" t="s">
        <v>236</v>
      </c>
      <c r="F8" s="65">
        <f aca="true" t="shared" si="1" ref="F8:F28">SUM(G8:H8)</f>
        <v>1324</v>
      </c>
      <c r="G8" s="66">
        <f t="shared" si="0"/>
        <v>266</v>
      </c>
      <c r="H8" s="66">
        <f t="shared" si="0"/>
        <v>1058</v>
      </c>
      <c r="I8" s="66">
        <f>SUM(J8,K8)</f>
        <v>889</v>
      </c>
      <c r="J8" s="67">
        <v>146</v>
      </c>
      <c r="K8" s="67">
        <v>743</v>
      </c>
      <c r="L8" s="66">
        <f>SUM(M8,N8)</f>
        <v>435</v>
      </c>
      <c r="M8" s="67">
        <v>120</v>
      </c>
      <c r="N8" s="67">
        <v>315</v>
      </c>
    </row>
    <row r="9" spans="2:14" ht="11.25" customHeight="1">
      <c r="B9" s="129"/>
      <c r="C9" s="4"/>
      <c r="D9" s="74" t="s">
        <v>238</v>
      </c>
      <c r="F9" s="65">
        <f t="shared" si="1"/>
        <v>67</v>
      </c>
      <c r="G9" s="66">
        <f t="shared" si="0"/>
        <v>60</v>
      </c>
      <c r="H9" s="66">
        <f t="shared" si="0"/>
        <v>7</v>
      </c>
      <c r="I9" s="66">
        <f>SUM(J9,K9)</f>
        <v>38</v>
      </c>
      <c r="J9" s="67">
        <v>31</v>
      </c>
      <c r="K9" s="67">
        <v>7</v>
      </c>
      <c r="L9" s="66">
        <f>SUM(M9,N9)</f>
        <v>29</v>
      </c>
      <c r="M9" s="67">
        <v>29</v>
      </c>
      <c r="N9" s="67" t="s">
        <v>237</v>
      </c>
    </row>
    <row r="10" spans="2:14" ht="11.25" customHeight="1">
      <c r="B10" s="129"/>
      <c r="C10" s="4"/>
      <c r="D10" s="74" t="s">
        <v>239</v>
      </c>
      <c r="F10" s="65">
        <f t="shared" si="1"/>
        <v>142</v>
      </c>
      <c r="G10" s="66">
        <f t="shared" si="0"/>
        <v>61</v>
      </c>
      <c r="H10" s="66">
        <f t="shared" si="0"/>
        <v>81</v>
      </c>
      <c r="I10" s="66">
        <f>SUM(J10,K10)</f>
        <v>124</v>
      </c>
      <c r="J10" s="67">
        <v>59</v>
      </c>
      <c r="K10" s="67">
        <v>65</v>
      </c>
      <c r="L10" s="66">
        <f>SUM(M10,N10)</f>
        <v>18</v>
      </c>
      <c r="M10" s="67">
        <v>2</v>
      </c>
      <c r="N10" s="67">
        <v>16</v>
      </c>
    </row>
    <row r="11" spans="2:14" ht="11.25" customHeight="1">
      <c r="B11" s="129"/>
      <c r="C11" s="4"/>
      <c r="D11" s="74" t="s">
        <v>240</v>
      </c>
      <c r="F11" s="65">
        <f t="shared" si="1"/>
        <v>86</v>
      </c>
      <c r="G11" s="66">
        <f t="shared" si="0"/>
        <v>82</v>
      </c>
      <c r="H11" s="66">
        <f t="shared" si="0"/>
        <v>4</v>
      </c>
      <c r="I11" s="66">
        <f>SUM(J11,K11)</f>
        <v>56</v>
      </c>
      <c r="J11" s="67">
        <v>56</v>
      </c>
      <c r="K11" s="67" t="s">
        <v>237</v>
      </c>
      <c r="L11" s="66">
        <f>SUM(M11,N11)</f>
        <v>30</v>
      </c>
      <c r="M11" s="67">
        <v>26</v>
      </c>
      <c r="N11" s="67">
        <v>4</v>
      </c>
    </row>
    <row r="12" spans="2:14" ht="11.25" customHeight="1">
      <c r="B12" s="129"/>
      <c r="C12" s="4"/>
      <c r="D12" s="74" t="s">
        <v>241</v>
      </c>
      <c r="F12" s="65">
        <f t="shared" si="1"/>
        <v>14</v>
      </c>
      <c r="G12" s="66">
        <f t="shared" si="0"/>
        <v>7</v>
      </c>
      <c r="H12" s="66">
        <f t="shared" si="0"/>
        <v>7</v>
      </c>
      <c r="I12" s="67" t="s">
        <v>243</v>
      </c>
      <c r="J12" s="67" t="s">
        <v>243</v>
      </c>
      <c r="K12" s="67" t="s">
        <v>243</v>
      </c>
      <c r="L12" s="66">
        <f>SUM(M12,N12)</f>
        <v>14</v>
      </c>
      <c r="M12" s="67">
        <v>7</v>
      </c>
      <c r="N12" s="67">
        <v>7</v>
      </c>
    </row>
    <row r="13" spans="2:14" ht="11.25" customHeight="1">
      <c r="B13" s="129"/>
      <c r="C13" s="4"/>
      <c r="D13" s="74" t="s">
        <v>242</v>
      </c>
      <c r="F13" s="65">
        <f t="shared" si="1"/>
        <v>1</v>
      </c>
      <c r="G13" s="66">
        <f t="shared" si="0"/>
        <v>1</v>
      </c>
      <c r="H13" s="67" t="s">
        <v>243</v>
      </c>
      <c r="I13" s="67" t="s">
        <v>243</v>
      </c>
      <c r="J13" s="67" t="s">
        <v>243</v>
      </c>
      <c r="K13" s="67" t="s">
        <v>243</v>
      </c>
      <c r="L13" s="67">
        <v>1</v>
      </c>
      <c r="M13" s="67">
        <v>1</v>
      </c>
      <c r="N13" s="67" t="s">
        <v>243</v>
      </c>
    </row>
    <row r="14" spans="2:14" ht="11.25" customHeight="1">
      <c r="B14" s="129"/>
      <c r="C14" s="4"/>
      <c r="D14" s="74" t="s">
        <v>180</v>
      </c>
      <c r="F14" s="65">
        <f t="shared" si="1"/>
        <v>89</v>
      </c>
      <c r="G14" s="66">
        <f t="shared" si="0"/>
        <v>9</v>
      </c>
      <c r="H14" s="66">
        <f t="shared" si="0"/>
        <v>80</v>
      </c>
      <c r="I14" s="66">
        <f aca="true" t="shared" si="2" ref="I14:I21">SUM(J14,K14)</f>
        <v>47</v>
      </c>
      <c r="J14" s="67">
        <v>5</v>
      </c>
      <c r="K14" s="67">
        <v>42</v>
      </c>
      <c r="L14" s="66">
        <f>SUM(M14,N14)</f>
        <v>42</v>
      </c>
      <c r="M14" s="67">
        <v>4</v>
      </c>
      <c r="N14" s="67">
        <v>38</v>
      </c>
    </row>
    <row r="15" spans="2:14" ht="11.25" customHeight="1">
      <c r="B15" s="129"/>
      <c r="C15" s="4"/>
      <c r="D15" s="74" t="s">
        <v>520</v>
      </c>
      <c r="F15" s="65">
        <f t="shared" si="1"/>
        <v>44</v>
      </c>
      <c r="G15" s="66">
        <f t="shared" si="0"/>
        <v>34</v>
      </c>
      <c r="H15" s="66">
        <f t="shared" si="0"/>
        <v>10</v>
      </c>
      <c r="I15" s="66">
        <f t="shared" si="2"/>
        <v>13</v>
      </c>
      <c r="J15" s="67">
        <v>11</v>
      </c>
      <c r="K15" s="67">
        <v>2</v>
      </c>
      <c r="L15" s="66">
        <f>SUM(M15,N15)</f>
        <v>31</v>
      </c>
      <c r="M15" s="67">
        <v>23</v>
      </c>
      <c r="N15" s="67">
        <v>8</v>
      </c>
    </row>
    <row r="16" spans="2:14" ht="11.25" customHeight="1">
      <c r="B16" s="340"/>
      <c r="C16" s="4"/>
      <c r="D16" s="74"/>
      <c r="F16" s="62">
        <f t="shared" si="1"/>
        <v>0</v>
      </c>
      <c r="G16" s="63">
        <f t="shared" si="0"/>
        <v>0</v>
      </c>
      <c r="H16" s="63">
        <f t="shared" si="0"/>
        <v>0</v>
      </c>
      <c r="I16" s="63">
        <f t="shared" si="2"/>
        <v>0</v>
      </c>
      <c r="J16" s="67"/>
      <c r="K16" s="67"/>
      <c r="L16" s="63">
        <f>SUM(M16,N16)</f>
        <v>0</v>
      </c>
      <c r="M16" s="67"/>
      <c r="N16" s="67"/>
    </row>
    <row r="17" spans="2:14" s="16" customFormat="1" ht="11.25" customHeight="1">
      <c r="B17" s="341"/>
      <c r="C17" s="89"/>
      <c r="D17" s="73" t="s">
        <v>115</v>
      </c>
      <c r="F17" s="62">
        <f t="shared" si="1"/>
        <v>1758</v>
      </c>
      <c r="G17" s="63">
        <f t="shared" si="0"/>
        <v>516</v>
      </c>
      <c r="H17" s="63">
        <f t="shared" si="0"/>
        <v>1242</v>
      </c>
      <c r="I17" s="63">
        <f t="shared" si="2"/>
        <v>1163</v>
      </c>
      <c r="J17" s="63">
        <f>SUM(J18:J25)</f>
        <v>305</v>
      </c>
      <c r="K17" s="63">
        <f>SUM(K18:K25)</f>
        <v>858</v>
      </c>
      <c r="L17" s="63">
        <f>SUM(L18:L25)</f>
        <v>595</v>
      </c>
      <c r="M17" s="63">
        <f>SUM(M18:M25)</f>
        <v>211</v>
      </c>
      <c r="N17" s="63">
        <f>SUM(N18:N25)</f>
        <v>384</v>
      </c>
    </row>
    <row r="18" spans="2:14" s="208" customFormat="1" ht="11.25" customHeight="1">
      <c r="B18" s="129" t="s">
        <v>209</v>
      </c>
      <c r="C18" s="4"/>
      <c r="D18" s="74" t="s">
        <v>236</v>
      </c>
      <c r="F18" s="65">
        <f t="shared" si="1"/>
        <v>1320</v>
      </c>
      <c r="G18" s="66">
        <f t="shared" si="0"/>
        <v>266</v>
      </c>
      <c r="H18" s="66">
        <f t="shared" si="0"/>
        <v>1054</v>
      </c>
      <c r="I18" s="66">
        <f t="shared" si="2"/>
        <v>889</v>
      </c>
      <c r="J18" s="66">
        <v>146</v>
      </c>
      <c r="K18" s="66">
        <v>743</v>
      </c>
      <c r="L18" s="66">
        <f aca="true" t="shared" si="3" ref="L18:L26">SUM(M18,N18)</f>
        <v>431</v>
      </c>
      <c r="M18" s="66">
        <v>120</v>
      </c>
      <c r="N18" s="66">
        <v>311</v>
      </c>
    </row>
    <row r="19" spans="2:14" s="208" customFormat="1" ht="11.25" customHeight="1">
      <c r="B19" s="129"/>
      <c r="C19" s="4"/>
      <c r="D19" s="74" t="s">
        <v>238</v>
      </c>
      <c r="F19" s="65">
        <f t="shared" si="1"/>
        <v>67</v>
      </c>
      <c r="G19" s="66">
        <f t="shared" si="0"/>
        <v>60</v>
      </c>
      <c r="H19" s="66">
        <f t="shared" si="0"/>
        <v>7</v>
      </c>
      <c r="I19" s="66">
        <f t="shared" si="2"/>
        <v>38</v>
      </c>
      <c r="J19" s="66">
        <v>31</v>
      </c>
      <c r="K19" s="66">
        <v>7</v>
      </c>
      <c r="L19" s="66">
        <f t="shared" si="3"/>
        <v>29</v>
      </c>
      <c r="M19" s="66">
        <v>29</v>
      </c>
      <c r="N19" s="66" t="s">
        <v>237</v>
      </c>
    </row>
    <row r="20" spans="2:14" s="208" customFormat="1" ht="11.25" customHeight="1">
      <c r="B20" s="129"/>
      <c r="C20" s="4"/>
      <c r="D20" s="74" t="s">
        <v>239</v>
      </c>
      <c r="F20" s="65">
        <f t="shared" si="1"/>
        <v>138</v>
      </c>
      <c r="G20" s="66">
        <f t="shared" si="0"/>
        <v>58</v>
      </c>
      <c r="H20" s="66">
        <f t="shared" si="0"/>
        <v>80</v>
      </c>
      <c r="I20" s="66">
        <f t="shared" si="2"/>
        <v>120</v>
      </c>
      <c r="J20" s="66">
        <v>56</v>
      </c>
      <c r="K20" s="66">
        <v>64</v>
      </c>
      <c r="L20" s="66">
        <f t="shared" si="3"/>
        <v>18</v>
      </c>
      <c r="M20" s="66">
        <v>2</v>
      </c>
      <c r="N20" s="66">
        <v>16</v>
      </c>
    </row>
    <row r="21" spans="2:14" s="208" customFormat="1" ht="11.25" customHeight="1">
      <c r="B21" s="129"/>
      <c r="C21" s="4"/>
      <c r="D21" s="74" t="s">
        <v>240</v>
      </c>
      <c r="F21" s="65">
        <f t="shared" si="1"/>
        <v>86</v>
      </c>
      <c r="G21" s="66">
        <f t="shared" si="0"/>
        <v>82</v>
      </c>
      <c r="H21" s="66">
        <f t="shared" si="0"/>
        <v>4</v>
      </c>
      <c r="I21" s="66">
        <f t="shared" si="2"/>
        <v>56</v>
      </c>
      <c r="J21" s="66">
        <v>56</v>
      </c>
      <c r="K21" s="66" t="s">
        <v>237</v>
      </c>
      <c r="L21" s="66">
        <f t="shared" si="3"/>
        <v>30</v>
      </c>
      <c r="M21" s="66">
        <v>26</v>
      </c>
      <c r="N21" s="66">
        <v>4</v>
      </c>
    </row>
    <row r="22" spans="2:14" s="208" customFormat="1" ht="11.25" customHeight="1">
      <c r="B22" s="129"/>
      <c r="C22" s="4"/>
      <c r="D22" s="74" t="s">
        <v>241</v>
      </c>
      <c r="F22" s="65">
        <f t="shared" si="1"/>
        <v>13</v>
      </c>
      <c r="G22" s="66">
        <f t="shared" si="0"/>
        <v>6</v>
      </c>
      <c r="H22" s="66">
        <f t="shared" si="0"/>
        <v>7</v>
      </c>
      <c r="I22" s="67" t="s">
        <v>243</v>
      </c>
      <c r="J22" s="66" t="s">
        <v>243</v>
      </c>
      <c r="K22" s="66" t="s">
        <v>243</v>
      </c>
      <c r="L22" s="66">
        <f t="shared" si="3"/>
        <v>13</v>
      </c>
      <c r="M22" s="66">
        <v>6</v>
      </c>
      <c r="N22" s="66">
        <v>7</v>
      </c>
    </row>
    <row r="23" spans="2:14" s="208" customFormat="1" ht="11.25" customHeight="1">
      <c r="B23" s="129"/>
      <c r="C23" s="4"/>
      <c r="D23" s="74" t="s">
        <v>242</v>
      </c>
      <c r="F23" s="65">
        <f t="shared" si="1"/>
        <v>1</v>
      </c>
      <c r="G23" s="66">
        <f>SUM(J23,M23)</f>
        <v>1</v>
      </c>
      <c r="H23" s="67" t="s">
        <v>243</v>
      </c>
      <c r="I23" s="67" t="s">
        <v>243</v>
      </c>
      <c r="J23" s="66" t="s">
        <v>243</v>
      </c>
      <c r="K23" s="66" t="s">
        <v>243</v>
      </c>
      <c r="L23" s="66">
        <f t="shared" si="3"/>
        <v>1</v>
      </c>
      <c r="M23" s="66">
        <v>1</v>
      </c>
      <c r="N23" s="66" t="s">
        <v>243</v>
      </c>
    </row>
    <row r="24" spans="2:14" s="208" customFormat="1" ht="11.25" customHeight="1">
      <c r="B24" s="129"/>
      <c r="C24" s="4"/>
      <c r="D24" s="74" t="s">
        <v>180</v>
      </c>
      <c r="F24" s="65">
        <f t="shared" si="1"/>
        <v>89</v>
      </c>
      <c r="G24" s="66">
        <f>SUM(J24,M24)</f>
        <v>9</v>
      </c>
      <c r="H24" s="66">
        <f>SUM(K24,N24)</f>
        <v>80</v>
      </c>
      <c r="I24" s="66">
        <f>SUM(J24,K24)</f>
        <v>47</v>
      </c>
      <c r="J24" s="66">
        <v>5</v>
      </c>
      <c r="K24" s="66">
        <v>42</v>
      </c>
      <c r="L24" s="66">
        <f t="shared" si="3"/>
        <v>42</v>
      </c>
      <c r="M24" s="67">
        <v>4</v>
      </c>
      <c r="N24" s="66">
        <v>38</v>
      </c>
    </row>
    <row r="25" spans="2:14" s="208" customFormat="1" ht="11.25" customHeight="1">
      <c r="B25" s="129"/>
      <c r="C25" s="4"/>
      <c r="D25" s="74" t="s">
        <v>520</v>
      </c>
      <c r="F25" s="65">
        <f t="shared" si="1"/>
        <v>44</v>
      </c>
      <c r="G25" s="66">
        <f>SUM(J25,M25)</f>
        <v>34</v>
      </c>
      <c r="H25" s="66">
        <f>SUM(K25,N25)</f>
        <v>10</v>
      </c>
      <c r="I25" s="66">
        <f>SUM(J25,K25)</f>
        <v>13</v>
      </c>
      <c r="J25" s="66">
        <v>11</v>
      </c>
      <c r="K25" s="66">
        <v>2</v>
      </c>
      <c r="L25" s="66">
        <f t="shared" si="3"/>
        <v>31</v>
      </c>
      <c r="M25" s="66">
        <v>23</v>
      </c>
      <c r="N25" s="66">
        <v>8</v>
      </c>
    </row>
    <row r="26" spans="2:14" ht="11.25" customHeight="1">
      <c r="B26" s="340"/>
      <c r="C26" s="4"/>
      <c r="D26" s="74"/>
      <c r="F26" s="62">
        <f t="shared" si="1"/>
        <v>0</v>
      </c>
      <c r="G26" s="63">
        <f>SUM(J26,M26)</f>
        <v>0</v>
      </c>
      <c r="H26" s="63">
        <f>SUM(K26,N26)</f>
        <v>0</v>
      </c>
      <c r="I26" s="63">
        <f>SUM(J26,K26)</f>
        <v>0</v>
      </c>
      <c r="J26" s="66"/>
      <c r="K26" s="66"/>
      <c r="L26" s="63">
        <f t="shared" si="3"/>
        <v>0</v>
      </c>
      <c r="M26" s="66"/>
      <c r="N26" s="66"/>
    </row>
    <row r="27" spans="2:14" s="16" customFormat="1" ht="11.25" customHeight="1">
      <c r="B27" s="341"/>
      <c r="C27" s="89"/>
      <c r="D27" s="73" t="s">
        <v>115</v>
      </c>
      <c r="F27" s="62">
        <f t="shared" si="1"/>
        <v>9</v>
      </c>
      <c r="G27" s="63">
        <f>SUM(J27,M27)</f>
        <v>4</v>
      </c>
      <c r="H27" s="63">
        <f>SUM(K27,N27)</f>
        <v>5</v>
      </c>
      <c r="I27" s="63">
        <f aca="true" t="shared" si="4" ref="I27:N27">SUM(I28:I35)</f>
        <v>4</v>
      </c>
      <c r="J27" s="63">
        <f t="shared" si="4"/>
        <v>3</v>
      </c>
      <c r="K27" s="63">
        <f t="shared" si="4"/>
        <v>1</v>
      </c>
      <c r="L27" s="63">
        <f t="shared" si="4"/>
        <v>5</v>
      </c>
      <c r="M27" s="64">
        <f t="shared" si="4"/>
        <v>1</v>
      </c>
      <c r="N27" s="63">
        <f t="shared" si="4"/>
        <v>4</v>
      </c>
    </row>
    <row r="28" spans="2:14" s="208" customFormat="1" ht="11.25" customHeight="1">
      <c r="B28" s="129" t="s">
        <v>194</v>
      </c>
      <c r="C28" s="4"/>
      <c r="D28" s="74" t="s">
        <v>236</v>
      </c>
      <c r="F28" s="65">
        <f t="shared" si="1"/>
        <v>4</v>
      </c>
      <c r="G28" s="67" t="s">
        <v>237</v>
      </c>
      <c r="H28" s="66">
        <f>SUM(K28,N28)</f>
        <v>4</v>
      </c>
      <c r="I28" s="66" t="s">
        <v>237</v>
      </c>
      <c r="J28" s="67" t="s">
        <v>237</v>
      </c>
      <c r="K28" s="67" t="s">
        <v>237</v>
      </c>
      <c r="L28" s="66">
        <f>SUM(M28,N28)</f>
        <v>4</v>
      </c>
      <c r="M28" s="67" t="s">
        <v>237</v>
      </c>
      <c r="N28" s="67">
        <v>4</v>
      </c>
    </row>
    <row r="29" spans="2:14" s="208" customFormat="1" ht="11.25" customHeight="1">
      <c r="B29" s="129"/>
      <c r="C29" s="4"/>
      <c r="D29" s="74" t="s">
        <v>238</v>
      </c>
      <c r="F29" s="65" t="s">
        <v>237</v>
      </c>
      <c r="G29" s="67" t="s">
        <v>237</v>
      </c>
      <c r="H29" s="67" t="s">
        <v>237</v>
      </c>
      <c r="I29" s="67" t="s">
        <v>237</v>
      </c>
      <c r="J29" s="67" t="s">
        <v>237</v>
      </c>
      <c r="K29" s="67" t="s">
        <v>237</v>
      </c>
      <c r="L29" s="67" t="s">
        <v>237</v>
      </c>
      <c r="M29" s="67" t="s">
        <v>237</v>
      </c>
      <c r="N29" s="67" t="s">
        <v>237</v>
      </c>
    </row>
    <row r="30" spans="2:14" s="208" customFormat="1" ht="11.25" customHeight="1">
      <c r="B30" s="129"/>
      <c r="C30" s="4"/>
      <c r="D30" s="74" t="s">
        <v>239</v>
      </c>
      <c r="F30" s="65">
        <f>SUM(G30:H30)</f>
        <v>4</v>
      </c>
      <c r="G30" s="66">
        <f>SUM(J30,M30)</f>
        <v>3</v>
      </c>
      <c r="H30" s="67">
        <v>1</v>
      </c>
      <c r="I30" s="66">
        <f>SUM(J30,K30)</f>
        <v>4</v>
      </c>
      <c r="J30" s="67">
        <v>3</v>
      </c>
      <c r="K30" s="67">
        <v>1</v>
      </c>
      <c r="L30" s="67" t="s">
        <v>237</v>
      </c>
      <c r="M30" s="67" t="s">
        <v>237</v>
      </c>
      <c r="N30" s="67" t="s">
        <v>237</v>
      </c>
    </row>
    <row r="31" spans="2:14" s="208" customFormat="1" ht="11.25" customHeight="1">
      <c r="B31" s="129"/>
      <c r="C31" s="4"/>
      <c r="D31" s="74" t="s">
        <v>240</v>
      </c>
      <c r="F31" s="65" t="s">
        <v>237</v>
      </c>
      <c r="G31" s="67" t="s">
        <v>237</v>
      </c>
      <c r="H31" s="67" t="s">
        <v>237</v>
      </c>
      <c r="I31" s="66" t="s">
        <v>237</v>
      </c>
      <c r="J31" s="67" t="s">
        <v>237</v>
      </c>
      <c r="K31" s="67" t="s">
        <v>237</v>
      </c>
      <c r="L31" s="67" t="s">
        <v>237</v>
      </c>
      <c r="M31" s="67" t="s">
        <v>237</v>
      </c>
      <c r="N31" s="67" t="s">
        <v>237</v>
      </c>
    </row>
    <row r="32" spans="2:14" s="208" customFormat="1" ht="11.25" customHeight="1">
      <c r="B32" s="129"/>
      <c r="C32" s="4"/>
      <c r="D32" s="74" t="s">
        <v>241</v>
      </c>
      <c r="F32" s="65">
        <f>SUM(G32:H32)</f>
        <v>1</v>
      </c>
      <c r="G32" s="66">
        <f>SUM(J32,M32)</f>
        <v>1</v>
      </c>
      <c r="H32" s="67" t="s">
        <v>243</v>
      </c>
      <c r="I32" s="66" t="s">
        <v>243</v>
      </c>
      <c r="J32" s="67" t="s">
        <v>243</v>
      </c>
      <c r="K32" s="67" t="s">
        <v>243</v>
      </c>
      <c r="L32" s="67">
        <f>SUM(M32,N32)</f>
        <v>1</v>
      </c>
      <c r="M32" s="67">
        <v>1</v>
      </c>
      <c r="N32" s="67" t="s">
        <v>243</v>
      </c>
    </row>
    <row r="33" spans="2:14" s="208" customFormat="1" ht="11.25" customHeight="1">
      <c r="B33" s="129"/>
      <c r="C33" s="4"/>
      <c r="D33" s="74" t="s">
        <v>242</v>
      </c>
      <c r="F33" s="65" t="s">
        <v>243</v>
      </c>
      <c r="G33" s="67" t="s">
        <v>243</v>
      </c>
      <c r="H33" s="67" t="s">
        <v>243</v>
      </c>
      <c r="I33" s="66" t="s">
        <v>243</v>
      </c>
      <c r="J33" s="67" t="s">
        <v>243</v>
      </c>
      <c r="K33" s="67" t="s">
        <v>243</v>
      </c>
      <c r="L33" s="67" t="s">
        <v>243</v>
      </c>
      <c r="M33" s="67" t="s">
        <v>243</v>
      </c>
      <c r="N33" s="67" t="s">
        <v>243</v>
      </c>
    </row>
    <row r="34" spans="2:14" s="208" customFormat="1" ht="11.25" customHeight="1">
      <c r="B34" s="129"/>
      <c r="C34" s="4"/>
      <c r="D34" s="74" t="s">
        <v>180</v>
      </c>
      <c r="F34" s="65" t="s">
        <v>181</v>
      </c>
      <c r="G34" s="67" t="s">
        <v>181</v>
      </c>
      <c r="H34" s="67" t="s">
        <v>181</v>
      </c>
      <c r="I34" s="66" t="s">
        <v>181</v>
      </c>
      <c r="J34" s="67" t="s">
        <v>181</v>
      </c>
      <c r="K34" s="67" t="s">
        <v>181</v>
      </c>
      <c r="L34" s="67" t="s">
        <v>181</v>
      </c>
      <c r="M34" s="67" t="s">
        <v>181</v>
      </c>
      <c r="N34" s="67" t="s">
        <v>181</v>
      </c>
    </row>
    <row r="35" spans="2:14" s="208" customFormat="1" ht="11.25" customHeight="1">
      <c r="B35" s="129"/>
      <c r="C35" s="4"/>
      <c r="D35" s="74" t="s">
        <v>520</v>
      </c>
      <c r="F35" s="65" t="s">
        <v>181</v>
      </c>
      <c r="G35" s="67" t="s">
        <v>181</v>
      </c>
      <c r="H35" s="67" t="s">
        <v>181</v>
      </c>
      <c r="I35" s="66" t="s">
        <v>181</v>
      </c>
      <c r="J35" s="67" t="s">
        <v>181</v>
      </c>
      <c r="K35" s="67" t="s">
        <v>181</v>
      </c>
      <c r="L35" s="67" t="s">
        <v>181</v>
      </c>
      <c r="M35" s="67" t="s">
        <v>181</v>
      </c>
      <c r="N35" s="67" t="s">
        <v>181</v>
      </c>
    </row>
    <row r="36" s="208" customFormat="1" ht="6" customHeight="1" thickBot="1">
      <c r="F36" s="282"/>
    </row>
    <row r="37" spans="1:14" s="208" customFormat="1" ht="13.5">
      <c r="A37" s="26" t="s">
        <v>186</v>
      </c>
      <c r="B37" s="342"/>
      <c r="C37" s="342"/>
      <c r="D37" s="342"/>
      <c r="E37" s="342"/>
      <c r="F37" s="342"/>
      <c r="G37" s="342"/>
      <c r="H37" s="342"/>
      <c r="I37" s="342"/>
      <c r="J37" s="342"/>
      <c r="K37" s="342"/>
      <c r="L37" s="342"/>
      <c r="M37" s="342"/>
      <c r="N37" s="342"/>
    </row>
    <row r="38" ht="3.75" customHeight="1"/>
    <row r="39" ht="11.2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sheetData>
  <sheetProtection/>
  <mergeCells count="7">
    <mergeCell ref="B28:B35"/>
    <mergeCell ref="A4:E5"/>
    <mergeCell ref="F4:H4"/>
    <mergeCell ref="I4:K4"/>
    <mergeCell ref="L4:N4"/>
    <mergeCell ref="B8:B15"/>
    <mergeCell ref="B18:B25"/>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BA20"/>
  <sheetViews>
    <sheetView zoomScalePageLayoutView="0" workbookViewId="0" topLeftCell="A1">
      <selection activeCell="R13" sqref="R13"/>
    </sheetView>
  </sheetViews>
  <sheetFormatPr defaultColWidth="9.00390625" defaultRowHeight="13.5"/>
  <cols>
    <col min="1" max="1" width="1.00390625" style="1" customWidth="1"/>
    <col min="2" max="2" width="9.625" style="1" customWidth="1"/>
    <col min="3" max="3" width="0.875" style="1" customWidth="1"/>
    <col min="4" max="5" width="4.50390625" style="1" customWidth="1"/>
    <col min="6" max="10" width="4.25390625" style="1" customWidth="1"/>
    <col min="11" max="11" width="4.75390625" style="1" customWidth="1"/>
    <col min="12" max="13" width="2.125" style="1" customWidth="1"/>
    <col min="14" max="18" width="4.25390625" style="1" customWidth="1"/>
    <col min="19" max="20" width="2.125" style="1" customWidth="1"/>
    <col min="21" max="21" width="4.25390625" style="1" customWidth="1"/>
    <col min="22" max="25" width="2.125" style="1" customWidth="1"/>
    <col min="26" max="28" width="4.25390625" style="1" customWidth="1"/>
    <col min="29" max="29" width="4.50390625" style="1" customWidth="1"/>
    <col min="30" max="35" width="4.25390625" style="1" customWidth="1"/>
    <col min="36" max="37" width="2.125" style="1" customWidth="1"/>
    <col min="38" max="42" width="4.25390625" style="1" customWidth="1"/>
    <col min="43" max="44" width="2.125" style="1" customWidth="1"/>
    <col min="45" max="45" width="4.25390625" style="1" customWidth="1"/>
    <col min="46" max="49" width="2.125" style="1" customWidth="1"/>
    <col min="50" max="52" width="4.25390625" style="1" customWidth="1"/>
    <col min="53" max="16384" width="9.00390625" style="1" customWidth="1"/>
  </cols>
  <sheetData>
    <row r="1" ht="17.25">
      <c r="K1" s="343" t="s">
        <v>521</v>
      </c>
    </row>
    <row r="2" spans="1:53" ht="13.5" customHeight="1" thickBot="1">
      <c r="A2" s="4" t="s">
        <v>162</v>
      </c>
      <c r="AT2" s="1" t="s">
        <v>522</v>
      </c>
      <c r="BA2" s="121"/>
    </row>
    <row r="3" spans="1:53" ht="18.75" customHeight="1" thickTop="1">
      <c r="A3" s="158" t="s">
        <v>99</v>
      </c>
      <c r="B3" s="158"/>
      <c r="C3" s="158"/>
      <c r="D3" s="344" t="s">
        <v>461</v>
      </c>
      <c r="E3" s="160" t="s">
        <v>523</v>
      </c>
      <c r="F3" s="161"/>
      <c r="G3" s="161"/>
      <c r="H3" s="161"/>
      <c r="I3" s="161"/>
      <c r="J3" s="161"/>
      <c r="K3" s="161"/>
      <c r="L3" s="161"/>
      <c r="M3" s="161"/>
      <c r="N3" s="161"/>
      <c r="O3" s="161"/>
      <c r="P3" s="161"/>
      <c r="Q3" s="161"/>
      <c r="R3" s="161"/>
      <c r="S3" s="161"/>
      <c r="T3" s="161"/>
      <c r="U3" s="161"/>
      <c r="V3" s="161"/>
      <c r="W3" s="161"/>
      <c r="X3" s="161"/>
      <c r="Y3" s="161"/>
      <c r="Z3" s="161"/>
      <c r="AA3" s="345"/>
      <c r="AB3" s="346"/>
      <c r="AC3" s="160" t="s">
        <v>524</v>
      </c>
      <c r="AD3" s="161"/>
      <c r="AE3" s="161"/>
      <c r="AF3" s="161"/>
      <c r="AG3" s="161"/>
      <c r="AH3" s="161"/>
      <c r="AI3" s="161"/>
      <c r="AJ3" s="161"/>
      <c r="AK3" s="161"/>
      <c r="AL3" s="161"/>
      <c r="AM3" s="161"/>
      <c r="AN3" s="161"/>
      <c r="AO3" s="161"/>
      <c r="AP3" s="161"/>
      <c r="AQ3" s="161"/>
      <c r="AR3" s="161"/>
      <c r="AS3" s="161"/>
      <c r="AT3" s="161"/>
      <c r="AU3" s="161"/>
      <c r="AV3" s="161"/>
      <c r="AW3" s="161"/>
      <c r="AX3" s="161"/>
      <c r="AY3" s="161"/>
      <c r="AZ3" s="345"/>
      <c r="BA3" s="121"/>
    </row>
    <row r="4" spans="1:53" ht="18.75" customHeight="1">
      <c r="A4" s="227"/>
      <c r="B4" s="227"/>
      <c r="C4" s="227"/>
      <c r="D4" s="347"/>
      <c r="E4" s="348" t="s">
        <v>115</v>
      </c>
      <c r="F4" s="253" t="s">
        <v>525</v>
      </c>
      <c r="G4" s="262"/>
      <c r="H4" s="263"/>
      <c r="I4" s="253" t="s">
        <v>476</v>
      </c>
      <c r="J4" s="262"/>
      <c r="K4" s="263"/>
      <c r="L4" s="253" t="s">
        <v>477</v>
      </c>
      <c r="M4" s="262"/>
      <c r="N4" s="262"/>
      <c r="O4" s="262"/>
      <c r="P4" s="262"/>
      <c r="Q4" s="262"/>
      <c r="R4" s="262"/>
      <c r="S4" s="262"/>
      <c r="T4" s="262"/>
      <c r="U4" s="262"/>
      <c r="V4" s="262"/>
      <c r="W4" s="262"/>
      <c r="X4" s="262"/>
      <c r="Y4" s="262"/>
      <c r="Z4" s="262"/>
      <c r="AA4" s="279"/>
      <c r="AB4" s="349" t="s">
        <v>180</v>
      </c>
      <c r="AC4" s="350" t="s">
        <v>115</v>
      </c>
      <c r="AD4" s="253" t="s">
        <v>525</v>
      </c>
      <c r="AE4" s="262"/>
      <c r="AF4" s="262"/>
      <c r="AG4" s="253" t="s">
        <v>476</v>
      </c>
      <c r="AH4" s="262"/>
      <c r="AI4" s="263"/>
      <c r="AJ4" s="253" t="s">
        <v>477</v>
      </c>
      <c r="AK4" s="262"/>
      <c r="AL4" s="262"/>
      <c r="AM4" s="262"/>
      <c r="AN4" s="262"/>
      <c r="AO4" s="262"/>
      <c r="AP4" s="262"/>
      <c r="AQ4" s="262"/>
      <c r="AR4" s="262"/>
      <c r="AS4" s="262"/>
      <c r="AT4" s="262"/>
      <c r="AU4" s="262"/>
      <c r="AV4" s="262"/>
      <c r="AW4" s="262"/>
      <c r="AX4" s="262"/>
      <c r="AY4" s="279"/>
      <c r="AZ4" s="351" t="s">
        <v>180</v>
      </c>
      <c r="BA4" s="121"/>
    </row>
    <row r="5" spans="1:53" ht="18.75" customHeight="1">
      <c r="A5" s="227"/>
      <c r="B5" s="227"/>
      <c r="C5" s="227"/>
      <c r="D5" s="347"/>
      <c r="E5" s="352"/>
      <c r="F5" s="353" t="s">
        <v>526</v>
      </c>
      <c r="G5" s="353" t="s">
        <v>527</v>
      </c>
      <c r="H5" s="353" t="s">
        <v>528</v>
      </c>
      <c r="I5" s="354" t="s">
        <v>529</v>
      </c>
      <c r="J5" s="354" t="s">
        <v>530</v>
      </c>
      <c r="K5" s="353" t="s">
        <v>531</v>
      </c>
      <c r="L5" s="355" t="s">
        <v>532</v>
      </c>
      <c r="M5" s="356"/>
      <c r="N5" s="353" t="s">
        <v>533</v>
      </c>
      <c r="O5" s="353" t="s">
        <v>534</v>
      </c>
      <c r="P5" s="353" t="s">
        <v>535</v>
      </c>
      <c r="Q5" s="353" t="s">
        <v>536</v>
      </c>
      <c r="R5" s="353" t="s">
        <v>537</v>
      </c>
      <c r="S5" s="355" t="s">
        <v>538</v>
      </c>
      <c r="T5" s="356"/>
      <c r="U5" s="353" t="s">
        <v>539</v>
      </c>
      <c r="V5" s="355" t="s">
        <v>540</v>
      </c>
      <c r="W5" s="356"/>
      <c r="X5" s="355" t="s">
        <v>541</v>
      </c>
      <c r="Y5" s="356"/>
      <c r="Z5" s="357" t="s">
        <v>542</v>
      </c>
      <c r="AA5" s="358" t="s">
        <v>543</v>
      </c>
      <c r="AB5" s="359" t="s">
        <v>544</v>
      </c>
      <c r="AC5" s="350"/>
      <c r="AD5" s="353" t="s">
        <v>526</v>
      </c>
      <c r="AE5" s="353" t="s">
        <v>527</v>
      </c>
      <c r="AF5" s="353" t="s">
        <v>528</v>
      </c>
      <c r="AG5" s="353" t="s">
        <v>529</v>
      </c>
      <c r="AH5" s="353" t="s">
        <v>530</v>
      </c>
      <c r="AI5" s="353" t="s">
        <v>531</v>
      </c>
      <c r="AJ5" s="355" t="s">
        <v>532</v>
      </c>
      <c r="AK5" s="356"/>
      <c r="AL5" s="353" t="s">
        <v>533</v>
      </c>
      <c r="AM5" s="353" t="s">
        <v>534</v>
      </c>
      <c r="AN5" s="353" t="s">
        <v>535</v>
      </c>
      <c r="AO5" s="353" t="s">
        <v>536</v>
      </c>
      <c r="AP5" s="353" t="s">
        <v>537</v>
      </c>
      <c r="AQ5" s="355" t="s">
        <v>538</v>
      </c>
      <c r="AR5" s="356"/>
      <c r="AS5" s="353" t="s">
        <v>539</v>
      </c>
      <c r="AT5" s="355" t="s">
        <v>540</v>
      </c>
      <c r="AU5" s="356"/>
      <c r="AV5" s="355" t="s">
        <v>541</v>
      </c>
      <c r="AW5" s="356"/>
      <c r="AX5" s="353" t="s">
        <v>542</v>
      </c>
      <c r="AY5" s="357" t="s">
        <v>543</v>
      </c>
      <c r="AZ5" s="359" t="s">
        <v>544</v>
      </c>
      <c r="BA5" s="121"/>
    </row>
    <row r="6" spans="1:53" ht="80.25" customHeight="1">
      <c r="A6" s="265"/>
      <c r="B6" s="265"/>
      <c r="C6" s="265"/>
      <c r="D6" s="360"/>
      <c r="E6" s="361"/>
      <c r="F6" s="362" t="s">
        <v>238</v>
      </c>
      <c r="G6" s="362" t="s">
        <v>545</v>
      </c>
      <c r="H6" s="362" t="s">
        <v>546</v>
      </c>
      <c r="I6" s="362" t="s">
        <v>547</v>
      </c>
      <c r="J6" s="362" t="s">
        <v>548</v>
      </c>
      <c r="K6" s="362" t="s">
        <v>549</v>
      </c>
      <c r="L6" s="363" t="s">
        <v>550</v>
      </c>
      <c r="M6" s="364" t="s">
        <v>551</v>
      </c>
      <c r="N6" s="362" t="s">
        <v>552</v>
      </c>
      <c r="O6" s="362" t="s">
        <v>553</v>
      </c>
      <c r="P6" s="362" t="s">
        <v>554</v>
      </c>
      <c r="Q6" s="362" t="s">
        <v>555</v>
      </c>
      <c r="R6" s="362" t="s">
        <v>556</v>
      </c>
      <c r="S6" s="362" t="s">
        <v>557</v>
      </c>
      <c r="T6" s="365" t="s">
        <v>558</v>
      </c>
      <c r="U6" s="362" t="s">
        <v>559</v>
      </c>
      <c r="V6" s="362" t="s">
        <v>560</v>
      </c>
      <c r="W6" s="365" t="s">
        <v>561</v>
      </c>
      <c r="X6" s="362" t="s">
        <v>562</v>
      </c>
      <c r="Y6" s="365" t="s">
        <v>563</v>
      </c>
      <c r="Z6" s="366" t="s">
        <v>562</v>
      </c>
      <c r="AA6" s="367" t="s">
        <v>564</v>
      </c>
      <c r="AB6" s="368"/>
      <c r="AC6" s="369"/>
      <c r="AD6" s="362" t="s">
        <v>238</v>
      </c>
      <c r="AE6" s="362" t="s">
        <v>545</v>
      </c>
      <c r="AF6" s="362" t="s">
        <v>546</v>
      </c>
      <c r="AG6" s="362" t="s">
        <v>547</v>
      </c>
      <c r="AH6" s="362" t="s">
        <v>548</v>
      </c>
      <c r="AI6" s="362" t="s">
        <v>549</v>
      </c>
      <c r="AJ6" s="363" t="s">
        <v>550</v>
      </c>
      <c r="AK6" s="364" t="s">
        <v>551</v>
      </c>
      <c r="AL6" s="362" t="s">
        <v>552</v>
      </c>
      <c r="AM6" s="362" t="s">
        <v>553</v>
      </c>
      <c r="AN6" s="362" t="s">
        <v>554</v>
      </c>
      <c r="AO6" s="362" t="s">
        <v>555</v>
      </c>
      <c r="AP6" s="362" t="s">
        <v>556</v>
      </c>
      <c r="AQ6" s="362" t="s">
        <v>557</v>
      </c>
      <c r="AR6" s="365" t="s">
        <v>558</v>
      </c>
      <c r="AS6" s="362" t="s">
        <v>559</v>
      </c>
      <c r="AT6" s="362" t="s">
        <v>560</v>
      </c>
      <c r="AU6" s="365" t="s">
        <v>561</v>
      </c>
      <c r="AV6" s="362" t="s">
        <v>562</v>
      </c>
      <c r="AW6" s="365" t="s">
        <v>563</v>
      </c>
      <c r="AX6" s="362" t="s">
        <v>562</v>
      </c>
      <c r="AY6" s="370" t="s">
        <v>564</v>
      </c>
      <c r="AZ6" s="368"/>
      <c r="BA6" s="121"/>
    </row>
    <row r="7" ht="8.25" customHeight="1">
      <c r="D7" s="25"/>
    </row>
    <row r="8" spans="2:52" s="16" customFormat="1" ht="16.5" customHeight="1">
      <c r="B8" s="73" t="s">
        <v>105</v>
      </c>
      <c r="D8" s="17">
        <f aca="true" t="shared" si="0" ref="D8:D18">SUM(E8,AC8)</f>
        <v>5191</v>
      </c>
      <c r="E8" s="23">
        <f aca="true" t="shared" si="1" ref="E8:E18">SUM(F8:AB8)</f>
        <v>4155</v>
      </c>
      <c r="F8" s="23">
        <f aca="true" t="shared" si="2" ref="F8:L8">SUM(F9:F18)</f>
        <v>19</v>
      </c>
      <c r="G8" s="23">
        <f t="shared" si="2"/>
        <v>8</v>
      </c>
      <c r="H8" s="23">
        <f t="shared" si="2"/>
        <v>1</v>
      </c>
      <c r="I8" s="23">
        <f t="shared" si="2"/>
        <v>2</v>
      </c>
      <c r="J8" s="23">
        <f t="shared" si="2"/>
        <v>454</v>
      </c>
      <c r="K8" s="23">
        <f t="shared" si="2"/>
        <v>1696</v>
      </c>
      <c r="L8" s="371">
        <f t="shared" si="2"/>
        <v>11</v>
      </c>
      <c r="M8" s="371"/>
      <c r="N8" s="23">
        <f aca="true" t="shared" si="3" ref="N8:V8">SUM(N9:N18)</f>
        <v>14</v>
      </c>
      <c r="O8" s="23">
        <f t="shared" si="3"/>
        <v>130</v>
      </c>
      <c r="P8" s="23">
        <f t="shared" si="3"/>
        <v>528</v>
      </c>
      <c r="Q8" s="23">
        <f t="shared" si="3"/>
        <v>116</v>
      </c>
      <c r="R8" s="23">
        <f t="shared" si="3"/>
        <v>11</v>
      </c>
      <c r="S8" s="371">
        <f t="shared" si="3"/>
        <v>129</v>
      </c>
      <c r="T8" s="371">
        <f t="shared" si="3"/>
        <v>0</v>
      </c>
      <c r="U8" s="23">
        <f t="shared" si="3"/>
        <v>167</v>
      </c>
      <c r="V8" s="371">
        <f t="shared" si="3"/>
        <v>7</v>
      </c>
      <c r="W8" s="371"/>
      <c r="X8" s="371">
        <f>SUM(X9:X18)</f>
        <v>41</v>
      </c>
      <c r="Y8" s="371"/>
      <c r="Z8" s="23">
        <f>SUM(Z9:Z18)</f>
        <v>697</v>
      </c>
      <c r="AA8" s="23">
        <f>SUM(AA9:AA18)</f>
        <v>84</v>
      </c>
      <c r="AB8" s="23">
        <f>SUM(AB9:AB18)</f>
        <v>40</v>
      </c>
      <c r="AC8" s="23">
        <f aca="true" t="shared" si="4" ref="AC8:AC18">SUM(AD8:AZ8)</f>
        <v>1036</v>
      </c>
      <c r="AD8" s="23">
        <f>SUM(AD9:AD18)</f>
        <v>6</v>
      </c>
      <c r="AE8" s="23" t="s">
        <v>154</v>
      </c>
      <c r="AF8" s="23" t="s">
        <v>154</v>
      </c>
      <c r="AG8" s="23" t="s">
        <v>154</v>
      </c>
      <c r="AH8" s="23">
        <f>SUM(AH9:AH18)</f>
        <v>81</v>
      </c>
      <c r="AI8" s="23">
        <f>SUM(AI9:AI18)</f>
        <v>380</v>
      </c>
      <c r="AJ8" s="371">
        <f>SUM(AJ9:AJ18)</f>
        <v>3</v>
      </c>
      <c r="AK8" s="371"/>
      <c r="AL8" s="23">
        <f aca="true" t="shared" si="5" ref="AL8:AQ8">SUM(AL9:AL18)</f>
        <v>17</v>
      </c>
      <c r="AM8" s="23">
        <f t="shared" si="5"/>
        <v>85</v>
      </c>
      <c r="AN8" s="23">
        <f t="shared" si="5"/>
        <v>143</v>
      </c>
      <c r="AO8" s="23">
        <f t="shared" si="5"/>
        <v>4</v>
      </c>
      <c r="AP8" s="23">
        <f t="shared" si="5"/>
        <v>3</v>
      </c>
      <c r="AQ8" s="371">
        <f t="shared" si="5"/>
        <v>33</v>
      </c>
      <c r="AR8" s="371"/>
      <c r="AS8" s="23">
        <f>SUM(AS9:AS18)</f>
        <v>22</v>
      </c>
      <c r="AT8" s="371">
        <f>SUM(AT9:AT18)</f>
        <v>2</v>
      </c>
      <c r="AU8" s="371"/>
      <c r="AV8" s="371">
        <f>SUM(AV9:AV18)</f>
        <v>4</v>
      </c>
      <c r="AW8" s="371"/>
      <c r="AX8" s="23">
        <f>SUM(AX9:AX18)</f>
        <v>167</v>
      </c>
      <c r="AY8" s="23">
        <f>SUM(AY9:AY18)</f>
        <v>77</v>
      </c>
      <c r="AZ8" s="23">
        <f>SUM(AZ9:AZ18)</f>
        <v>9</v>
      </c>
    </row>
    <row r="9" spans="2:52" ht="16.5" customHeight="1">
      <c r="B9" s="372" t="s">
        <v>419</v>
      </c>
      <c r="D9" s="21">
        <f t="shared" si="0"/>
        <v>1706</v>
      </c>
      <c r="E9" s="24">
        <f t="shared" si="1"/>
        <v>1431</v>
      </c>
      <c r="F9" s="22">
        <v>5</v>
      </c>
      <c r="G9" s="22">
        <v>3</v>
      </c>
      <c r="H9" s="24">
        <v>1</v>
      </c>
      <c r="I9" s="22">
        <v>1</v>
      </c>
      <c r="J9" s="22">
        <v>167</v>
      </c>
      <c r="K9" s="22">
        <v>567</v>
      </c>
      <c r="L9" s="373">
        <v>4</v>
      </c>
      <c r="M9" s="373"/>
      <c r="N9" s="22">
        <v>7</v>
      </c>
      <c r="O9" s="22">
        <v>60</v>
      </c>
      <c r="P9" s="22">
        <v>217</v>
      </c>
      <c r="Q9" s="22">
        <v>37</v>
      </c>
      <c r="R9" s="22">
        <v>10</v>
      </c>
      <c r="S9" s="373">
        <v>39</v>
      </c>
      <c r="T9" s="373"/>
      <c r="U9" s="22">
        <v>44</v>
      </c>
      <c r="V9" s="373" t="s">
        <v>218</v>
      </c>
      <c r="W9" s="373"/>
      <c r="X9" s="373">
        <v>12</v>
      </c>
      <c r="Y9" s="373"/>
      <c r="Z9" s="22">
        <v>232</v>
      </c>
      <c r="AA9" s="22">
        <v>16</v>
      </c>
      <c r="AB9" s="22">
        <v>9</v>
      </c>
      <c r="AC9" s="24">
        <f t="shared" si="4"/>
        <v>275</v>
      </c>
      <c r="AD9" s="22">
        <v>1</v>
      </c>
      <c r="AE9" s="24" t="s">
        <v>154</v>
      </c>
      <c r="AF9" s="24" t="s">
        <v>154</v>
      </c>
      <c r="AG9" s="24" t="s">
        <v>154</v>
      </c>
      <c r="AH9" s="22">
        <v>25</v>
      </c>
      <c r="AI9" s="22">
        <v>106</v>
      </c>
      <c r="AJ9" s="373">
        <v>1</v>
      </c>
      <c r="AK9" s="373"/>
      <c r="AL9" s="22">
        <v>3</v>
      </c>
      <c r="AM9" s="22">
        <v>25</v>
      </c>
      <c r="AN9" s="22">
        <v>32</v>
      </c>
      <c r="AO9" s="22">
        <v>2</v>
      </c>
      <c r="AP9" s="22" t="s">
        <v>218</v>
      </c>
      <c r="AQ9" s="373">
        <v>4</v>
      </c>
      <c r="AR9" s="373"/>
      <c r="AS9" s="22">
        <v>2</v>
      </c>
      <c r="AT9" s="373" t="s">
        <v>218</v>
      </c>
      <c r="AU9" s="373"/>
      <c r="AV9" s="373">
        <v>1</v>
      </c>
      <c r="AW9" s="373"/>
      <c r="AX9" s="22">
        <v>39</v>
      </c>
      <c r="AY9" s="22">
        <v>29</v>
      </c>
      <c r="AZ9" s="22">
        <v>5</v>
      </c>
    </row>
    <row r="10" spans="2:52" ht="16.5" customHeight="1">
      <c r="B10" s="372" t="s">
        <v>512</v>
      </c>
      <c r="D10" s="21">
        <f t="shared" si="0"/>
        <v>823</v>
      </c>
      <c r="E10" s="24">
        <f t="shared" si="1"/>
        <v>723</v>
      </c>
      <c r="F10" s="22">
        <v>3</v>
      </c>
      <c r="G10" s="22" t="s">
        <v>218</v>
      </c>
      <c r="H10" s="24" t="s">
        <v>218</v>
      </c>
      <c r="I10" s="22">
        <v>1</v>
      </c>
      <c r="J10" s="22">
        <v>58</v>
      </c>
      <c r="K10" s="22">
        <v>345</v>
      </c>
      <c r="L10" s="373">
        <v>4</v>
      </c>
      <c r="M10" s="373"/>
      <c r="N10" s="22">
        <v>1</v>
      </c>
      <c r="O10" s="22">
        <v>21</v>
      </c>
      <c r="P10" s="22">
        <v>66</v>
      </c>
      <c r="Q10" s="22">
        <v>10</v>
      </c>
      <c r="R10" s="22">
        <v>1</v>
      </c>
      <c r="S10" s="373">
        <v>17</v>
      </c>
      <c r="T10" s="373"/>
      <c r="U10" s="22">
        <v>45</v>
      </c>
      <c r="V10" s="373" t="s">
        <v>218</v>
      </c>
      <c r="W10" s="373"/>
      <c r="X10" s="373">
        <v>1</v>
      </c>
      <c r="Y10" s="373"/>
      <c r="Z10" s="22">
        <v>114</v>
      </c>
      <c r="AA10" s="22">
        <v>19</v>
      </c>
      <c r="AB10" s="22">
        <v>17</v>
      </c>
      <c r="AC10" s="24">
        <f t="shared" si="4"/>
        <v>100</v>
      </c>
      <c r="AD10" s="22">
        <v>2</v>
      </c>
      <c r="AE10" s="24" t="s">
        <v>154</v>
      </c>
      <c r="AF10" s="24" t="s">
        <v>154</v>
      </c>
      <c r="AG10" s="24" t="s">
        <v>154</v>
      </c>
      <c r="AH10" s="22">
        <v>5</v>
      </c>
      <c r="AI10" s="22">
        <v>34</v>
      </c>
      <c r="AJ10" s="373" t="s">
        <v>218</v>
      </c>
      <c r="AK10" s="373"/>
      <c r="AL10" s="22" t="s">
        <v>218</v>
      </c>
      <c r="AM10" s="22">
        <v>9</v>
      </c>
      <c r="AN10" s="22">
        <v>16</v>
      </c>
      <c r="AO10" s="22" t="s">
        <v>218</v>
      </c>
      <c r="AP10" s="22" t="s">
        <v>218</v>
      </c>
      <c r="AQ10" s="373">
        <v>7</v>
      </c>
      <c r="AR10" s="373"/>
      <c r="AS10" s="22">
        <v>3</v>
      </c>
      <c r="AT10" s="373" t="s">
        <v>218</v>
      </c>
      <c r="AU10" s="373"/>
      <c r="AV10" s="373">
        <v>1</v>
      </c>
      <c r="AW10" s="373"/>
      <c r="AX10" s="22">
        <v>21</v>
      </c>
      <c r="AY10" s="22">
        <v>1</v>
      </c>
      <c r="AZ10" s="22">
        <v>1</v>
      </c>
    </row>
    <row r="11" spans="2:52" ht="16.5" customHeight="1">
      <c r="B11" s="372" t="s">
        <v>428</v>
      </c>
      <c r="D11" s="21">
        <f t="shared" si="0"/>
        <v>87</v>
      </c>
      <c r="E11" s="24">
        <f t="shared" si="1"/>
        <v>79</v>
      </c>
      <c r="F11" s="22" t="s">
        <v>218</v>
      </c>
      <c r="G11" s="22">
        <v>1</v>
      </c>
      <c r="H11" s="24" t="s">
        <v>218</v>
      </c>
      <c r="I11" s="24" t="s">
        <v>218</v>
      </c>
      <c r="J11" s="22">
        <v>12</v>
      </c>
      <c r="K11" s="22">
        <v>18</v>
      </c>
      <c r="L11" s="373" t="s">
        <v>218</v>
      </c>
      <c r="M11" s="373"/>
      <c r="N11" s="22" t="s">
        <v>218</v>
      </c>
      <c r="O11" s="22" t="s">
        <v>218</v>
      </c>
      <c r="P11" s="22">
        <v>19</v>
      </c>
      <c r="Q11" s="22" t="s">
        <v>218</v>
      </c>
      <c r="R11" s="22" t="s">
        <v>218</v>
      </c>
      <c r="S11" s="373" t="s">
        <v>218</v>
      </c>
      <c r="T11" s="373"/>
      <c r="U11" s="22" t="s">
        <v>218</v>
      </c>
      <c r="V11" s="373" t="s">
        <v>218</v>
      </c>
      <c r="W11" s="373"/>
      <c r="X11" s="373" t="s">
        <v>218</v>
      </c>
      <c r="Y11" s="373"/>
      <c r="Z11" s="22">
        <v>28</v>
      </c>
      <c r="AA11" s="22">
        <v>1</v>
      </c>
      <c r="AB11" s="22" t="s">
        <v>218</v>
      </c>
      <c r="AC11" s="24">
        <f t="shared" si="4"/>
        <v>8</v>
      </c>
      <c r="AD11" s="24" t="s">
        <v>218</v>
      </c>
      <c r="AE11" s="24" t="s">
        <v>154</v>
      </c>
      <c r="AF11" s="24" t="s">
        <v>154</v>
      </c>
      <c r="AG11" s="24" t="s">
        <v>154</v>
      </c>
      <c r="AH11" s="22" t="s">
        <v>218</v>
      </c>
      <c r="AI11" s="22" t="s">
        <v>218</v>
      </c>
      <c r="AJ11" s="373" t="s">
        <v>218</v>
      </c>
      <c r="AK11" s="373"/>
      <c r="AL11" s="22" t="s">
        <v>218</v>
      </c>
      <c r="AM11" s="22">
        <v>1</v>
      </c>
      <c r="AN11" s="22">
        <v>1</v>
      </c>
      <c r="AO11" s="22" t="s">
        <v>218</v>
      </c>
      <c r="AP11" s="22" t="s">
        <v>218</v>
      </c>
      <c r="AQ11" s="373" t="s">
        <v>218</v>
      </c>
      <c r="AR11" s="373"/>
      <c r="AS11" s="22" t="s">
        <v>218</v>
      </c>
      <c r="AT11" s="373" t="s">
        <v>218</v>
      </c>
      <c r="AU11" s="373"/>
      <c r="AV11" s="373" t="s">
        <v>218</v>
      </c>
      <c r="AW11" s="373"/>
      <c r="AX11" s="22">
        <v>3</v>
      </c>
      <c r="AY11" s="22">
        <v>3</v>
      </c>
      <c r="AZ11" s="22" t="s">
        <v>218</v>
      </c>
    </row>
    <row r="12" spans="2:52" ht="16.5" customHeight="1">
      <c r="B12" s="372" t="s">
        <v>429</v>
      </c>
      <c r="D12" s="21">
        <f t="shared" si="0"/>
        <v>312</v>
      </c>
      <c r="E12" s="24">
        <f t="shared" si="1"/>
        <v>267</v>
      </c>
      <c r="F12" s="22">
        <v>1</v>
      </c>
      <c r="G12" s="22" t="s">
        <v>218</v>
      </c>
      <c r="H12" s="24" t="s">
        <v>218</v>
      </c>
      <c r="I12" s="22" t="s">
        <v>218</v>
      </c>
      <c r="J12" s="22">
        <v>29</v>
      </c>
      <c r="K12" s="22">
        <v>153</v>
      </c>
      <c r="L12" s="373" t="s">
        <v>218</v>
      </c>
      <c r="M12" s="373"/>
      <c r="N12" s="22" t="s">
        <v>218</v>
      </c>
      <c r="O12" s="22">
        <v>3</v>
      </c>
      <c r="P12" s="22">
        <v>21</v>
      </c>
      <c r="Q12" s="22">
        <v>4</v>
      </c>
      <c r="R12" s="22" t="s">
        <v>218</v>
      </c>
      <c r="S12" s="373">
        <v>5</v>
      </c>
      <c r="T12" s="373"/>
      <c r="U12" s="22">
        <v>19</v>
      </c>
      <c r="V12" s="373">
        <v>1</v>
      </c>
      <c r="W12" s="373"/>
      <c r="X12" s="373">
        <v>2</v>
      </c>
      <c r="Y12" s="373"/>
      <c r="Z12" s="22">
        <v>21</v>
      </c>
      <c r="AA12" s="22">
        <v>8</v>
      </c>
      <c r="AB12" s="22" t="s">
        <v>218</v>
      </c>
      <c r="AC12" s="24">
        <f t="shared" si="4"/>
        <v>45</v>
      </c>
      <c r="AD12" s="22" t="s">
        <v>218</v>
      </c>
      <c r="AE12" s="24" t="s">
        <v>154</v>
      </c>
      <c r="AF12" s="24" t="s">
        <v>154</v>
      </c>
      <c r="AG12" s="24" t="s">
        <v>154</v>
      </c>
      <c r="AH12" s="22">
        <v>6</v>
      </c>
      <c r="AI12" s="22">
        <v>17</v>
      </c>
      <c r="AJ12" s="373" t="s">
        <v>218</v>
      </c>
      <c r="AK12" s="373"/>
      <c r="AL12" s="22" t="s">
        <v>218</v>
      </c>
      <c r="AM12" s="22">
        <v>6</v>
      </c>
      <c r="AN12" s="22">
        <v>3</v>
      </c>
      <c r="AO12" s="22" t="s">
        <v>218</v>
      </c>
      <c r="AP12" s="22" t="s">
        <v>218</v>
      </c>
      <c r="AQ12" s="373">
        <v>4</v>
      </c>
      <c r="AR12" s="373"/>
      <c r="AS12" s="22" t="s">
        <v>218</v>
      </c>
      <c r="AT12" s="373" t="s">
        <v>218</v>
      </c>
      <c r="AU12" s="373"/>
      <c r="AV12" s="373" t="s">
        <v>218</v>
      </c>
      <c r="AW12" s="373"/>
      <c r="AX12" s="22">
        <v>2</v>
      </c>
      <c r="AY12" s="22">
        <v>7</v>
      </c>
      <c r="AZ12" s="22" t="s">
        <v>218</v>
      </c>
    </row>
    <row r="13" spans="2:52" ht="16.5" customHeight="1">
      <c r="B13" s="372" t="s">
        <v>434</v>
      </c>
      <c r="D13" s="21">
        <f t="shared" si="0"/>
        <v>128</v>
      </c>
      <c r="E13" s="24">
        <f t="shared" si="1"/>
        <v>109</v>
      </c>
      <c r="F13" s="22" t="s">
        <v>218</v>
      </c>
      <c r="G13" s="22">
        <v>1</v>
      </c>
      <c r="H13" s="24" t="s">
        <v>218</v>
      </c>
      <c r="I13" s="24" t="s">
        <v>218</v>
      </c>
      <c r="J13" s="22">
        <v>16</v>
      </c>
      <c r="K13" s="22">
        <v>32</v>
      </c>
      <c r="L13" s="373" t="s">
        <v>218</v>
      </c>
      <c r="M13" s="373"/>
      <c r="N13" s="22" t="s">
        <v>218</v>
      </c>
      <c r="O13" s="22">
        <v>4</v>
      </c>
      <c r="P13" s="22">
        <v>12</v>
      </c>
      <c r="Q13" s="22">
        <v>9</v>
      </c>
      <c r="R13" s="22" t="s">
        <v>218</v>
      </c>
      <c r="S13" s="373">
        <v>4</v>
      </c>
      <c r="T13" s="373"/>
      <c r="U13" s="22" t="s">
        <v>218</v>
      </c>
      <c r="V13" s="373" t="s">
        <v>218</v>
      </c>
      <c r="W13" s="373"/>
      <c r="X13" s="373" t="s">
        <v>218</v>
      </c>
      <c r="Y13" s="373"/>
      <c r="Z13" s="22">
        <v>26</v>
      </c>
      <c r="AA13" s="22">
        <v>2</v>
      </c>
      <c r="AB13" s="22">
        <v>3</v>
      </c>
      <c r="AC13" s="24">
        <f t="shared" si="4"/>
        <v>19</v>
      </c>
      <c r="AD13" s="22" t="s">
        <v>218</v>
      </c>
      <c r="AE13" s="24" t="s">
        <v>154</v>
      </c>
      <c r="AF13" s="24" t="s">
        <v>154</v>
      </c>
      <c r="AG13" s="24" t="s">
        <v>154</v>
      </c>
      <c r="AH13" s="22" t="s">
        <v>218</v>
      </c>
      <c r="AI13" s="22">
        <v>4</v>
      </c>
      <c r="AJ13" s="373" t="s">
        <v>218</v>
      </c>
      <c r="AK13" s="373"/>
      <c r="AL13" s="22" t="s">
        <v>218</v>
      </c>
      <c r="AM13" s="22" t="s">
        <v>218</v>
      </c>
      <c r="AN13" s="22">
        <v>4</v>
      </c>
      <c r="AO13" s="22" t="s">
        <v>218</v>
      </c>
      <c r="AP13" s="22" t="s">
        <v>218</v>
      </c>
      <c r="AQ13" s="373" t="s">
        <v>218</v>
      </c>
      <c r="AR13" s="373"/>
      <c r="AS13" s="22" t="s">
        <v>218</v>
      </c>
      <c r="AT13" s="373" t="s">
        <v>218</v>
      </c>
      <c r="AU13" s="373"/>
      <c r="AV13" s="373" t="s">
        <v>218</v>
      </c>
      <c r="AW13" s="373"/>
      <c r="AX13" s="22">
        <v>5</v>
      </c>
      <c r="AY13" s="22">
        <v>4</v>
      </c>
      <c r="AZ13" s="22">
        <v>2</v>
      </c>
    </row>
    <row r="14" spans="2:52" ht="16.5" customHeight="1">
      <c r="B14" s="372" t="s">
        <v>435</v>
      </c>
      <c r="D14" s="21">
        <f t="shared" si="0"/>
        <v>555</v>
      </c>
      <c r="E14" s="24">
        <f t="shared" si="1"/>
        <v>404</v>
      </c>
      <c r="F14" s="22" t="s">
        <v>218</v>
      </c>
      <c r="G14" s="22">
        <v>1</v>
      </c>
      <c r="H14" s="24" t="s">
        <v>218</v>
      </c>
      <c r="I14" s="22" t="s">
        <v>218</v>
      </c>
      <c r="J14" s="22">
        <v>43</v>
      </c>
      <c r="K14" s="22">
        <v>179</v>
      </c>
      <c r="L14" s="373">
        <v>1</v>
      </c>
      <c r="M14" s="373"/>
      <c r="N14" s="22">
        <v>1</v>
      </c>
      <c r="O14" s="22">
        <v>9</v>
      </c>
      <c r="P14" s="22">
        <v>33</v>
      </c>
      <c r="Q14" s="22">
        <v>15</v>
      </c>
      <c r="R14" s="22" t="s">
        <v>218</v>
      </c>
      <c r="S14" s="373">
        <v>8</v>
      </c>
      <c r="T14" s="373"/>
      <c r="U14" s="22">
        <v>22</v>
      </c>
      <c r="V14" s="373">
        <v>1</v>
      </c>
      <c r="W14" s="373"/>
      <c r="X14" s="373">
        <v>5</v>
      </c>
      <c r="Y14" s="373"/>
      <c r="Z14" s="22">
        <v>76</v>
      </c>
      <c r="AA14" s="22">
        <v>7</v>
      </c>
      <c r="AB14" s="22">
        <v>3</v>
      </c>
      <c r="AC14" s="24">
        <f t="shared" si="4"/>
        <v>151</v>
      </c>
      <c r="AD14" s="22">
        <v>2</v>
      </c>
      <c r="AE14" s="24" t="s">
        <v>154</v>
      </c>
      <c r="AF14" s="24" t="s">
        <v>154</v>
      </c>
      <c r="AG14" s="24" t="s">
        <v>154</v>
      </c>
      <c r="AH14" s="22">
        <v>6</v>
      </c>
      <c r="AI14" s="22">
        <v>77</v>
      </c>
      <c r="AJ14" s="373" t="s">
        <v>218</v>
      </c>
      <c r="AK14" s="373"/>
      <c r="AL14" s="22">
        <v>6</v>
      </c>
      <c r="AM14" s="22">
        <v>6</v>
      </c>
      <c r="AN14" s="22">
        <v>13</v>
      </c>
      <c r="AO14" s="22" t="s">
        <v>218</v>
      </c>
      <c r="AP14" s="22" t="s">
        <v>218</v>
      </c>
      <c r="AQ14" s="373">
        <v>1</v>
      </c>
      <c r="AR14" s="373"/>
      <c r="AS14" s="22">
        <v>2</v>
      </c>
      <c r="AT14" s="373" t="s">
        <v>218</v>
      </c>
      <c r="AU14" s="373"/>
      <c r="AV14" s="373" t="s">
        <v>218</v>
      </c>
      <c r="AW14" s="373"/>
      <c r="AX14" s="22">
        <v>26</v>
      </c>
      <c r="AY14" s="22">
        <v>12</v>
      </c>
      <c r="AZ14" s="22" t="s">
        <v>218</v>
      </c>
    </row>
    <row r="15" spans="2:52" ht="16.5" customHeight="1">
      <c r="B15" s="372" t="s">
        <v>438</v>
      </c>
      <c r="D15" s="21">
        <f t="shared" si="0"/>
        <v>507</v>
      </c>
      <c r="E15" s="24">
        <f t="shared" si="1"/>
        <v>278</v>
      </c>
      <c r="F15" s="22" t="s">
        <v>218</v>
      </c>
      <c r="G15" s="22" t="s">
        <v>218</v>
      </c>
      <c r="H15" s="24" t="s">
        <v>218</v>
      </c>
      <c r="I15" s="22" t="s">
        <v>154</v>
      </c>
      <c r="J15" s="22">
        <v>24</v>
      </c>
      <c r="K15" s="22">
        <v>104</v>
      </c>
      <c r="L15" s="373">
        <v>1</v>
      </c>
      <c r="M15" s="373"/>
      <c r="N15" s="22">
        <v>1</v>
      </c>
      <c r="O15" s="22">
        <v>6</v>
      </c>
      <c r="P15" s="22">
        <v>34</v>
      </c>
      <c r="Q15" s="22">
        <v>13</v>
      </c>
      <c r="R15" s="22" t="s">
        <v>218</v>
      </c>
      <c r="S15" s="373">
        <v>8</v>
      </c>
      <c r="T15" s="373"/>
      <c r="U15" s="22">
        <v>18</v>
      </c>
      <c r="V15" s="373">
        <v>2</v>
      </c>
      <c r="W15" s="373"/>
      <c r="X15" s="373">
        <v>4</v>
      </c>
      <c r="Y15" s="373"/>
      <c r="Z15" s="22">
        <v>54</v>
      </c>
      <c r="AA15" s="22">
        <v>5</v>
      </c>
      <c r="AB15" s="22">
        <v>4</v>
      </c>
      <c r="AC15" s="24">
        <f t="shared" si="4"/>
        <v>229</v>
      </c>
      <c r="AD15" s="22" t="s">
        <v>218</v>
      </c>
      <c r="AE15" s="24" t="s">
        <v>154</v>
      </c>
      <c r="AF15" s="24" t="s">
        <v>154</v>
      </c>
      <c r="AG15" s="24" t="s">
        <v>154</v>
      </c>
      <c r="AH15" s="22">
        <v>19</v>
      </c>
      <c r="AI15" s="22">
        <v>86</v>
      </c>
      <c r="AJ15" s="373" t="s">
        <v>218</v>
      </c>
      <c r="AK15" s="373"/>
      <c r="AL15" s="22">
        <v>5</v>
      </c>
      <c r="AM15" s="22">
        <v>17</v>
      </c>
      <c r="AN15" s="22">
        <v>46</v>
      </c>
      <c r="AO15" s="22" t="s">
        <v>218</v>
      </c>
      <c r="AP15" s="22">
        <v>3</v>
      </c>
      <c r="AQ15" s="373">
        <v>5</v>
      </c>
      <c r="AR15" s="373"/>
      <c r="AS15" s="22">
        <v>8</v>
      </c>
      <c r="AT15" s="373">
        <v>1</v>
      </c>
      <c r="AU15" s="373"/>
      <c r="AV15" s="373">
        <v>1</v>
      </c>
      <c r="AW15" s="373"/>
      <c r="AX15" s="22">
        <v>32</v>
      </c>
      <c r="AY15" s="22">
        <v>5</v>
      </c>
      <c r="AZ15" s="22">
        <v>1</v>
      </c>
    </row>
    <row r="16" spans="2:52" ht="16.5" customHeight="1">
      <c r="B16" s="374" t="s">
        <v>443</v>
      </c>
      <c r="D16" s="21">
        <f t="shared" si="0"/>
        <v>525</v>
      </c>
      <c r="E16" s="24">
        <f t="shared" si="1"/>
        <v>400</v>
      </c>
      <c r="F16" s="22">
        <v>1</v>
      </c>
      <c r="G16" s="22">
        <v>2</v>
      </c>
      <c r="H16" s="24" t="s">
        <v>218</v>
      </c>
      <c r="I16" s="22" t="s">
        <v>154</v>
      </c>
      <c r="J16" s="22">
        <v>36</v>
      </c>
      <c r="K16" s="22">
        <v>198</v>
      </c>
      <c r="L16" s="373" t="s">
        <v>218</v>
      </c>
      <c r="M16" s="373"/>
      <c r="N16" s="22">
        <v>1</v>
      </c>
      <c r="O16" s="22">
        <v>9</v>
      </c>
      <c r="P16" s="22">
        <v>43</v>
      </c>
      <c r="Q16" s="22">
        <v>10</v>
      </c>
      <c r="R16" s="22" t="s">
        <v>218</v>
      </c>
      <c r="S16" s="373">
        <v>8</v>
      </c>
      <c r="T16" s="373"/>
      <c r="U16" s="22">
        <v>13</v>
      </c>
      <c r="V16" s="373">
        <v>1</v>
      </c>
      <c r="W16" s="373"/>
      <c r="X16" s="373">
        <v>4</v>
      </c>
      <c r="Y16" s="373"/>
      <c r="Z16" s="22">
        <v>63</v>
      </c>
      <c r="AA16" s="22">
        <v>11</v>
      </c>
      <c r="AB16" s="22" t="s">
        <v>218</v>
      </c>
      <c r="AC16" s="24">
        <f t="shared" si="4"/>
        <v>125</v>
      </c>
      <c r="AD16" s="22" t="s">
        <v>218</v>
      </c>
      <c r="AE16" s="24" t="s">
        <v>154</v>
      </c>
      <c r="AF16" s="24" t="s">
        <v>154</v>
      </c>
      <c r="AG16" s="24" t="s">
        <v>154</v>
      </c>
      <c r="AH16" s="22">
        <v>7</v>
      </c>
      <c r="AI16" s="22">
        <v>42</v>
      </c>
      <c r="AJ16" s="373" t="s">
        <v>218</v>
      </c>
      <c r="AK16" s="373"/>
      <c r="AL16" s="22">
        <v>2</v>
      </c>
      <c r="AM16" s="22">
        <v>12</v>
      </c>
      <c r="AN16" s="22">
        <v>15</v>
      </c>
      <c r="AO16" s="22" t="s">
        <v>218</v>
      </c>
      <c r="AP16" s="22" t="s">
        <v>218</v>
      </c>
      <c r="AQ16" s="373">
        <v>10</v>
      </c>
      <c r="AR16" s="373"/>
      <c r="AS16" s="22">
        <v>6</v>
      </c>
      <c r="AT16" s="373" t="s">
        <v>218</v>
      </c>
      <c r="AU16" s="373"/>
      <c r="AV16" s="373" t="s">
        <v>218</v>
      </c>
      <c r="AW16" s="373"/>
      <c r="AX16" s="22">
        <v>24</v>
      </c>
      <c r="AY16" s="22">
        <v>7</v>
      </c>
      <c r="AZ16" s="22" t="s">
        <v>218</v>
      </c>
    </row>
    <row r="17" spans="2:52" ht="16.5" customHeight="1">
      <c r="B17" s="372" t="s">
        <v>448</v>
      </c>
      <c r="D17" s="21">
        <f t="shared" si="0"/>
        <v>116</v>
      </c>
      <c r="E17" s="24">
        <f t="shared" si="1"/>
        <v>95</v>
      </c>
      <c r="F17" s="24" t="s">
        <v>218</v>
      </c>
      <c r="G17" s="22" t="s">
        <v>218</v>
      </c>
      <c r="H17" s="24" t="s">
        <v>218</v>
      </c>
      <c r="I17" s="22" t="s">
        <v>154</v>
      </c>
      <c r="J17" s="22">
        <v>12</v>
      </c>
      <c r="K17" s="22">
        <v>17</v>
      </c>
      <c r="L17" s="373" t="s">
        <v>218</v>
      </c>
      <c r="M17" s="373"/>
      <c r="N17" s="22" t="s">
        <v>218</v>
      </c>
      <c r="O17" s="22">
        <v>6</v>
      </c>
      <c r="P17" s="22">
        <v>8</v>
      </c>
      <c r="Q17" s="22">
        <v>9</v>
      </c>
      <c r="R17" s="22" t="s">
        <v>218</v>
      </c>
      <c r="S17" s="373">
        <v>4</v>
      </c>
      <c r="T17" s="373"/>
      <c r="U17" s="22" t="s">
        <v>218</v>
      </c>
      <c r="V17" s="373" t="s">
        <v>218</v>
      </c>
      <c r="W17" s="373"/>
      <c r="X17" s="373">
        <v>4</v>
      </c>
      <c r="Y17" s="373"/>
      <c r="Z17" s="22">
        <v>33</v>
      </c>
      <c r="AA17" s="22">
        <v>2</v>
      </c>
      <c r="AB17" s="22" t="s">
        <v>218</v>
      </c>
      <c r="AC17" s="24">
        <f t="shared" si="4"/>
        <v>21</v>
      </c>
      <c r="AD17" s="22" t="s">
        <v>218</v>
      </c>
      <c r="AE17" s="24" t="s">
        <v>154</v>
      </c>
      <c r="AF17" s="24" t="s">
        <v>154</v>
      </c>
      <c r="AG17" s="24" t="s">
        <v>154</v>
      </c>
      <c r="AH17" s="22">
        <v>4</v>
      </c>
      <c r="AI17" s="22">
        <v>3</v>
      </c>
      <c r="AJ17" s="373">
        <v>1</v>
      </c>
      <c r="AK17" s="373"/>
      <c r="AL17" s="22" t="s">
        <v>218</v>
      </c>
      <c r="AM17" s="22">
        <v>2</v>
      </c>
      <c r="AN17" s="22">
        <v>5</v>
      </c>
      <c r="AO17" s="22">
        <v>1</v>
      </c>
      <c r="AP17" s="22" t="s">
        <v>218</v>
      </c>
      <c r="AQ17" s="373" t="s">
        <v>218</v>
      </c>
      <c r="AR17" s="373"/>
      <c r="AS17" s="22" t="s">
        <v>218</v>
      </c>
      <c r="AT17" s="373" t="s">
        <v>218</v>
      </c>
      <c r="AU17" s="373"/>
      <c r="AV17" s="373" t="s">
        <v>218</v>
      </c>
      <c r="AW17" s="373"/>
      <c r="AX17" s="22">
        <v>5</v>
      </c>
      <c r="AY17" s="22" t="s">
        <v>218</v>
      </c>
      <c r="AZ17" s="22" t="s">
        <v>218</v>
      </c>
    </row>
    <row r="18" spans="2:52" ht="16.5" customHeight="1">
      <c r="B18" s="372" t="s">
        <v>450</v>
      </c>
      <c r="D18" s="21">
        <f t="shared" si="0"/>
        <v>432</v>
      </c>
      <c r="E18" s="24">
        <f t="shared" si="1"/>
        <v>369</v>
      </c>
      <c r="F18" s="24">
        <v>9</v>
      </c>
      <c r="G18" s="22" t="s">
        <v>218</v>
      </c>
      <c r="H18" s="24" t="s">
        <v>218</v>
      </c>
      <c r="I18" s="22" t="s">
        <v>154</v>
      </c>
      <c r="J18" s="22">
        <v>57</v>
      </c>
      <c r="K18" s="22">
        <v>83</v>
      </c>
      <c r="L18" s="373">
        <v>1</v>
      </c>
      <c r="M18" s="373"/>
      <c r="N18" s="22">
        <v>3</v>
      </c>
      <c r="O18" s="22">
        <v>12</v>
      </c>
      <c r="P18" s="22">
        <v>75</v>
      </c>
      <c r="Q18" s="22">
        <v>9</v>
      </c>
      <c r="R18" s="22" t="s">
        <v>218</v>
      </c>
      <c r="S18" s="373">
        <v>36</v>
      </c>
      <c r="T18" s="373"/>
      <c r="U18" s="22">
        <v>6</v>
      </c>
      <c r="V18" s="373">
        <v>2</v>
      </c>
      <c r="W18" s="373"/>
      <c r="X18" s="373">
        <v>9</v>
      </c>
      <c r="Y18" s="373"/>
      <c r="Z18" s="22">
        <v>50</v>
      </c>
      <c r="AA18" s="22">
        <v>13</v>
      </c>
      <c r="AB18" s="22">
        <v>4</v>
      </c>
      <c r="AC18" s="24">
        <f t="shared" si="4"/>
        <v>63</v>
      </c>
      <c r="AD18" s="24">
        <v>1</v>
      </c>
      <c r="AE18" s="24" t="s">
        <v>154</v>
      </c>
      <c r="AF18" s="24" t="s">
        <v>154</v>
      </c>
      <c r="AG18" s="24" t="s">
        <v>154</v>
      </c>
      <c r="AH18" s="22">
        <v>9</v>
      </c>
      <c r="AI18" s="22">
        <v>11</v>
      </c>
      <c r="AJ18" s="373">
        <v>1</v>
      </c>
      <c r="AK18" s="373"/>
      <c r="AL18" s="22">
        <v>1</v>
      </c>
      <c r="AM18" s="22">
        <v>7</v>
      </c>
      <c r="AN18" s="22">
        <v>8</v>
      </c>
      <c r="AO18" s="22">
        <v>1</v>
      </c>
      <c r="AP18" s="22" t="s">
        <v>218</v>
      </c>
      <c r="AQ18" s="373">
        <v>2</v>
      </c>
      <c r="AR18" s="373"/>
      <c r="AS18" s="22">
        <v>1</v>
      </c>
      <c r="AT18" s="373">
        <v>1</v>
      </c>
      <c r="AU18" s="373"/>
      <c r="AV18" s="373">
        <v>1</v>
      </c>
      <c r="AW18" s="373"/>
      <c r="AX18" s="22">
        <v>10</v>
      </c>
      <c r="AY18" s="22">
        <v>9</v>
      </c>
      <c r="AZ18" s="22" t="s">
        <v>218</v>
      </c>
    </row>
    <row r="19" ht="8.25" customHeight="1" thickBot="1">
      <c r="D19" s="33"/>
    </row>
    <row r="20" spans="1:52" ht="12.75" customHeight="1">
      <c r="A20" s="26" t="s">
        <v>186</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row>
  </sheetData>
  <sheetProtection/>
  <mergeCells count="110">
    <mergeCell ref="AT17:AU17"/>
    <mergeCell ref="AV17:AW17"/>
    <mergeCell ref="L18:M18"/>
    <mergeCell ref="S18:T18"/>
    <mergeCell ref="V18:W18"/>
    <mergeCell ref="X18:Y18"/>
    <mergeCell ref="AJ18:AK18"/>
    <mergeCell ref="AQ18:AR18"/>
    <mergeCell ref="AT18:AU18"/>
    <mergeCell ref="AV18:AW18"/>
    <mergeCell ref="L17:M17"/>
    <mergeCell ref="S17:T17"/>
    <mergeCell ref="V17:W17"/>
    <mergeCell ref="X17:Y17"/>
    <mergeCell ref="AJ17:AK17"/>
    <mergeCell ref="AQ17:AR17"/>
    <mergeCell ref="AT15:AU15"/>
    <mergeCell ref="AV15:AW15"/>
    <mergeCell ref="L16:M16"/>
    <mergeCell ref="S16:T16"/>
    <mergeCell ref="V16:W16"/>
    <mergeCell ref="X16:Y16"/>
    <mergeCell ref="AJ16:AK16"/>
    <mergeCell ref="AQ16:AR16"/>
    <mergeCell ref="AT16:AU16"/>
    <mergeCell ref="AV16:AW16"/>
    <mergeCell ref="L15:M15"/>
    <mergeCell ref="S15:T15"/>
    <mergeCell ref="V15:W15"/>
    <mergeCell ref="X15:Y15"/>
    <mergeCell ref="AJ15:AK15"/>
    <mergeCell ref="AQ15:AR15"/>
    <mergeCell ref="AT13:AU13"/>
    <mergeCell ref="AV13:AW13"/>
    <mergeCell ref="L14:M14"/>
    <mergeCell ref="S14:T14"/>
    <mergeCell ref="V14:W14"/>
    <mergeCell ref="X14:Y14"/>
    <mergeCell ref="AJ14:AK14"/>
    <mergeCell ref="AQ14:AR14"/>
    <mergeCell ref="AT14:AU14"/>
    <mergeCell ref="AV14:AW14"/>
    <mergeCell ref="L13:M13"/>
    <mergeCell ref="S13:T13"/>
    <mergeCell ref="V13:W13"/>
    <mergeCell ref="X13:Y13"/>
    <mergeCell ref="AJ13:AK13"/>
    <mergeCell ref="AQ13:AR13"/>
    <mergeCell ref="AT11:AU11"/>
    <mergeCell ref="AV11:AW11"/>
    <mergeCell ref="L12:M12"/>
    <mergeCell ref="S12:T12"/>
    <mergeCell ref="V12:W12"/>
    <mergeCell ref="X12:Y12"/>
    <mergeCell ref="AJ12:AK12"/>
    <mergeCell ref="AQ12:AR12"/>
    <mergeCell ref="AT12:AU12"/>
    <mergeCell ref="AV12:AW12"/>
    <mergeCell ref="L11:M11"/>
    <mergeCell ref="S11:T11"/>
    <mergeCell ref="V11:W11"/>
    <mergeCell ref="X11:Y11"/>
    <mergeCell ref="AJ11:AK11"/>
    <mergeCell ref="AQ11:AR11"/>
    <mergeCell ref="AT9:AU9"/>
    <mergeCell ref="AV9:AW9"/>
    <mergeCell ref="L10:M10"/>
    <mergeCell ref="S10:T10"/>
    <mergeCell ref="V10:W10"/>
    <mergeCell ref="X10:Y10"/>
    <mergeCell ref="AJ10:AK10"/>
    <mergeCell ref="AQ10:AR10"/>
    <mergeCell ref="AT10:AU10"/>
    <mergeCell ref="AV10:AW10"/>
    <mergeCell ref="L9:M9"/>
    <mergeCell ref="S9:T9"/>
    <mergeCell ref="V9:W9"/>
    <mergeCell ref="X9:Y9"/>
    <mergeCell ref="AJ9:AK9"/>
    <mergeCell ref="AQ9:AR9"/>
    <mergeCell ref="AV5:AW5"/>
    <mergeCell ref="AZ5:AZ6"/>
    <mergeCell ref="L8:M8"/>
    <mergeCell ref="S8:T8"/>
    <mergeCell ref="V8:W8"/>
    <mergeCell ref="X8:Y8"/>
    <mergeCell ref="AJ8:AK8"/>
    <mergeCell ref="AQ8:AR8"/>
    <mergeCell ref="AT8:AU8"/>
    <mergeCell ref="AV8:AW8"/>
    <mergeCell ref="AG4:AI4"/>
    <mergeCell ref="AJ4:AX4"/>
    <mergeCell ref="L5:M5"/>
    <mergeCell ref="S5:T5"/>
    <mergeCell ref="V5:W5"/>
    <mergeCell ref="X5:Y5"/>
    <mergeCell ref="AB5:AB6"/>
    <mergeCell ref="AJ5:AK5"/>
    <mergeCell ref="AQ5:AR5"/>
    <mergeCell ref="AT5:AU5"/>
    <mergeCell ref="A3:C6"/>
    <mergeCell ref="D3:D6"/>
    <mergeCell ref="E3:Z3"/>
    <mergeCell ref="AC3:AY3"/>
    <mergeCell ref="E4:E6"/>
    <mergeCell ref="F4:H4"/>
    <mergeCell ref="I4:K4"/>
    <mergeCell ref="L4:Z4"/>
    <mergeCell ref="AC4:AC6"/>
    <mergeCell ref="AD4:AF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E62"/>
  <sheetViews>
    <sheetView zoomScalePageLayoutView="0" workbookViewId="0" topLeftCell="A1">
      <selection activeCell="R25" sqref="R25"/>
    </sheetView>
  </sheetViews>
  <sheetFormatPr defaultColWidth="9.00390625" defaultRowHeight="13.5"/>
  <cols>
    <col min="1" max="1" width="0.875" style="375" customWidth="1"/>
    <col min="2" max="2" width="1.625" style="375" customWidth="1"/>
    <col min="3" max="3" width="4.75390625" style="375" customWidth="1"/>
    <col min="4" max="4" width="6.50390625" style="375" customWidth="1"/>
    <col min="5" max="5" width="0.875" style="375" customWidth="1"/>
    <col min="6" max="17" width="6.00390625" style="375" customWidth="1"/>
    <col min="18" max="31" width="6.125" style="375" customWidth="1"/>
    <col min="32" max="16384" width="9.00390625" style="375" customWidth="1"/>
  </cols>
  <sheetData>
    <row r="1" spans="13:20" ht="17.25">
      <c r="M1" s="79" t="s">
        <v>565</v>
      </c>
      <c r="N1" s="91"/>
      <c r="O1" s="91"/>
      <c r="P1" s="91"/>
      <c r="Q1" s="91"/>
      <c r="R1" s="91"/>
      <c r="S1" s="91"/>
      <c r="T1" s="91"/>
    </row>
    <row r="2" ht="19.5" customHeight="1">
      <c r="A2" s="83" t="s">
        <v>566</v>
      </c>
    </row>
    <row r="3" spans="1:31" ht="14.25" thickBot="1">
      <c r="A3" s="83" t="s">
        <v>567</v>
      </c>
      <c r="AB3" s="78"/>
      <c r="AC3" s="78"/>
      <c r="AD3" s="78"/>
      <c r="AE3" s="376"/>
    </row>
    <row r="4" spans="1:31" ht="18.75" customHeight="1" thickTop="1">
      <c r="A4" s="377" t="s">
        <v>99</v>
      </c>
      <c r="B4" s="377"/>
      <c r="C4" s="377"/>
      <c r="D4" s="377"/>
      <c r="E4" s="378"/>
      <c r="F4" s="379" t="s">
        <v>568</v>
      </c>
      <c r="G4" s="380"/>
      <c r="H4" s="379" t="s">
        <v>569</v>
      </c>
      <c r="I4" s="381"/>
      <c r="J4" s="381"/>
      <c r="K4" s="381"/>
      <c r="L4" s="381"/>
      <c r="M4" s="381"/>
      <c r="N4" s="381"/>
      <c r="O4" s="381"/>
      <c r="P4" s="381"/>
      <c r="Q4" s="381"/>
      <c r="R4" s="381"/>
      <c r="S4" s="380"/>
      <c r="T4" s="379" t="s">
        <v>570</v>
      </c>
      <c r="U4" s="381"/>
      <c r="V4" s="381"/>
      <c r="W4" s="381"/>
      <c r="X4" s="381"/>
      <c r="Y4" s="380"/>
      <c r="Z4" s="379" t="s">
        <v>571</v>
      </c>
      <c r="AA4" s="381"/>
      <c r="AB4" s="381"/>
      <c r="AC4" s="381"/>
      <c r="AD4" s="381"/>
      <c r="AE4" s="381"/>
    </row>
    <row r="5" spans="1:31" ht="16.5" customHeight="1">
      <c r="A5" s="382"/>
      <c r="B5" s="382"/>
      <c r="C5" s="382"/>
      <c r="D5" s="382"/>
      <c r="E5" s="383"/>
      <c r="F5" s="384" t="s">
        <v>260</v>
      </c>
      <c r="G5" s="385"/>
      <c r="H5" s="386" t="s">
        <v>572</v>
      </c>
      <c r="I5" s="385"/>
      <c r="J5" s="386" t="s">
        <v>573</v>
      </c>
      <c r="K5" s="385"/>
      <c r="L5" s="386" t="s">
        <v>574</v>
      </c>
      <c r="M5" s="385"/>
      <c r="N5" s="386" t="s">
        <v>575</v>
      </c>
      <c r="O5" s="385"/>
      <c r="P5" s="384">
        <v>10</v>
      </c>
      <c r="Q5" s="385"/>
      <c r="R5" s="387">
        <v>11</v>
      </c>
      <c r="S5" s="385"/>
      <c r="T5" s="384">
        <v>12</v>
      </c>
      <c r="U5" s="385"/>
      <c r="V5" s="384">
        <v>13</v>
      </c>
      <c r="W5" s="385"/>
      <c r="X5" s="384">
        <v>14</v>
      </c>
      <c r="Y5" s="385"/>
      <c r="Z5" s="384">
        <v>15</v>
      </c>
      <c r="AA5" s="385"/>
      <c r="AB5" s="384">
        <v>16</v>
      </c>
      <c r="AC5" s="385"/>
      <c r="AD5" s="384">
        <v>17</v>
      </c>
      <c r="AE5" s="387"/>
    </row>
    <row r="6" spans="1:31" ht="16.5" customHeight="1">
      <c r="A6" s="388"/>
      <c r="B6" s="388"/>
      <c r="C6" s="388"/>
      <c r="D6" s="388"/>
      <c r="E6" s="389"/>
      <c r="F6" s="390" t="s">
        <v>116</v>
      </c>
      <c r="G6" s="390" t="s">
        <v>117</v>
      </c>
      <c r="H6" s="390" t="s">
        <v>116</v>
      </c>
      <c r="I6" s="390" t="s">
        <v>117</v>
      </c>
      <c r="J6" s="390" t="s">
        <v>116</v>
      </c>
      <c r="K6" s="390" t="s">
        <v>117</v>
      </c>
      <c r="L6" s="390" t="s">
        <v>116</v>
      </c>
      <c r="M6" s="390" t="s">
        <v>117</v>
      </c>
      <c r="N6" s="390" t="s">
        <v>116</v>
      </c>
      <c r="O6" s="390" t="s">
        <v>117</v>
      </c>
      <c r="P6" s="391" t="s">
        <v>116</v>
      </c>
      <c r="Q6" s="391" t="s">
        <v>117</v>
      </c>
      <c r="R6" s="392" t="s">
        <v>116</v>
      </c>
      <c r="S6" s="391" t="s">
        <v>117</v>
      </c>
      <c r="T6" s="390" t="s">
        <v>116</v>
      </c>
      <c r="U6" s="390" t="s">
        <v>117</v>
      </c>
      <c r="V6" s="390" t="s">
        <v>116</v>
      </c>
      <c r="W6" s="390" t="s">
        <v>117</v>
      </c>
      <c r="X6" s="390" t="s">
        <v>116</v>
      </c>
      <c r="Y6" s="390" t="s">
        <v>117</v>
      </c>
      <c r="Z6" s="390" t="s">
        <v>116</v>
      </c>
      <c r="AA6" s="390" t="s">
        <v>117</v>
      </c>
      <c r="AB6" s="390" t="s">
        <v>116</v>
      </c>
      <c r="AC6" s="390" t="s">
        <v>117</v>
      </c>
      <c r="AD6" s="390" t="s">
        <v>116</v>
      </c>
      <c r="AE6" s="390" t="s">
        <v>117</v>
      </c>
    </row>
    <row r="7" ht="6" customHeight="1">
      <c r="F7" s="393"/>
    </row>
    <row r="8" spans="2:31" ht="15" customHeight="1">
      <c r="B8" s="394" t="s">
        <v>576</v>
      </c>
      <c r="C8" s="394"/>
      <c r="D8" s="83"/>
      <c r="F8" s="395"/>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row>
    <row r="9" spans="2:31" ht="15" customHeight="1">
      <c r="B9" s="83"/>
      <c r="C9" s="394" t="s">
        <v>577</v>
      </c>
      <c r="D9" s="394"/>
      <c r="F9" s="395">
        <v>106.5</v>
      </c>
      <c r="G9" s="396">
        <v>105.7</v>
      </c>
      <c r="H9" s="396">
        <v>111.5</v>
      </c>
      <c r="I9" s="396">
        <v>110.5</v>
      </c>
      <c r="J9" s="396">
        <v>116.9</v>
      </c>
      <c r="K9" s="396">
        <v>115.7</v>
      </c>
      <c r="L9" s="396">
        <v>121.8</v>
      </c>
      <c r="M9" s="396">
        <v>121.2</v>
      </c>
      <c r="N9" s="396">
        <v>126.6</v>
      </c>
      <c r="O9" s="396">
        <v>126.3</v>
      </c>
      <c r="P9" s="396">
        <v>131.5</v>
      </c>
      <c r="Q9" s="396">
        <v>131.6</v>
      </c>
      <c r="R9" s="396">
        <v>136.1</v>
      </c>
      <c r="S9" s="396">
        <v>138</v>
      </c>
      <c r="T9" s="396">
        <v>141.6</v>
      </c>
      <c r="U9" s="396">
        <v>143.7</v>
      </c>
      <c r="V9" s="396">
        <v>148</v>
      </c>
      <c r="W9" s="396">
        <v>148</v>
      </c>
      <c r="X9" s="396">
        <v>155.1</v>
      </c>
      <c r="Y9" s="396">
        <v>151</v>
      </c>
      <c r="Z9" s="396">
        <v>159.6</v>
      </c>
      <c r="AA9" s="396">
        <v>152.7</v>
      </c>
      <c r="AB9" s="396">
        <v>163.7</v>
      </c>
      <c r="AC9" s="396">
        <v>153.2</v>
      </c>
      <c r="AD9" s="396">
        <v>164.8</v>
      </c>
      <c r="AE9" s="396">
        <v>153.7</v>
      </c>
    </row>
    <row r="10" spans="2:31" ht="12.75" customHeight="1">
      <c r="B10" s="83"/>
      <c r="C10" s="397" t="s">
        <v>578</v>
      </c>
      <c r="D10" s="397"/>
      <c r="F10" s="395">
        <v>108</v>
      </c>
      <c r="G10" s="396">
        <v>107.1</v>
      </c>
      <c r="H10" s="396">
        <v>113.3</v>
      </c>
      <c r="I10" s="396">
        <v>112.2</v>
      </c>
      <c r="J10" s="396">
        <v>118.7</v>
      </c>
      <c r="K10" s="396">
        <v>117.5</v>
      </c>
      <c r="L10" s="396">
        <v>123.7</v>
      </c>
      <c r="M10" s="396">
        <v>123</v>
      </c>
      <c r="N10" s="396">
        <v>128.6</v>
      </c>
      <c r="O10" s="396">
        <v>128.2</v>
      </c>
      <c r="P10" s="396">
        <v>133.4</v>
      </c>
      <c r="Q10" s="396">
        <v>134</v>
      </c>
      <c r="R10" s="396">
        <v>138.4</v>
      </c>
      <c r="S10" s="396">
        <v>140.1</v>
      </c>
      <c r="T10" s="396">
        <v>144.3</v>
      </c>
      <c r="U10" s="396">
        <v>146.2</v>
      </c>
      <c r="V10" s="396">
        <v>151.2</v>
      </c>
      <c r="W10" s="396">
        <v>150.2</v>
      </c>
      <c r="X10" s="396">
        <v>158</v>
      </c>
      <c r="Y10" s="396">
        <v>152.6</v>
      </c>
      <c r="Z10" s="396">
        <v>163.8</v>
      </c>
      <c r="AA10" s="396">
        <v>154.2</v>
      </c>
      <c r="AB10" s="396">
        <v>165.4</v>
      </c>
      <c r="AC10" s="396">
        <v>154.6</v>
      </c>
      <c r="AD10" s="396">
        <v>166.8</v>
      </c>
      <c r="AE10" s="396">
        <v>154.9</v>
      </c>
    </row>
    <row r="11" spans="2:31" ht="12.75" customHeight="1">
      <c r="B11" s="83"/>
      <c r="C11" s="397" t="s">
        <v>579</v>
      </c>
      <c r="D11" s="397"/>
      <c r="F11" s="395">
        <v>109.6</v>
      </c>
      <c r="G11" s="396">
        <v>108.4</v>
      </c>
      <c r="H11" s="396">
        <v>114.2</v>
      </c>
      <c r="I11" s="396">
        <v>113.5</v>
      </c>
      <c r="J11" s="396">
        <v>119.8</v>
      </c>
      <c r="K11" s="396">
        <v>119.4</v>
      </c>
      <c r="L11" s="396">
        <v>125.6</v>
      </c>
      <c r="M11" s="396">
        <v>124.2</v>
      </c>
      <c r="N11" s="396">
        <v>130</v>
      </c>
      <c r="O11" s="396">
        <v>129.4</v>
      </c>
      <c r="P11" s="396">
        <v>135.3</v>
      </c>
      <c r="Q11" s="396">
        <v>136.3</v>
      </c>
      <c r="R11" s="396">
        <v>140.2</v>
      </c>
      <c r="S11" s="396">
        <v>142.8</v>
      </c>
      <c r="T11" s="396">
        <v>146.2</v>
      </c>
      <c r="U11" s="396">
        <v>148.3</v>
      </c>
      <c r="V11" s="396">
        <v>154.3</v>
      </c>
      <c r="W11" s="396">
        <v>151.7</v>
      </c>
      <c r="X11" s="396">
        <v>160.3</v>
      </c>
      <c r="Y11" s="396">
        <v>154.3</v>
      </c>
      <c r="Z11" s="396">
        <v>164</v>
      </c>
      <c r="AA11" s="396">
        <v>155.1</v>
      </c>
      <c r="AB11" s="396">
        <v>167</v>
      </c>
      <c r="AC11" s="396">
        <v>156.1</v>
      </c>
      <c r="AD11" s="396">
        <v>168.4</v>
      </c>
      <c r="AE11" s="396">
        <v>155.7</v>
      </c>
    </row>
    <row r="12" spans="2:31" ht="12.75" customHeight="1">
      <c r="B12" s="83"/>
      <c r="C12" s="397" t="s">
        <v>580</v>
      </c>
      <c r="D12" s="397"/>
      <c r="F12" s="395">
        <v>109.2</v>
      </c>
      <c r="G12" s="396">
        <v>108.3</v>
      </c>
      <c r="H12" s="396">
        <v>114.7</v>
      </c>
      <c r="I12" s="396">
        <v>114</v>
      </c>
      <c r="J12" s="396">
        <v>120.2</v>
      </c>
      <c r="K12" s="396">
        <v>119.8</v>
      </c>
      <c r="L12" s="396">
        <v>125.5</v>
      </c>
      <c r="M12" s="396">
        <v>124.9</v>
      </c>
      <c r="N12" s="396">
        <v>131.2</v>
      </c>
      <c r="O12" s="396">
        <v>131.2</v>
      </c>
      <c r="P12" s="396">
        <v>136</v>
      </c>
      <c r="Q12" s="396">
        <v>137.4</v>
      </c>
      <c r="R12" s="396">
        <v>141.6</v>
      </c>
      <c r="S12" s="396">
        <v>143.7</v>
      </c>
      <c r="T12" s="396">
        <v>147.8</v>
      </c>
      <c r="U12" s="396">
        <v>149.3</v>
      </c>
      <c r="V12" s="396">
        <v>155.1</v>
      </c>
      <c r="W12" s="396">
        <v>152.8</v>
      </c>
      <c r="X12" s="396">
        <v>161.8</v>
      </c>
      <c r="Y12" s="396">
        <v>155</v>
      </c>
      <c r="Z12" s="396">
        <v>166.2</v>
      </c>
      <c r="AA12" s="396">
        <v>156.1</v>
      </c>
      <c r="AB12" s="396">
        <v>168.4</v>
      </c>
      <c r="AC12" s="396">
        <v>156.3</v>
      </c>
      <c r="AD12" s="396">
        <v>169</v>
      </c>
      <c r="AE12" s="396">
        <v>156.4</v>
      </c>
    </row>
    <row r="13" spans="2:31" ht="12.75" customHeight="1">
      <c r="B13" s="83"/>
      <c r="C13" s="397" t="s">
        <v>581</v>
      </c>
      <c r="D13" s="397"/>
      <c r="F13" s="395">
        <v>109.9</v>
      </c>
      <c r="G13" s="396">
        <v>109.2</v>
      </c>
      <c r="H13" s="396">
        <v>115.6</v>
      </c>
      <c r="I13" s="396">
        <v>114.7</v>
      </c>
      <c r="J13" s="396">
        <v>121.3</v>
      </c>
      <c r="K13" s="396">
        <v>120.3</v>
      </c>
      <c r="L13" s="396">
        <v>126.2</v>
      </c>
      <c r="M13" s="396">
        <v>125.7</v>
      </c>
      <c r="N13" s="396">
        <v>131.9</v>
      </c>
      <c r="O13" s="396">
        <v>131.6</v>
      </c>
      <c r="P13" s="396">
        <v>136.9</v>
      </c>
      <c r="Q13" s="396">
        <v>137.6</v>
      </c>
      <c r="R13" s="396">
        <v>142.2</v>
      </c>
      <c r="S13" s="396">
        <v>144.2</v>
      </c>
      <c r="T13" s="396">
        <v>149.6</v>
      </c>
      <c r="U13" s="396">
        <v>150.3</v>
      </c>
      <c r="V13" s="396">
        <v>156.1</v>
      </c>
      <c r="W13" s="396">
        <v>153.4</v>
      </c>
      <c r="X13" s="396">
        <v>163.3</v>
      </c>
      <c r="Y13" s="396">
        <v>155.8</v>
      </c>
      <c r="Z13" s="396">
        <v>166.5</v>
      </c>
      <c r="AA13" s="396">
        <v>156.8</v>
      </c>
      <c r="AB13" s="396">
        <v>169</v>
      </c>
      <c r="AC13" s="396">
        <v>156.8</v>
      </c>
      <c r="AD13" s="396">
        <v>169.7</v>
      </c>
      <c r="AE13" s="396">
        <v>156.9</v>
      </c>
    </row>
    <row r="14" spans="2:31" ht="12.75" customHeight="1">
      <c r="B14" s="83"/>
      <c r="C14" s="397" t="s">
        <v>582</v>
      </c>
      <c r="D14" s="397"/>
      <c r="F14" s="395">
        <v>110</v>
      </c>
      <c r="G14" s="396">
        <v>109.3</v>
      </c>
      <c r="H14" s="396">
        <v>115.8</v>
      </c>
      <c r="I14" s="396">
        <v>115.3</v>
      </c>
      <c r="J14" s="396">
        <v>121.7</v>
      </c>
      <c r="K14" s="396">
        <v>121</v>
      </c>
      <c r="L14" s="396">
        <v>127.6</v>
      </c>
      <c r="M14" s="396">
        <v>126.4</v>
      </c>
      <c r="N14" s="396">
        <v>132</v>
      </c>
      <c r="O14" s="396">
        <v>132.1</v>
      </c>
      <c r="P14" s="396">
        <v>137.3</v>
      </c>
      <c r="Q14" s="396">
        <v>138.6</v>
      </c>
      <c r="R14" s="396">
        <v>142.7</v>
      </c>
      <c r="S14" s="396">
        <v>145.6</v>
      </c>
      <c r="T14" s="396">
        <v>149.8</v>
      </c>
      <c r="U14" s="396">
        <v>150.9</v>
      </c>
      <c r="V14" s="396">
        <v>156.8</v>
      </c>
      <c r="W14" s="396">
        <v>154.1</v>
      </c>
      <c r="X14" s="396">
        <v>164</v>
      </c>
      <c r="Y14" s="396">
        <v>156.4</v>
      </c>
      <c r="Z14" s="396">
        <v>167</v>
      </c>
      <c r="AA14" s="396">
        <v>156.7</v>
      </c>
      <c r="AB14" s="396">
        <v>169.2</v>
      </c>
      <c r="AC14" s="396">
        <v>157.3</v>
      </c>
      <c r="AD14" s="396">
        <v>169.2</v>
      </c>
      <c r="AE14" s="396">
        <v>157.5</v>
      </c>
    </row>
    <row r="15" spans="2:31" ht="12.75" customHeight="1">
      <c r="B15" s="83"/>
      <c r="C15" s="397" t="s">
        <v>583</v>
      </c>
      <c r="D15" s="397"/>
      <c r="F15" s="395">
        <v>110.4</v>
      </c>
      <c r="G15" s="396">
        <v>109.7</v>
      </c>
      <c r="H15" s="396">
        <v>116.4</v>
      </c>
      <c r="I15" s="396">
        <v>115.6</v>
      </c>
      <c r="J15" s="396">
        <v>122</v>
      </c>
      <c r="K15" s="396">
        <v>121.3</v>
      </c>
      <c r="L15" s="396">
        <v>127.7</v>
      </c>
      <c r="M15" s="396">
        <v>127.1</v>
      </c>
      <c r="N15" s="396">
        <v>132.8</v>
      </c>
      <c r="O15" s="396">
        <v>132.8</v>
      </c>
      <c r="P15" s="396">
        <v>138.1</v>
      </c>
      <c r="Q15" s="396">
        <v>138.9</v>
      </c>
      <c r="R15" s="396">
        <v>143.9</v>
      </c>
      <c r="S15" s="396">
        <v>145.6</v>
      </c>
      <c r="T15" s="396">
        <v>151.1</v>
      </c>
      <c r="U15" s="396">
        <v>151.2</v>
      </c>
      <c r="V15" s="396">
        <v>158.3</v>
      </c>
      <c r="W15" s="396">
        <v>154.6</v>
      </c>
      <c r="X15" s="396">
        <v>164.3</v>
      </c>
      <c r="Y15" s="396">
        <v>156.5</v>
      </c>
      <c r="Z15" s="396">
        <v>167.9</v>
      </c>
      <c r="AA15" s="396">
        <v>157.3</v>
      </c>
      <c r="AB15" s="396">
        <v>169.3</v>
      </c>
      <c r="AC15" s="396">
        <v>158.1</v>
      </c>
      <c r="AD15" s="396">
        <v>170.2</v>
      </c>
      <c r="AE15" s="396">
        <v>158</v>
      </c>
    </row>
    <row r="16" spans="2:31" ht="12.75" customHeight="1">
      <c r="B16" s="83"/>
      <c r="C16" s="397" t="s">
        <v>584</v>
      </c>
      <c r="D16" s="397"/>
      <c r="F16" s="395">
        <v>110.5</v>
      </c>
      <c r="G16" s="396">
        <v>109.7</v>
      </c>
      <c r="H16" s="396">
        <v>116.5</v>
      </c>
      <c r="I16" s="396">
        <v>116</v>
      </c>
      <c r="J16" s="396">
        <v>122.1</v>
      </c>
      <c r="K16" s="396">
        <v>121.2</v>
      </c>
      <c r="L16" s="396">
        <v>127.8</v>
      </c>
      <c r="M16" s="396">
        <v>127.1</v>
      </c>
      <c r="N16" s="396">
        <v>133.1</v>
      </c>
      <c r="O16" s="396">
        <v>132.9</v>
      </c>
      <c r="P16" s="396">
        <v>138.4</v>
      </c>
      <c r="Q16" s="396">
        <v>139.4</v>
      </c>
      <c r="R16" s="396">
        <v>144.4</v>
      </c>
      <c r="S16" s="396">
        <v>146.5</v>
      </c>
      <c r="T16" s="396">
        <v>151.4</v>
      </c>
      <c r="U16" s="396">
        <v>151.7</v>
      </c>
      <c r="V16" s="396">
        <v>159.1</v>
      </c>
      <c r="W16" s="396">
        <v>154.8</v>
      </c>
      <c r="X16" s="396">
        <v>165</v>
      </c>
      <c r="Y16" s="396">
        <v>156.5</v>
      </c>
      <c r="Z16" s="396">
        <v>167.9</v>
      </c>
      <c r="AA16" s="396">
        <v>157.6</v>
      </c>
      <c r="AB16" s="396">
        <v>169.6</v>
      </c>
      <c r="AC16" s="396">
        <v>158.1</v>
      </c>
      <c r="AD16" s="396">
        <v>170.6</v>
      </c>
      <c r="AE16" s="396">
        <v>158</v>
      </c>
    </row>
    <row r="17" spans="2:31" ht="12.75" customHeight="1">
      <c r="B17" s="83"/>
      <c r="C17" s="398" t="s">
        <v>585</v>
      </c>
      <c r="D17" s="398"/>
      <c r="F17" s="395">
        <v>110.6</v>
      </c>
      <c r="G17" s="396">
        <v>109.6</v>
      </c>
      <c r="H17" s="396">
        <v>116.5</v>
      </c>
      <c r="I17" s="396">
        <v>115.2</v>
      </c>
      <c r="J17" s="396">
        <v>122.1</v>
      </c>
      <c r="K17" s="396">
        <v>121.1</v>
      </c>
      <c r="L17" s="396">
        <v>127.6</v>
      </c>
      <c r="M17" s="396">
        <v>126.8</v>
      </c>
      <c r="N17" s="396">
        <v>133.3</v>
      </c>
      <c r="O17" s="396">
        <v>133.2</v>
      </c>
      <c r="P17" s="396">
        <v>138.7</v>
      </c>
      <c r="Q17" s="396">
        <v>139.6</v>
      </c>
      <c r="R17" s="396">
        <v>145.3</v>
      </c>
      <c r="S17" s="396">
        <v>147.1</v>
      </c>
      <c r="T17" s="396">
        <v>152</v>
      </c>
      <c r="U17" s="396">
        <v>152</v>
      </c>
      <c r="V17" s="396">
        <v>159.7</v>
      </c>
      <c r="W17" s="396">
        <v>154.9</v>
      </c>
      <c r="X17" s="396">
        <v>164.5</v>
      </c>
      <c r="Y17" s="396">
        <v>156.7</v>
      </c>
      <c r="Z17" s="396">
        <v>168.6</v>
      </c>
      <c r="AA17" s="396">
        <v>156.9</v>
      </c>
      <c r="AB17" s="396">
        <v>169.9</v>
      </c>
      <c r="AC17" s="396">
        <v>157.8</v>
      </c>
      <c r="AD17" s="396">
        <v>170.8</v>
      </c>
      <c r="AE17" s="396">
        <v>158.2</v>
      </c>
    </row>
    <row r="18" spans="2:31" ht="12.75" customHeight="1">
      <c r="B18" s="83"/>
      <c r="C18" s="397" t="s">
        <v>586</v>
      </c>
      <c r="D18" s="397"/>
      <c r="F18" s="395">
        <v>110.3</v>
      </c>
      <c r="G18" s="396">
        <v>109.7</v>
      </c>
      <c r="H18" s="396">
        <v>117</v>
      </c>
      <c r="I18" s="396">
        <v>115.4</v>
      </c>
      <c r="J18" s="396">
        <v>122.3</v>
      </c>
      <c r="K18" s="396">
        <v>121.9</v>
      </c>
      <c r="L18" s="396">
        <v>127.9</v>
      </c>
      <c r="M18" s="396">
        <v>127</v>
      </c>
      <c r="N18" s="396">
        <v>133.2</v>
      </c>
      <c r="O18" s="396">
        <v>132.8</v>
      </c>
      <c r="P18" s="396">
        <v>139.6</v>
      </c>
      <c r="Q18" s="396">
        <v>140.5</v>
      </c>
      <c r="R18" s="396">
        <v>144.9</v>
      </c>
      <c r="S18" s="396">
        <v>146.7</v>
      </c>
      <c r="T18" s="396">
        <v>152.7</v>
      </c>
      <c r="U18" s="396">
        <v>151.5</v>
      </c>
      <c r="V18" s="396">
        <v>159.8</v>
      </c>
      <c r="W18" s="396">
        <v>155.1</v>
      </c>
      <c r="X18" s="396">
        <v>165.4</v>
      </c>
      <c r="Y18" s="396">
        <v>156.1</v>
      </c>
      <c r="Z18" s="396">
        <v>168.1</v>
      </c>
      <c r="AA18" s="396">
        <v>157.2</v>
      </c>
      <c r="AB18" s="396">
        <v>170.2</v>
      </c>
      <c r="AC18" s="396">
        <v>157.8</v>
      </c>
      <c r="AD18" s="396">
        <v>170.5</v>
      </c>
      <c r="AE18" s="396">
        <v>158</v>
      </c>
    </row>
    <row r="19" spans="2:31" ht="12.75" customHeight="1">
      <c r="B19" s="83"/>
      <c r="C19" s="397" t="s">
        <v>587</v>
      </c>
      <c r="D19" s="397"/>
      <c r="F19" s="395">
        <v>110.4</v>
      </c>
      <c r="G19" s="396">
        <v>109.3</v>
      </c>
      <c r="H19" s="396">
        <v>116.5</v>
      </c>
      <c r="I19" s="396">
        <v>115.2</v>
      </c>
      <c r="J19" s="396">
        <v>121.8</v>
      </c>
      <c r="K19" s="396">
        <v>121.5</v>
      </c>
      <c r="L19" s="396">
        <v>128.3</v>
      </c>
      <c r="M19" s="396">
        <v>127.1</v>
      </c>
      <c r="N19" s="396">
        <v>133.3</v>
      </c>
      <c r="O19" s="396">
        <v>132.9</v>
      </c>
      <c r="P19" s="396">
        <v>138.8</v>
      </c>
      <c r="Q19" s="396">
        <v>139.4</v>
      </c>
      <c r="R19" s="396">
        <v>144.6</v>
      </c>
      <c r="S19" s="396">
        <v>146.4</v>
      </c>
      <c r="T19" s="396">
        <v>152.1</v>
      </c>
      <c r="U19" s="396">
        <v>151.9</v>
      </c>
      <c r="V19" s="396">
        <v>159.5</v>
      </c>
      <c r="W19" s="396">
        <v>155.1</v>
      </c>
      <c r="X19" s="396">
        <v>165.4</v>
      </c>
      <c r="Y19" s="396">
        <v>156.8</v>
      </c>
      <c r="Z19" s="396">
        <v>168</v>
      </c>
      <c r="AA19" s="396">
        <v>157.2</v>
      </c>
      <c r="AB19" s="396">
        <v>169.5</v>
      </c>
      <c r="AC19" s="396">
        <v>157.5</v>
      </c>
      <c r="AD19" s="396">
        <v>170.5</v>
      </c>
      <c r="AE19" s="396">
        <v>157.5</v>
      </c>
    </row>
    <row r="20" spans="2:31" ht="12.75" customHeight="1">
      <c r="B20" s="83"/>
      <c r="C20" s="397" t="s">
        <v>588</v>
      </c>
      <c r="D20" s="397"/>
      <c r="E20" s="398"/>
      <c r="F20" s="395">
        <v>110.6</v>
      </c>
      <c r="G20" s="396">
        <v>109.5</v>
      </c>
      <c r="H20" s="396">
        <v>116.3</v>
      </c>
      <c r="I20" s="396">
        <v>115.9</v>
      </c>
      <c r="J20" s="396">
        <v>121.9</v>
      </c>
      <c r="K20" s="396">
        <v>121.3</v>
      </c>
      <c r="L20" s="396">
        <v>127.8</v>
      </c>
      <c r="M20" s="396">
        <v>127.5</v>
      </c>
      <c r="N20" s="396">
        <v>133.5</v>
      </c>
      <c r="O20" s="396">
        <v>133.1</v>
      </c>
      <c r="P20" s="396">
        <v>138.9</v>
      </c>
      <c r="Q20" s="396">
        <v>139.5</v>
      </c>
      <c r="R20" s="396">
        <v>144.2</v>
      </c>
      <c r="S20" s="396">
        <v>146.4</v>
      </c>
      <c r="T20" s="396">
        <v>152.5</v>
      </c>
      <c r="U20" s="396">
        <v>152.1</v>
      </c>
      <c r="V20" s="396">
        <v>159.5</v>
      </c>
      <c r="W20" s="396">
        <v>154.7</v>
      </c>
      <c r="X20" s="396">
        <v>165</v>
      </c>
      <c r="Y20" s="396">
        <v>156.4</v>
      </c>
      <c r="Z20" s="396">
        <v>168.1</v>
      </c>
      <c r="AA20" s="396">
        <v>157.3</v>
      </c>
      <c r="AB20" s="396">
        <v>170</v>
      </c>
      <c r="AC20" s="396">
        <v>157.5</v>
      </c>
      <c r="AD20" s="396">
        <v>170.5</v>
      </c>
      <c r="AE20" s="396">
        <v>157.6</v>
      </c>
    </row>
    <row r="21" spans="2:31" s="16" customFormat="1" ht="12.75" customHeight="1">
      <c r="B21" s="89"/>
      <c r="C21" s="399" t="s">
        <v>589</v>
      </c>
      <c r="D21" s="399"/>
      <c r="E21" s="400"/>
      <c r="F21" s="401">
        <v>110.8</v>
      </c>
      <c r="G21" s="402">
        <v>109.6</v>
      </c>
      <c r="H21" s="402">
        <v>116.3</v>
      </c>
      <c r="I21" s="402">
        <v>115.6</v>
      </c>
      <c r="J21" s="402">
        <v>122.1</v>
      </c>
      <c r="K21" s="402">
        <v>121.5</v>
      </c>
      <c r="L21" s="402">
        <v>127.9</v>
      </c>
      <c r="M21" s="402">
        <v>127.2</v>
      </c>
      <c r="N21" s="402">
        <v>133.9</v>
      </c>
      <c r="O21" s="402">
        <v>132.8</v>
      </c>
      <c r="P21" s="402">
        <v>138.5</v>
      </c>
      <c r="Q21" s="402">
        <v>139.9</v>
      </c>
      <c r="R21" s="402">
        <v>144.6</v>
      </c>
      <c r="S21" s="402">
        <v>146.5</v>
      </c>
      <c r="T21" s="402">
        <v>152.3</v>
      </c>
      <c r="U21" s="402">
        <v>151.9</v>
      </c>
      <c r="V21" s="402">
        <v>160.1</v>
      </c>
      <c r="W21" s="402">
        <v>154.9</v>
      </c>
      <c r="X21" s="402">
        <v>165</v>
      </c>
      <c r="Y21" s="402">
        <v>156.7</v>
      </c>
      <c r="Z21" s="402">
        <v>167.9</v>
      </c>
      <c r="AA21" s="402">
        <v>157.5</v>
      </c>
      <c r="AB21" s="402">
        <v>169.7</v>
      </c>
      <c r="AC21" s="402">
        <v>157.4</v>
      </c>
      <c r="AD21" s="402">
        <v>170.3</v>
      </c>
      <c r="AE21" s="402">
        <v>158</v>
      </c>
    </row>
    <row r="22" spans="2:31" ht="15" customHeight="1">
      <c r="B22" s="83"/>
      <c r="C22" s="83"/>
      <c r="D22" s="83"/>
      <c r="F22" s="395"/>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row>
    <row r="23" spans="2:31" ht="15" customHeight="1">
      <c r="B23" s="394" t="s">
        <v>590</v>
      </c>
      <c r="C23" s="394"/>
      <c r="D23" s="83"/>
      <c r="F23" s="395"/>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row>
    <row r="24" spans="2:31" ht="12.75" customHeight="1">
      <c r="B24" s="83"/>
      <c r="C24" s="394" t="s">
        <v>577</v>
      </c>
      <c r="D24" s="394"/>
      <c r="F24" s="395">
        <v>17.5</v>
      </c>
      <c r="G24" s="396">
        <v>17</v>
      </c>
      <c r="H24" s="396">
        <v>18.9</v>
      </c>
      <c r="I24" s="396">
        <v>18.4</v>
      </c>
      <c r="J24" s="396">
        <v>21</v>
      </c>
      <c r="K24" s="396">
        <v>20.3</v>
      </c>
      <c r="L24" s="396">
        <v>23.1</v>
      </c>
      <c r="M24" s="396">
        <v>22.6</v>
      </c>
      <c r="N24" s="396">
        <v>25.3</v>
      </c>
      <c r="O24" s="396">
        <v>25.2</v>
      </c>
      <c r="P24" s="396">
        <v>27.8</v>
      </c>
      <c r="Q24" s="396">
        <v>27.9</v>
      </c>
      <c r="R24" s="396">
        <v>30.7</v>
      </c>
      <c r="S24" s="396">
        <v>31.9</v>
      </c>
      <c r="T24" s="396">
        <v>34.1</v>
      </c>
      <c r="U24" s="396">
        <v>36.5</v>
      </c>
      <c r="V24" s="396">
        <v>39.1</v>
      </c>
      <c r="W24" s="396">
        <v>40.9</v>
      </c>
      <c r="X24" s="396">
        <v>45.1</v>
      </c>
      <c r="Y24" s="396">
        <v>45.3</v>
      </c>
      <c r="Z24" s="396">
        <v>50.4</v>
      </c>
      <c r="AA24" s="396">
        <v>47.8</v>
      </c>
      <c r="AB24" s="396">
        <v>53.7</v>
      </c>
      <c r="AC24" s="396">
        <v>49.2</v>
      </c>
      <c r="AD24" s="396">
        <v>55.6</v>
      </c>
      <c r="AE24" s="396">
        <v>50</v>
      </c>
    </row>
    <row r="25" spans="2:31" ht="12.75" customHeight="1">
      <c r="B25" s="83"/>
      <c r="C25" s="397" t="s">
        <v>578</v>
      </c>
      <c r="D25" s="397"/>
      <c r="F25" s="395">
        <v>17.9</v>
      </c>
      <c r="G25" s="396">
        <v>17.5</v>
      </c>
      <c r="H25" s="396">
        <v>19.3</v>
      </c>
      <c r="I25" s="396">
        <v>18.9</v>
      </c>
      <c r="J25" s="396">
        <v>21.6</v>
      </c>
      <c r="K25" s="396">
        <v>20.9</v>
      </c>
      <c r="L25" s="396">
        <v>23.8</v>
      </c>
      <c r="M25" s="396">
        <v>23.4</v>
      </c>
      <c r="N25" s="396">
        <v>26.2</v>
      </c>
      <c r="O25" s="396">
        <v>25.9</v>
      </c>
      <c r="P25" s="396">
        <v>28.9</v>
      </c>
      <c r="Q25" s="396">
        <v>29.1</v>
      </c>
      <c r="R25" s="396">
        <v>32</v>
      </c>
      <c r="S25" s="396">
        <v>33.2</v>
      </c>
      <c r="T25" s="396">
        <v>36.4</v>
      </c>
      <c r="U25" s="396">
        <v>37.8</v>
      </c>
      <c r="V25" s="396">
        <v>41.2</v>
      </c>
      <c r="W25" s="396">
        <v>42.9</v>
      </c>
      <c r="X25" s="396">
        <v>47.6</v>
      </c>
      <c r="Y25" s="396">
        <v>46.1</v>
      </c>
      <c r="Z25" s="396">
        <v>52.2</v>
      </c>
      <c r="AA25" s="396">
        <v>48.6</v>
      </c>
      <c r="AB25" s="396">
        <v>55</v>
      </c>
      <c r="AC25" s="396">
        <v>50.2</v>
      </c>
      <c r="AD25" s="396">
        <v>57</v>
      </c>
      <c r="AE25" s="396">
        <v>51</v>
      </c>
    </row>
    <row r="26" spans="2:31" ht="12.75" customHeight="1">
      <c r="B26" s="83"/>
      <c r="C26" s="397" t="s">
        <v>579</v>
      </c>
      <c r="D26" s="397"/>
      <c r="F26" s="395">
        <v>18.6</v>
      </c>
      <c r="G26" s="396">
        <v>18.1</v>
      </c>
      <c r="H26" s="396">
        <v>19.9</v>
      </c>
      <c r="I26" s="396">
        <v>19.6</v>
      </c>
      <c r="J26" s="396">
        <v>22.2</v>
      </c>
      <c r="K26" s="396">
        <v>21.9</v>
      </c>
      <c r="L26" s="396">
        <v>25</v>
      </c>
      <c r="M26" s="396">
        <v>24.2</v>
      </c>
      <c r="N26" s="396">
        <v>27.4</v>
      </c>
      <c r="O26" s="396">
        <v>27</v>
      </c>
      <c r="P26" s="396">
        <v>30.5</v>
      </c>
      <c r="Q26" s="396">
        <v>30.8</v>
      </c>
      <c r="R26" s="396">
        <v>33.4</v>
      </c>
      <c r="S26" s="396">
        <v>35.7</v>
      </c>
      <c r="T26" s="396">
        <v>37.4</v>
      </c>
      <c r="U26" s="396">
        <v>40.2</v>
      </c>
      <c r="V26" s="396">
        <v>43.9</v>
      </c>
      <c r="W26" s="396">
        <v>44.9</v>
      </c>
      <c r="X26" s="396">
        <v>48.8</v>
      </c>
      <c r="Y26" s="396">
        <v>48.2</v>
      </c>
      <c r="Z26" s="396">
        <v>53</v>
      </c>
      <c r="AA26" s="396">
        <v>50.1</v>
      </c>
      <c r="AB26" s="396">
        <v>56.3</v>
      </c>
      <c r="AC26" s="396">
        <v>52.1</v>
      </c>
      <c r="AD26" s="396">
        <v>58.6</v>
      </c>
      <c r="AE26" s="396">
        <v>51.7</v>
      </c>
    </row>
    <row r="27" spans="2:31" ht="12.75" customHeight="1">
      <c r="B27" s="83"/>
      <c r="C27" s="397" t="s">
        <v>580</v>
      </c>
      <c r="D27" s="397"/>
      <c r="F27" s="395">
        <v>18.4</v>
      </c>
      <c r="G27" s="396">
        <v>17.9</v>
      </c>
      <c r="H27" s="396">
        <v>20.2</v>
      </c>
      <c r="I27" s="396">
        <v>19.8</v>
      </c>
      <c r="J27" s="396">
        <v>22.5</v>
      </c>
      <c r="K27" s="396">
        <v>22.2</v>
      </c>
      <c r="L27" s="396">
        <v>25</v>
      </c>
      <c r="M27" s="396">
        <v>24.6</v>
      </c>
      <c r="N27" s="396">
        <v>28.2</v>
      </c>
      <c r="O27" s="396">
        <v>28</v>
      </c>
      <c r="P27" s="396">
        <v>30.9</v>
      </c>
      <c r="Q27" s="396">
        <v>31.7</v>
      </c>
      <c r="R27" s="396">
        <v>34.6</v>
      </c>
      <c r="S27" s="396">
        <v>36</v>
      </c>
      <c r="T27" s="396">
        <v>39</v>
      </c>
      <c r="U27" s="396">
        <v>41.1</v>
      </c>
      <c r="V27" s="396">
        <v>44.5</v>
      </c>
      <c r="W27" s="396">
        <v>45.5</v>
      </c>
      <c r="X27" s="396">
        <v>50.3</v>
      </c>
      <c r="Y27" s="396">
        <v>48.3</v>
      </c>
      <c r="Z27" s="396">
        <v>55.2</v>
      </c>
      <c r="AA27" s="396">
        <v>50.4</v>
      </c>
      <c r="AB27" s="396">
        <v>57.6</v>
      </c>
      <c r="AC27" s="396">
        <v>51.5</v>
      </c>
      <c r="AD27" s="396">
        <v>58.9</v>
      </c>
      <c r="AE27" s="396">
        <v>52.1</v>
      </c>
    </row>
    <row r="28" spans="2:31" ht="12.75" customHeight="1">
      <c r="B28" s="83"/>
      <c r="C28" s="397" t="s">
        <v>581</v>
      </c>
      <c r="D28" s="397"/>
      <c r="F28" s="395">
        <v>18.8</v>
      </c>
      <c r="G28" s="396">
        <v>18.6</v>
      </c>
      <c r="H28" s="396">
        <v>20.6</v>
      </c>
      <c r="I28" s="396">
        <v>20.1</v>
      </c>
      <c r="J28" s="396">
        <v>22.9</v>
      </c>
      <c r="K28" s="396">
        <v>22.6</v>
      </c>
      <c r="L28" s="396">
        <v>25.5</v>
      </c>
      <c r="M28" s="396">
        <v>25</v>
      </c>
      <c r="N28" s="396">
        <v>28.9</v>
      </c>
      <c r="O28" s="396">
        <v>28.2</v>
      </c>
      <c r="P28" s="396">
        <v>31.4</v>
      </c>
      <c r="Q28" s="396">
        <v>31.3</v>
      </c>
      <c r="R28" s="396">
        <v>35.4</v>
      </c>
      <c r="S28" s="396">
        <v>36.2</v>
      </c>
      <c r="T28" s="396">
        <v>40.7</v>
      </c>
      <c r="U28" s="396">
        <v>41.9</v>
      </c>
      <c r="V28" s="396">
        <v>45.4</v>
      </c>
      <c r="W28" s="396">
        <v>45.6</v>
      </c>
      <c r="X28" s="396">
        <v>51.8</v>
      </c>
      <c r="Y28" s="396">
        <v>48.9</v>
      </c>
      <c r="Z28" s="396">
        <v>56</v>
      </c>
      <c r="AA28" s="396">
        <v>51</v>
      </c>
      <c r="AB28" s="396">
        <v>59.2</v>
      </c>
      <c r="AC28" s="396">
        <v>51.5</v>
      </c>
      <c r="AD28" s="396">
        <v>60.3</v>
      </c>
      <c r="AE28" s="396">
        <v>52.1</v>
      </c>
    </row>
    <row r="29" spans="2:31" ht="12.75" customHeight="1">
      <c r="B29" s="83"/>
      <c r="C29" s="397" t="s">
        <v>582</v>
      </c>
      <c r="D29" s="397"/>
      <c r="F29" s="395">
        <v>18.8</v>
      </c>
      <c r="G29" s="396">
        <v>18.5</v>
      </c>
      <c r="H29" s="396">
        <v>20.8</v>
      </c>
      <c r="I29" s="396">
        <v>20.5</v>
      </c>
      <c r="J29" s="396">
        <v>23.6</v>
      </c>
      <c r="K29" s="396">
        <v>23</v>
      </c>
      <c r="L29" s="396">
        <v>26.3</v>
      </c>
      <c r="M29" s="396">
        <v>25.6</v>
      </c>
      <c r="N29" s="396">
        <v>28.9</v>
      </c>
      <c r="O29" s="396">
        <v>28.8</v>
      </c>
      <c r="P29" s="396">
        <v>32.4</v>
      </c>
      <c r="Q29" s="396">
        <v>32.8</v>
      </c>
      <c r="R29" s="396">
        <v>36.2</v>
      </c>
      <c r="S29" s="396">
        <v>37.5</v>
      </c>
      <c r="T29" s="396">
        <v>41.1</v>
      </c>
      <c r="U29" s="396">
        <v>43</v>
      </c>
      <c r="V29" s="396">
        <v>45.9</v>
      </c>
      <c r="W29" s="396">
        <v>46.2</v>
      </c>
      <c r="X29" s="396">
        <v>52.5</v>
      </c>
      <c r="Y29" s="396">
        <v>49.6</v>
      </c>
      <c r="Z29" s="396">
        <v>56.4</v>
      </c>
      <c r="AA29" s="396">
        <v>51.2</v>
      </c>
      <c r="AB29" s="396">
        <v>59.3</v>
      </c>
      <c r="AC29" s="396">
        <v>52.2</v>
      </c>
      <c r="AD29" s="396">
        <v>60.2</v>
      </c>
      <c r="AE29" s="396">
        <v>52.1</v>
      </c>
    </row>
    <row r="30" spans="2:31" ht="12.75" customHeight="1">
      <c r="B30" s="83"/>
      <c r="C30" s="397" t="s">
        <v>583</v>
      </c>
      <c r="D30" s="397"/>
      <c r="F30" s="395">
        <v>19.1</v>
      </c>
      <c r="G30" s="396">
        <v>18.8</v>
      </c>
      <c r="H30" s="396">
        <v>21.2</v>
      </c>
      <c r="I30" s="396">
        <v>21</v>
      </c>
      <c r="J30" s="396">
        <v>23.6</v>
      </c>
      <c r="K30" s="396">
        <v>23</v>
      </c>
      <c r="L30" s="396">
        <v>26.5</v>
      </c>
      <c r="M30" s="396">
        <v>26.2</v>
      </c>
      <c r="N30" s="396">
        <v>29.7</v>
      </c>
      <c r="O30" s="396">
        <v>29.5</v>
      </c>
      <c r="P30" s="396">
        <v>33.5</v>
      </c>
      <c r="Q30" s="396">
        <v>33.3</v>
      </c>
      <c r="R30" s="396">
        <v>37</v>
      </c>
      <c r="S30" s="396">
        <v>38.1</v>
      </c>
      <c r="T30" s="396">
        <v>42.6</v>
      </c>
      <c r="U30" s="396">
        <v>43.4</v>
      </c>
      <c r="V30" s="396">
        <v>48.2</v>
      </c>
      <c r="W30" s="396">
        <v>46.8</v>
      </c>
      <c r="X30" s="396">
        <v>53.5</v>
      </c>
      <c r="Y30" s="396">
        <v>49.9</v>
      </c>
      <c r="Z30" s="396">
        <v>58.5</v>
      </c>
      <c r="AA30" s="396">
        <v>51.8</v>
      </c>
      <c r="AB30" s="396">
        <v>60.7</v>
      </c>
      <c r="AC30" s="396">
        <v>52.5</v>
      </c>
      <c r="AD30" s="396">
        <v>61.2</v>
      </c>
      <c r="AE30" s="396">
        <v>52.2</v>
      </c>
    </row>
    <row r="31" spans="2:31" ht="12.75" customHeight="1">
      <c r="B31" s="83"/>
      <c r="C31" s="397" t="s">
        <v>584</v>
      </c>
      <c r="D31" s="397"/>
      <c r="F31" s="395">
        <v>19.2</v>
      </c>
      <c r="G31" s="396">
        <v>18.9</v>
      </c>
      <c r="H31" s="396">
        <v>21.5</v>
      </c>
      <c r="I31" s="396">
        <v>21.1</v>
      </c>
      <c r="J31" s="396">
        <v>23.8</v>
      </c>
      <c r="K31" s="396">
        <v>23.2</v>
      </c>
      <c r="L31" s="396">
        <v>27.2</v>
      </c>
      <c r="M31" s="396">
        <v>26.3</v>
      </c>
      <c r="N31" s="396">
        <v>29.9</v>
      </c>
      <c r="O31" s="396">
        <v>29.9</v>
      </c>
      <c r="P31" s="396">
        <v>33.6</v>
      </c>
      <c r="Q31" s="396">
        <v>34.1</v>
      </c>
      <c r="R31" s="396">
        <v>37.7</v>
      </c>
      <c r="S31" s="396">
        <v>39</v>
      </c>
      <c r="T31" s="396">
        <v>42.4</v>
      </c>
      <c r="U31" s="396">
        <v>43.9</v>
      </c>
      <c r="V31" s="396">
        <v>49</v>
      </c>
      <c r="W31" s="396">
        <v>47.2</v>
      </c>
      <c r="X31" s="396">
        <v>53.7</v>
      </c>
      <c r="Y31" s="396">
        <v>49.8</v>
      </c>
      <c r="Z31" s="396">
        <v>58.1</v>
      </c>
      <c r="AA31" s="396">
        <v>51.7</v>
      </c>
      <c r="AB31" s="396">
        <v>60.4</v>
      </c>
      <c r="AC31" s="396">
        <v>52.6</v>
      </c>
      <c r="AD31" s="396">
        <v>61.6</v>
      </c>
      <c r="AE31" s="396">
        <v>52.1</v>
      </c>
    </row>
    <row r="32" spans="2:31" ht="12.75" customHeight="1">
      <c r="B32" s="83"/>
      <c r="C32" s="398" t="s">
        <v>585</v>
      </c>
      <c r="D32" s="398"/>
      <c r="F32" s="395">
        <v>19.2</v>
      </c>
      <c r="G32" s="396">
        <v>18.6</v>
      </c>
      <c r="H32" s="396">
        <v>22</v>
      </c>
      <c r="I32" s="396">
        <v>21</v>
      </c>
      <c r="J32" s="396">
        <v>23.9</v>
      </c>
      <c r="K32" s="396">
        <v>23.3</v>
      </c>
      <c r="L32" s="396">
        <v>27.6</v>
      </c>
      <c r="M32" s="396">
        <v>26.1</v>
      </c>
      <c r="N32" s="396">
        <v>30.7</v>
      </c>
      <c r="O32" s="396">
        <v>30</v>
      </c>
      <c r="P32" s="396">
        <v>34.3</v>
      </c>
      <c r="Q32" s="396">
        <v>34.2</v>
      </c>
      <c r="R32" s="396">
        <v>38.9</v>
      </c>
      <c r="S32" s="396">
        <v>39.8</v>
      </c>
      <c r="T32" s="396">
        <v>43.9</v>
      </c>
      <c r="U32" s="396">
        <v>44.5</v>
      </c>
      <c r="V32" s="396">
        <v>49.7</v>
      </c>
      <c r="W32" s="396">
        <v>47.7</v>
      </c>
      <c r="X32" s="396">
        <v>54</v>
      </c>
      <c r="Y32" s="396">
        <v>50.9</v>
      </c>
      <c r="Z32" s="396">
        <v>59.2</v>
      </c>
      <c r="AA32" s="396">
        <v>51.8</v>
      </c>
      <c r="AB32" s="396">
        <v>60.2</v>
      </c>
      <c r="AC32" s="396">
        <v>52.8</v>
      </c>
      <c r="AD32" s="396">
        <v>61.5</v>
      </c>
      <c r="AE32" s="396">
        <v>52.4</v>
      </c>
    </row>
    <row r="33" spans="2:31" ht="12.75" customHeight="1">
      <c r="B33" s="83"/>
      <c r="C33" s="397" t="s">
        <v>586</v>
      </c>
      <c r="D33" s="397"/>
      <c r="F33" s="395">
        <v>19</v>
      </c>
      <c r="G33" s="396">
        <v>18.7</v>
      </c>
      <c r="H33" s="396">
        <v>22</v>
      </c>
      <c r="I33" s="396">
        <v>21</v>
      </c>
      <c r="J33" s="396">
        <v>24.6</v>
      </c>
      <c r="K33" s="396">
        <v>24.1</v>
      </c>
      <c r="L33" s="396">
        <v>27.4</v>
      </c>
      <c r="M33" s="396">
        <v>26.6</v>
      </c>
      <c r="N33" s="396">
        <v>31</v>
      </c>
      <c r="O33" s="396">
        <v>30</v>
      </c>
      <c r="P33" s="396">
        <v>35.4</v>
      </c>
      <c r="Q33" s="396">
        <v>35.2</v>
      </c>
      <c r="R33" s="396">
        <v>38.9</v>
      </c>
      <c r="S33" s="396">
        <v>40.1</v>
      </c>
      <c r="T33" s="396">
        <v>44.4</v>
      </c>
      <c r="U33" s="396">
        <v>44</v>
      </c>
      <c r="V33" s="396">
        <v>49.8</v>
      </c>
      <c r="W33" s="396">
        <v>47.2</v>
      </c>
      <c r="X33" s="396">
        <v>54.7</v>
      </c>
      <c r="Y33" s="396">
        <v>49.6</v>
      </c>
      <c r="Z33" s="396">
        <v>58.7</v>
      </c>
      <c r="AA33" s="396">
        <v>51.7</v>
      </c>
      <c r="AB33" s="396">
        <v>60.9</v>
      </c>
      <c r="AC33" s="396">
        <v>52.9</v>
      </c>
      <c r="AD33" s="396">
        <v>61.4</v>
      </c>
      <c r="AE33" s="396">
        <v>52</v>
      </c>
    </row>
    <row r="34" spans="2:31" ht="12.75" customHeight="1">
      <c r="B34" s="83"/>
      <c r="C34" s="397" t="s">
        <v>587</v>
      </c>
      <c r="D34" s="397"/>
      <c r="F34" s="395">
        <v>19.1</v>
      </c>
      <c r="G34" s="396">
        <v>18.6</v>
      </c>
      <c r="H34" s="396">
        <v>21.6</v>
      </c>
      <c r="I34" s="396">
        <v>20.9</v>
      </c>
      <c r="J34" s="396">
        <v>23.7</v>
      </c>
      <c r="K34" s="396">
        <v>23.6</v>
      </c>
      <c r="L34" s="396">
        <v>27.9</v>
      </c>
      <c r="M34" s="396">
        <v>26.4</v>
      </c>
      <c r="N34" s="396">
        <v>31.3</v>
      </c>
      <c r="O34" s="396">
        <v>30.2</v>
      </c>
      <c r="P34" s="396">
        <v>34.6</v>
      </c>
      <c r="Q34" s="396">
        <v>33.9</v>
      </c>
      <c r="R34" s="396">
        <v>38.4</v>
      </c>
      <c r="S34" s="396">
        <v>39.1</v>
      </c>
      <c r="T34" s="396">
        <v>44</v>
      </c>
      <c r="U34" s="396">
        <v>44.5</v>
      </c>
      <c r="V34" s="396">
        <v>49.6</v>
      </c>
      <c r="W34" s="396">
        <v>47.7</v>
      </c>
      <c r="X34" s="396">
        <v>54.9</v>
      </c>
      <c r="Y34" s="396">
        <v>50.8</v>
      </c>
      <c r="Z34" s="396">
        <v>59.6</v>
      </c>
      <c r="AA34" s="396">
        <v>51.1</v>
      </c>
      <c r="AB34" s="396">
        <v>59.7</v>
      </c>
      <c r="AC34" s="396">
        <v>53.1</v>
      </c>
      <c r="AD34" s="396">
        <v>62.9</v>
      </c>
      <c r="AE34" s="396">
        <v>52.1</v>
      </c>
    </row>
    <row r="35" spans="2:31" ht="12.75" customHeight="1">
      <c r="B35" s="83"/>
      <c r="C35" s="397" t="s">
        <v>588</v>
      </c>
      <c r="D35" s="397"/>
      <c r="F35" s="395">
        <v>19</v>
      </c>
      <c r="G35" s="396">
        <v>18.6</v>
      </c>
      <c r="H35" s="396">
        <v>21.3</v>
      </c>
      <c r="I35" s="396">
        <v>21.2</v>
      </c>
      <c r="J35" s="396">
        <v>24.1</v>
      </c>
      <c r="K35" s="396">
        <v>23.6</v>
      </c>
      <c r="L35" s="396">
        <v>27.3</v>
      </c>
      <c r="M35" s="396">
        <v>26.9</v>
      </c>
      <c r="N35" s="396">
        <v>31</v>
      </c>
      <c r="O35" s="396">
        <v>29.9</v>
      </c>
      <c r="P35" s="396">
        <v>34.7</v>
      </c>
      <c r="Q35" s="396">
        <v>33.9</v>
      </c>
      <c r="R35" s="396">
        <v>38.3</v>
      </c>
      <c r="S35" s="396">
        <v>39.1</v>
      </c>
      <c r="T35" s="396">
        <v>44.5</v>
      </c>
      <c r="U35" s="396">
        <v>44.8</v>
      </c>
      <c r="V35" s="396">
        <v>49.9</v>
      </c>
      <c r="W35" s="396">
        <v>47.3</v>
      </c>
      <c r="X35" s="396">
        <v>54.8</v>
      </c>
      <c r="Y35" s="396">
        <v>50.1</v>
      </c>
      <c r="Z35" s="396">
        <v>59.5</v>
      </c>
      <c r="AA35" s="396">
        <v>51.8</v>
      </c>
      <c r="AB35" s="396">
        <v>61.5</v>
      </c>
      <c r="AC35" s="396">
        <v>52.1</v>
      </c>
      <c r="AD35" s="396">
        <v>62.2</v>
      </c>
      <c r="AE35" s="396">
        <v>52.2</v>
      </c>
    </row>
    <row r="36" spans="2:31" s="16" customFormat="1" ht="12.75" customHeight="1">
      <c r="B36" s="89"/>
      <c r="C36" s="399" t="s">
        <v>589</v>
      </c>
      <c r="D36" s="399"/>
      <c r="F36" s="401">
        <v>19.2</v>
      </c>
      <c r="G36" s="402">
        <v>18.7</v>
      </c>
      <c r="H36" s="402">
        <v>21.6</v>
      </c>
      <c r="I36" s="402">
        <v>21.1</v>
      </c>
      <c r="J36" s="402">
        <v>24.2</v>
      </c>
      <c r="K36" s="402">
        <v>23.8</v>
      </c>
      <c r="L36" s="402">
        <v>27.3</v>
      </c>
      <c r="M36" s="402">
        <v>26.5</v>
      </c>
      <c r="N36" s="402">
        <v>31.4</v>
      </c>
      <c r="O36" s="402">
        <v>30.2</v>
      </c>
      <c r="P36" s="402">
        <v>34.4</v>
      </c>
      <c r="Q36" s="402">
        <v>34.2</v>
      </c>
      <c r="R36" s="402">
        <v>38.4</v>
      </c>
      <c r="S36" s="402">
        <v>39.1</v>
      </c>
      <c r="T36" s="402">
        <v>44.7</v>
      </c>
      <c r="U36" s="402">
        <v>44.1</v>
      </c>
      <c r="V36" s="402">
        <v>50.6</v>
      </c>
      <c r="W36" s="402">
        <v>47.7</v>
      </c>
      <c r="X36" s="402">
        <v>54.7</v>
      </c>
      <c r="Y36" s="402">
        <v>50.6</v>
      </c>
      <c r="Z36" s="402">
        <v>59.2</v>
      </c>
      <c r="AA36" s="402">
        <v>51.4</v>
      </c>
      <c r="AB36" s="402">
        <v>61.6</v>
      </c>
      <c r="AC36" s="402">
        <v>52.4</v>
      </c>
      <c r="AD36" s="402">
        <v>62.9</v>
      </c>
      <c r="AE36" s="402">
        <v>52.1</v>
      </c>
    </row>
    <row r="37" spans="2:31" ht="12" customHeight="1">
      <c r="B37" s="83"/>
      <c r="C37" s="83"/>
      <c r="D37" s="83"/>
      <c r="F37" s="395"/>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row>
    <row r="38" spans="2:31" ht="15" customHeight="1">
      <c r="B38" s="394" t="s">
        <v>591</v>
      </c>
      <c r="C38" s="394"/>
      <c r="D38" s="83"/>
      <c r="F38" s="395"/>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row>
    <row r="39" spans="2:31" ht="15" customHeight="1">
      <c r="B39" s="83"/>
      <c r="C39" s="394" t="s">
        <v>577</v>
      </c>
      <c r="D39" s="394"/>
      <c r="F39" s="395">
        <v>54.9</v>
      </c>
      <c r="G39" s="396">
        <v>53.5</v>
      </c>
      <c r="H39" s="396">
        <v>56.3</v>
      </c>
      <c r="I39" s="396">
        <v>54.9</v>
      </c>
      <c r="J39" s="396">
        <v>58.3</v>
      </c>
      <c r="K39" s="396">
        <v>56.5</v>
      </c>
      <c r="L39" s="396">
        <v>60.1</v>
      </c>
      <c r="M39" s="396">
        <v>58.5</v>
      </c>
      <c r="N39" s="396">
        <v>62</v>
      </c>
      <c r="O39" s="396">
        <v>60.7</v>
      </c>
      <c r="P39" s="396">
        <v>64</v>
      </c>
      <c r="Q39" s="396">
        <v>62.8</v>
      </c>
      <c r="R39" s="396">
        <v>66.1</v>
      </c>
      <c r="S39" s="396">
        <v>66.2</v>
      </c>
      <c r="T39" s="396">
        <v>68.7</v>
      </c>
      <c r="U39" s="396">
        <v>70.3</v>
      </c>
      <c r="V39" s="396">
        <v>72.2</v>
      </c>
      <c r="W39" s="396">
        <v>73.6</v>
      </c>
      <c r="X39" s="396">
        <v>76.9</v>
      </c>
      <c r="Y39" s="396">
        <v>77</v>
      </c>
      <c r="Z39" s="396">
        <v>80.1</v>
      </c>
      <c r="AA39" s="396">
        <v>79.2</v>
      </c>
      <c r="AB39" s="396">
        <v>82.1</v>
      </c>
      <c r="AC39" s="396">
        <v>80</v>
      </c>
      <c r="AD39" s="396">
        <v>84</v>
      </c>
      <c r="AE39" s="396">
        <v>81.2</v>
      </c>
    </row>
    <row r="40" spans="2:31" ht="12.75" customHeight="1">
      <c r="B40" s="83"/>
      <c r="C40" s="397" t="s">
        <v>578</v>
      </c>
      <c r="D40" s="397"/>
      <c r="F40" s="395">
        <v>55.2</v>
      </c>
      <c r="G40" s="396">
        <v>53.9</v>
      </c>
      <c r="H40" s="396">
        <v>56.9</v>
      </c>
      <c r="I40" s="396">
        <v>55.3</v>
      </c>
      <c r="J40" s="396">
        <v>59</v>
      </c>
      <c r="K40" s="396">
        <v>57.1</v>
      </c>
      <c r="L40" s="396">
        <v>60.8</v>
      </c>
      <c r="M40" s="396">
        <v>59.1</v>
      </c>
      <c r="N40" s="396">
        <v>63</v>
      </c>
      <c r="O40" s="396">
        <v>61.3</v>
      </c>
      <c r="P40" s="396">
        <v>64.9</v>
      </c>
      <c r="Q40" s="396">
        <v>63.9</v>
      </c>
      <c r="R40" s="396">
        <v>67.1</v>
      </c>
      <c r="S40" s="396">
        <v>67</v>
      </c>
      <c r="T40" s="396">
        <v>69.8</v>
      </c>
      <c r="U40" s="396">
        <v>71.2</v>
      </c>
      <c r="V40" s="396">
        <v>73.4</v>
      </c>
      <c r="W40" s="396">
        <v>74.7</v>
      </c>
      <c r="X40" s="396">
        <v>77.5</v>
      </c>
      <c r="Y40" s="396">
        <v>77.4</v>
      </c>
      <c r="Z40" s="396">
        <v>81.5</v>
      </c>
      <c r="AA40" s="396">
        <v>80.3</v>
      </c>
      <c r="AB40" s="396">
        <v>83.9</v>
      </c>
      <c r="AC40" s="396">
        <v>80.9</v>
      </c>
      <c r="AD40" s="396">
        <v>86.1</v>
      </c>
      <c r="AE40" s="396">
        <v>81.5</v>
      </c>
    </row>
    <row r="41" spans="2:31" ht="12.75" customHeight="1">
      <c r="B41" s="83"/>
      <c r="C41" s="397" t="s">
        <v>579</v>
      </c>
      <c r="D41" s="397"/>
      <c r="F41" s="395">
        <v>56</v>
      </c>
      <c r="G41" s="396">
        <v>54.9</v>
      </c>
      <c r="H41" s="396">
        <v>57</v>
      </c>
      <c r="I41" s="396">
        <v>55.7</v>
      </c>
      <c r="J41" s="396">
        <v>59</v>
      </c>
      <c r="K41" s="396">
        <v>57.4</v>
      </c>
      <c r="L41" s="396">
        <v>61.1</v>
      </c>
      <c r="M41" s="396">
        <v>59.2</v>
      </c>
      <c r="N41" s="396">
        <v>63</v>
      </c>
      <c r="O41" s="396">
        <v>61.4</v>
      </c>
      <c r="P41" s="396">
        <v>65.8</v>
      </c>
      <c r="Q41" s="396">
        <v>65.3</v>
      </c>
      <c r="R41" s="396">
        <v>67.9</v>
      </c>
      <c r="S41" s="396">
        <v>69.1</v>
      </c>
      <c r="T41" s="396">
        <v>70.8</v>
      </c>
      <c r="U41" s="396">
        <v>72.8</v>
      </c>
      <c r="V41" s="396">
        <v>75</v>
      </c>
      <c r="W41" s="396">
        <v>76.2</v>
      </c>
      <c r="X41" s="396">
        <v>78.2</v>
      </c>
      <c r="Y41" s="396">
        <v>78.6</v>
      </c>
      <c r="Z41" s="396">
        <v>81.1</v>
      </c>
      <c r="AA41" s="396">
        <v>80.1</v>
      </c>
      <c r="AB41" s="396">
        <v>83.7</v>
      </c>
      <c r="AC41" s="396">
        <v>81</v>
      </c>
      <c r="AD41" s="396">
        <v>86</v>
      </c>
      <c r="AE41" s="396">
        <v>80.3</v>
      </c>
    </row>
    <row r="42" spans="2:31" ht="12.75" customHeight="1">
      <c r="B42" s="83"/>
      <c r="C42" s="397" t="s">
        <v>580</v>
      </c>
      <c r="D42" s="397"/>
      <c r="F42" s="395">
        <v>55.8</v>
      </c>
      <c r="G42" s="396">
        <v>54.5</v>
      </c>
      <c r="H42" s="396">
        <v>56.7</v>
      </c>
      <c r="I42" s="396">
        <v>55.9</v>
      </c>
      <c r="J42" s="396">
        <v>59.4</v>
      </c>
      <c r="K42" s="396">
        <v>58</v>
      </c>
      <c r="L42" s="396">
        <v>61.4</v>
      </c>
      <c r="M42" s="396">
        <v>60.1</v>
      </c>
      <c r="N42" s="396">
        <v>63.8</v>
      </c>
      <c r="O42" s="396">
        <v>62.6</v>
      </c>
      <c r="P42" s="396">
        <v>66.1</v>
      </c>
      <c r="Q42" s="396">
        <v>65.7</v>
      </c>
      <c r="R42" s="396">
        <v>68.6</v>
      </c>
      <c r="S42" s="396">
        <v>69.3</v>
      </c>
      <c r="T42" s="396">
        <v>71.7</v>
      </c>
      <c r="U42" s="396">
        <v>73.8</v>
      </c>
      <c r="V42" s="396">
        <v>75.2</v>
      </c>
      <c r="W42" s="396">
        <v>76.9</v>
      </c>
      <c r="X42" s="396">
        <v>79</v>
      </c>
      <c r="Y42" s="396">
        <v>79.1</v>
      </c>
      <c r="Z42" s="396">
        <v>82.8</v>
      </c>
      <c r="AA42" s="396">
        <v>80.6</v>
      </c>
      <c r="AB42" s="396">
        <v>84.4</v>
      </c>
      <c r="AC42" s="396">
        <v>81.4</v>
      </c>
      <c r="AD42" s="396">
        <v>86.2</v>
      </c>
      <c r="AE42" s="396">
        <v>81.8</v>
      </c>
    </row>
    <row r="43" spans="2:31" ht="12.75" customHeight="1">
      <c r="B43" s="83"/>
      <c r="C43" s="397" t="s">
        <v>581</v>
      </c>
      <c r="D43" s="397"/>
      <c r="F43" s="395">
        <v>55.7</v>
      </c>
      <c r="G43" s="396">
        <v>54.5</v>
      </c>
      <c r="H43" s="396">
        <v>57.4</v>
      </c>
      <c r="I43" s="396">
        <v>56.1</v>
      </c>
      <c r="J43" s="396">
        <v>59.6</v>
      </c>
      <c r="K43" s="396">
        <v>58.4</v>
      </c>
      <c r="L43" s="396">
        <v>61.4</v>
      </c>
      <c r="M43" s="396">
        <v>60.3</v>
      </c>
      <c r="N43" s="396">
        <v>64.4</v>
      </c>
      <c r="O43" s="396">
        <v>62.8</v>
      </c>
      <c r="P43" s="396">
        <v>66.1</v>
      </c>
      <c r="Q43" s="396">
        <v>65.3</v>
      </c>
      <c r="R43" s="396">
        <v>69</v>
      </c>
      <c r="S43" s="396">
        <v>69.3</v>
      </c>
      <c r="T43" s="396">
        <v>72.5</v>
      </c>
      <c r="U43" s="396">
        <v>74.1</v>
      </c>
      <c r="V43" s="396">
        <v>75.4</v>
      </c>
      <c r="W43" s="396">
        <v>77</v>
      </c>
      <c r="X43" s="396">
        <v>80</v>
      </c>
      <c r="Y43" s="396">
        <v>79.4</v>
      </c>
      <c r="Z43" s="396">
        <v>82.2</v>
      </c>
      <c r="AA43" s="396">
        <v>80.5</v>
      </c>
      <c r="AB43" s="396">
        <v>84.5</v>
      </c>
      <c r="AC43" s="396">
        <v>81.2</v>
      </c>
      <c r="AD43" s="396">
        <v>85.9</v>
      </c>
      <c r="AE43" s="396">
        <v>81.6</v>
      </c>
    </row>
    <row r="44" spans="2:31" ht="12.75" customHeight="1">
      <c r="B44" s="83"/>
      <c r="C44" s="397" t="s">
        <v>582</v>
      </c>
      <c r="D44" s="397"/>
      <c r="F44" s="395">
        <v>55.9</v>
      </c>
      <c r="G44" s="396">
        <v>54.9</v>
      </c>
      <c r="H44" s="396">
        <v>57.6</v>
      </c>
      <c r="I44" s="396">
        <v>56.3</v>
      </c>
      <c r="J44" s="396">
        <v>60.1</v>
      </c>
      <c r="K44" s="396">
        <v>58.5</v>
      </c>
      <c r="L44" s="396">
        <v>62.2</v>
      </c>
      <c r="M44" s="396">
        <v>60.7</v>
      </c>
      <c r="N44" s="396">
        <v>64.2</v>
      </c>
      <c r="O44" s="396">
        <v>63.2</v>
      </c>
      <c r="P44" s="396">
        <v>66.8</v>
      </c>
      <c r="Q44" s="396">
        <v>66.4</v>
      </c>
      <c r="R44" s="396">
        <v>69.6</v>
      </c>
      <c r="S44" s="396">
        <v>70.3</v>
      </c>
      <c r="T44" s="396">
        <v>72.8</v>
      </c>
      <c r="U44" s="396">
        <v>75</v>
      </c>
      <c r="V44" s="396">
        <v>76</v>
      </c>
      <c r="W44" s="396">
        <v>77.4</v>
      </c>
      <c r="X44" s="396">
        <v>80.1</v>
      </c>
      <c r="Y44" s="396">
        <v>80</v>
      </c>
      <c r="Z44" s="396">
        <v>82.3</v>
      </c>
      <c r="AA44" s="396">
        <v>80.8</v>
      </c>
      <c r="AB44" s="396">
        <v>84.3</v>
      </c>
      <c r="AC44" s="396">
        <v>81.8</v>
      </c>
      <c r="AD44" s="396">
        <v>85.6</v>
      </c>
      <c r="AE44" s="396">
        <v>82</v>
      </c>
    </row>
    <row r="45" spans="2:31" ht="12.75" customHeight="1">
      <c r="B45" s="83"/>
      <c r="C45" s="397" t="s">
        <v>583</v>
      </c>
      <c r="D45" s="397"/>
      <c r="F45" s="395">
        <v>56.3</v>
      </c>
      <c r="G45" s="396">
        <v>55.3</v>
      </c>
      <c r="H45" s="396">
        <v>58</v>
      </c>
      <c r="I45" s="396">
        <v>56.8</v>
      </c>
      <c r="J45" s="396">
        <v>59.9</v>
      </c>
      <c r="K45" s="396">
        <v>58.4</v>
      </c>
      <c r="L45" s="396">
        <v>62.2</v>
      </c>
      <c r="M45" s="396">
        <v>61</v>
      </c>
      <c r="N45" s="396">
        <v>64.8</v>
      </c>
      <c r="O45" s="396">
        <v>63.8</v>
      </c>
      <c r="P45" s="396">
        <v>67.4</v>
      </c>
      <c r="Q45" s="396">
        <v>66.9</v>
      </c>
      <c r="R45" s="396">
        <v>69.8</v>
      </c>
      <c r="S45" s="396">
        <v>70.7</v>
      </c>
      <c r="T45" s="396">
        <v>73.4</v>
      </c>
      <c r="U45" s="396">
        <v>75.1</v>
      </c>
      <c r="V45" s="396">
        <v>77.1</v>
      </c>
      <c r="W45" s="396">
        <v>77.5</v>
      </c>
      <c r="X45" s="396">
        <v>80.5</v>
      </c>
      <c r="Y45" s="396">
        <v>79.8</v>
      </c>
      <c r="Z45" s="396">
        <v>83.4</v>
      </c>
      <c r="AA45" s="396">
        <v>81.5</v>
      </c>
      <c r="AB45" s="396">
        <v>85.4</v>
      </c>
      <c r="AC45" s="396">
        <v>82.1</v>
      </c>
      <c r="AD45" s="396">
        <v>86.5</v>
      </c>
      <c r="AE45" s="396">
        <v>82</v>
      </c>
    </row>
    <row r="46" spans="2:31" ht="15" customHeight="1">
      <c r="B46" s="83"/>
      <c r="C46" s="398"/>
      <c r="D46" s="398"/>
      <c r="F46" s="395"/>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row>
    <row r="47" spans="2:31" ht="15" customHeight="1">
      <c r="B47" s="394" t="s">
        <v>592</v>
      </c>
      <c r="C47" s="394"/>
      <c r="D47" s="398"/>
      <c r="F47" s="395"/>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row>
    <row r="48" spans="2:31" ht="12.75" customHeight="1">
      <c r="B48" s="83"/>
      <c r="C48" s="394" t="s">
        <v>577</v>
      </c>
      <c r="D48" s="394"/>
      <c r="F48" s="395">
        <v>61.4</v>
      </c>
      <c r="G48" s="396">
        <v>60.6</v>
      </c>
      <c r="H48" s="396">
        <v>63.3</v>
      </c>
      <c r="I48" s="396">
        <v>62.9</v>
      </c>
      <c r="J48" s="396">
        <v>65.8</v>
      </c>
      <c r="K48" s="396">
        <v>65.2</v>
      </c>
      <c r="L48" s="396">
        <v>68.6</v>
      </c>
      <c r="M48" s="396">
        <v>67.9</v>
      </c>
      <c r="N48" s="396">
        <v>70.3</v>
      </c>
      <c r="O48" s="396">
        <v>70.3</v>
      </c>
      <c r="P48" s="396">
        <v>72.4</v>
      </c>
      <c r="Q48" s="396">
        <v>72.9</v>
      </c>
      <c r="R48" s="396">
        <v>74.3</v>
      </c>
      <c r="S48" s="396">
        <v>76</v>
      </c>
      <c r="T48" s="396">
        <v>76.7</v>
      </c>
      <c r="U48" s="396">
        <v>78.9</v>
      </c>
      <c r="V48" s="396">
        <v>80.1</v>
      </c>
      <c r="W48" s="396">
        <v>81.4</v>
      </c>
      <c r="X48" s="396">
        <v>83.8</v>
      </c>
      <c r="Y48" s="396">
        <v>83</v>
      </c>
      <c r="Z48" s="396">
        <v>87.4</v>
      </c>
      <c r="AA48" s="396">
        <v>84.2</v>
      </c>
      <c r="AB48" s="396">
        <v>89.2</v>
      </c>
      <c r="AC48" s="396">
        <v>84.7</v>
      </c>
      <c r="AD48" s="396">
        <v>90.1</v>
      </c>
      <c r="AE48" s="396">
        <v>84.7</v>
      </c>
    </row>
    <row r="49" spans="2:31" ht="12.75" customHeight="1">
      <c r="B49" s="83"/>
      <c r="C49" s="397" t="s">
        <v>578</v>
      </c>
      <c r="D49" s="397"/>
      <c r="F49" s="395">
        <v>61.6</v>
      </c>
      <c r="G49" s="396">
        <v>61.2</v>
      </c>
      <c r="H49" s="396">
        <v>63.8</v>
      </c>
      <c r="I49" s="396">
        <v>63.4</v>
      </c>
      <c r="J49" s="396">
        <v>66.5</v>
      </c>
      <c r="K49" s="396">
        <v>65.8</v>
      </c>
      <c r="L49" s="396">
        <v>68.8</v>
      </c>
      <c r="M49" s="396">
        <v>68.5</v>
      </c>
      <c r="N49" s="396">
        <v>71.1</v>
      </c>
      <c r="O49" s="396">
        <v>70.8</v>
      </c>
      <c r="P49" s="396">
        <v>73.1</v>
      </c>
      <c r="Q49" s="396">
        <v>73.6</v>
      </c>
      <c r="R49" s="396">
        <v>75.3</v>
      </c>
      <c r="S49" s="396">
        <v>76.6</v>
      </c>
      <c r="T49" s="396">
        <v>78.3</v>
      </c>
      <c r="U49" s="396">
        <v>80.1</v>
      </c>
      <c r="V49" s="396">
        <v>81.8</v>
      </c>
      <c r="W49" s="396">
        <v>82.7</v>
      </c>
      <c r="X49" s="396">
        <v>85.3</v>
      </c>
      <c r="Y49" s="396">
        <v>84.1</v>
      </c>
      <c r="Z49" s="396">
        <v>88.5</v>
      </c>
      <c r="AA49" s="396">
        <v>84.2</v>
      </c>
      <c r="AB49" s="396">
        <v>89.5</v>
      </c>
      <c r="AC49" s="396">
        <v>84.5</v>
      </c>
      <c r="AD49" s="396">
        <v>90.4</v>
      </c>
      <c r="AE49" s="396">
        <v>84.8</v>
      </c>
    </row>
    <row r="50" spans="2:31" ht="12.75" customHeight="1">
      <c r="B50" s="83"/>
      <c r="C50" s="397" t="s">
        <v>579</v>
      </c>
      <c r="D50" s="397"/>
      <c r="F50" s="395">
        <v>61.9</v>
      </c>
      <c r="G50" s="396">
        <v>61.1</v>
      </c>
      <c r="H50" s="396">
        <v>64.2</v>
      </c>
      <c r="I50" s="396">
        <v>63.8</v>
      </c>
      <c r="J50" s="396">
        <v>66.7</v>
      </c>
      <c r="K50" s="396">
        <v>66.3</v>
      </c>
      <c r="L50" s="396">
        <v>69.54</v>
      </c>
      <c r="M50" s="396">
        <v>68.6</v>
      </c>
      <c r="N50" s="396">
        <v>71.4</v>
      </c>
      <c r="O50" s="396">
        <v>71.2</v>
      </c>
      <c r="P50" s="396">
        <v>73.4</v>
      </c>
      <c r="Q50" s="396">
        <v>74</v>
      </c>
      <c r="R50" s="396">
        <v>75.6</v>
      </c>
      <c r="S50" s="396">
        <v>77.4</v>
      </c>
      <c r="T50" s="396">
        <v>78.4</v>
      </c>
      <c r="U50" s="396">
        <v>80.3</v>
      </c>
      <c r="V50" s="396">
        <v>82.2</v>
      </c>
      <c r="W50" s="396">
        <v>82.7</v>
      </c>
      <c r="X50" s="396">
        <v>85.7</v>
      </c>
      <c r="Y50" s="396">
        <v>84</v>
      </c>
      <c r="Z50" s="396">
        <v>87.9</v>
      </c>
      <c r="AA50" s="396">
        <v>84.6</v>
      </c>
      <c r="AB50" s="396">
        <v>89.9</v>
      </c>
      <c r="AC50" s="396">
        <v>85.3</v>
      </c>
      <c r="AD50" s="396">
        <v>90.7</v>
      </c>
      <c r="AE50" s="396">
        <v>85</v>
      </c>
    </row>
    <row r="51" spans="2:31" ht="12.75" customHeight="1">
      <c r="B51" s="83"/>
      <c r="C51" s="397" t="s">
        <v>580</v>
      </c>
      <c r="D51" s="397"/>
      <c r="F51" s="395">
        <v>61.9</v>
      </c>
      <c r="G51" s="396">
        <v>61.4</v>
      </c>
      <c r="H51" s="396">
        <v>64.4</v>
      </c>
      <c r="I51" s="396">
        <v>64.1</v>
      </c>
      <c r="J51" s="396">
        <v>66.9</v>
      </c>
      <c r="K51" s="396">
        <v>66.7</v>
      </c>
      <c r="L51" s="396">
        <v>69.4</v>
      </c>
      <c r="M51" s="396">
        <v>69</v>
      </c>
      <c r="N51" s="396">
        <v>71.8</v>
      </c>
      <c r="O51" s="396">
        <v>71.9</v>
      </c>
      <c r="P51" s="396">
        <v>73.8</v>
      </c>
      <c r="Q51" s="396">
        <v>74.5</v>
      </c>
      <c r="R51" s="396">
        <v>76.1</v>
      </c>
      <c r="S51" s="396">
        <v>77.7</v>
      </c>
      <c r="T51" s="396">
        <v>79.1</v>
      </c>
      <c r="U51" s="396">
        <v>81.1</v>
      </c>
      <c r="V51" s="396">
        <v>82.7</v>
      </c>
      <c r="W51" s="396">
        <v>82.9</v>
      </c>
      <c r="X51" s="396">
        <v>86.2</v>
      </c>
      <c r="Y51" s="396">
        <v>84.2</v>
      </c>
      <c r="Z51" s="396">
        <v>88.8</v>
      </c>
      <c r="AA51" s="396">
        <v>84.7</v>
      </c>
      <c r="AB51" s="396">
        <v>89.5</v>
      </c>
      <c r="AC51" s="396">
        <v>84.7</v>
      </c>
      <c r="AD51" s="396">
        <v>90.1</v>
      </c>
      <c r="AE51" s="396">
        <v>84.8</v>
      </c>
    </row>
    <row r="52" spans="2:31" ht="12.75" customHeight="1">
      <c r="B52" s="83"/>
      <c r="C52" s="397" t="s">
        <v>581</v>
      </c>
      <c r="D52" s="397"/>
      <c r="F52" s="395">
        <v>62.3</v>
      </c>
      <c r="G52" s="396">
        <v>61.9</v>
      </c>
      <c r="H52" s="396">
        <v>64.7</v>
      </c>
      <c r="I52" s="396">
        <v>64.2</v>
      </c>
      <c r="J52" s="396">
        <v>67.4</v>
      </c>
      <c r="K52" s="396">
        <v>66.6</v>
      </c>
      <c r="L52" s="396">
        <v>69.4</v>
      </c>
      <c r="M52" s="396">
        <v>69.1</v>
      </c>
      <c r="N52" s="396">
        <v>72.1</v>
      </c>
      <c r="O52" s="396">
        <v>71.7</v>
      </c>
      <c r="P52" s="396">
        <v>73.9</v>
      </c>
      <c r="Q52" s="396">
        <v>74.4</v>
      </c>
      <c r="R52" s="396">
        <v>76.3</v>
      </c>
      <c r="S52" s="396">
        <v>77.8</v>
      </c>
      <c r="T52" s="396">
        <v>79.6</v>
      </c>
      <c r="U52" s="396">
        <v>81.3</v>
      </c>
      <c r="V52" s="396">
        <v>82.9</v>
      </c>
      <c r="W52" s="396">
        <v>83</v>
      </c>
      <c r="X52" s="396">
        <v>86.7</v>
      </c>
      <c r="Y52" s="396">
        <v>84.2</v>
      </c>
      <c r="Z52" s="396">
        <v>88.8</v>
      </c>
      <c r="AA52" s="396">
        <v>84.8</v>
      </c>
      <c r="AB52" s="396">
        <v>90.1</v>
      </c>
      <c r="AC52" s="396">
        <v>84.8</v>
      </c>
      <c r="AD52" s="396">
        <v>90.2</v>
      </c>
      <c r="AE52" s="396">
        <v>84.8</v>
      </c>
    </row>
    <row r="53" spans="2:31" ht="12.75" customHeight="1">
      <c r="B53" s="83"/>
      <c r="C53" s="397" t="s">
        <v>582</v>
      </c>
      <c r="D53" s="397"/>
      <c r="F53" s="395">
        <v>62.3</v>
      </c>
      <c r="G53" s="396">
        <v>61.7</v>
      </c>
      <c r="H53" s="396">
        <v>65</v>
      </c>
      <c r="I53" s="396">
        <v>64.5</v>
      </c>
      <c r="J53" s="396">
        <v>67.4</v>
      </c>
      <c r="K53" s="396">
        <v>67.2</v>
      </c>
      <c r="L53" s="396">
        <v>70.1</v>
      </c>
      <c r="M53" s="396">
        <v>69.4</v>
      </c>
      <c r="N53" s="396">
        <v>71.9</v>
      </c>
      <c r="O53" s="396">
        <v>72</v>
      </c>
      <c r="P53" s="396">
        <v>74.2</v>
      </c>
      <c r="Q53" s="396">
        <v>75</v>
      </c>
      <c r="R53" s="396">
        <v>76.5</v>
      </c>
      <c r="S53" s="396">
        <v>78.4</v>
      </c>
      <c r="T53" s="396">
        <v>79.9</v>
      </c>
      <c r="U53" s="396">
        <v>81.7</v>
      </c>
      <c r="V53" s="396">
        <v>83.3</v>
      </c>
      <c r="W53" s="396">
        <v>83.4</v>
      </c>
      <c r="X53" s="396">
        <v>87.5</v>
      </c>
      <c r="Y53" s="396">
        <v>84.8</v>
      </c>
      <c r="Z53" s="396">
        <v>88.9</v>
      </c>
      <c r="AA53" s="396">
        <v>85</v>
      </c>
      <c r="AB53" s="396">
        <v>90.2</v>
      </c>
      <c r="AC53" s="396">
        <v>85</v>
      </c>
      <c r="AD53" s="396">
        <v>90.2</v>
      </c>
      <c r="AE53" s="396">
        <v>84.7</v>
      </c>
    </row>
    <row r="54" spans="2:31" ht="12.75" customHeight="1">
      <c r="B54" s="83"/>
      <c r="C54" s="397" t="s">
        <v>583</v>
      </c>
      <c r="D54" s="397"/>
      <c r="F54" s="395">
        <v>62.4</v>
      </c>
      <c r="G54" s="396">
        <v>61.9</v>
      </c>
      <c r="H54" s="396">
        <v>64.9</v>
      </c>
      <c r="I54" s="396">
        <v>64.6</v>
      </c>
      <c r="J54" s="396">
        <v>67.7</v>
      </c>
      <c r="K54" s="396">
        <v>67.2</v>
      </c>
      <c r="L54" s="396">
        <v>70.2</v>
      </c>
      <c r="M54" s="396">
        <v>69.8</v>
      </c>
      <c r="N54" s="396">
        <v>72.3</v>
      </c>
      <c r="O54" s="396">
        <v>72.4</v>
      </c>
      <c r="P54" s="396">
        <v>74.6</v>
      </c>
      <c r="Q54" s="396">
        <v>75.3</v>
      </c>
      <c r="R54" s="396">
        <v>77.1</v>
      </c>
      <c r="S54" s="396">
        <v>78.6</v>
      </c>
      <c r="T54" s="396">
        <v>80.6</v>
      </c>
      <c r="U54" s="396">
        <v>81.9</v>
      </c>
      <c r="V54" s="396">
        <v>84.3</v>
      </c>
      <c r="W54" s="396">
        <v>83.6</v>
      </c>
      <c r="X54" s="396">
        <v>87.5</v>
      </c>
      <c r="Y54" s="396">
        <v>84.8</v>
      </c>
      <c r="Z54" s="396">
        <v>89.5</v>
      </c>
      <c r="AA54" s="396">
        <v>85</v>
      </c>
      <c r="AB54" s="396">
        <v>90.2</v>
      </c>
      <c r="AC54" s="396">
        <v>85.3</v>
      </c>
      <c r="AD54" s="396">
        <v>90.4</v>
      </c>
      <c r="AE54" s="396">
        <v>85.1</v>
      </c>
    </row>
    <row r="55" spans="2:31" ht="12.75" customHeight="1">
      <c r="B55" s="83"/>
      <c r="C55" s="397" t="s">
        <v>584</v>
      </c>
      <c r="D55" s="397"/>
      <c r="F55" s="395">
        <v>62.1</v>
      </c>
      <c r="G55" s="396">
        <v>61.7</v>
      </c>
      <c r="H55" s="396">
        <v>65</v>
      </c>
      <c r="I55" s="396">
        <v>64.8</v>
      </c>
      <c r="J55" s="396">
        <v>67.6</v>
      </c>
      <c r="K55" s="396">
        <v>67.2</v>
      </c>
      <c r="L55" s="396">
        <v>70.4</v>
      </c>
      <c r="M55" s="396">
        <v>70.1</v>
      </c>
      <c r="N55" s="396">
        <v>72.7</v>
      </c>
      <c r="O55" s="396">
        <v>72.8</v>
      </c>
      <c r="P55" s="396">
        <v>74.9</v>
      </c>
      <c r="Q55" s="396">
        <v>75.8</v>
      </c>
      <c r="R55" s="396">
        <v>77.3</v>
      </c>
      <c r="S55" s="396">
        <v>79.2</v>
      </c>
      <c r="T55" s="396">
        <v>80.6</v>
      </c>
      <c r="U55" s="396">
        <v>82.1</v>
      </c>
      <c r="V55" s="396">
        <v>84.4</v>
      </c>
      <c r="W55" s="396">
        <v>83.7</v>
      </c>
      <c r="X55" s="396">
        <v>87.6</v>
      </c>
      <c r="Y55" s="396">
        <v>84.6</v>
      </c>
      <c r="Z55" s="396">
        <v>89.2</v>
      </c>
      <c r="AA55" s="396">
        <v>85</v>
      </c>
      <c r="AB55" s="396">
        <v>90.3</v>
      </c>
      <c r="AC55" s="396">
        <v>84.9</v>
      </c>
      <c r="AD55" s="396">
        <v>90.6</v>
      </c>
      <c r="AE55" s="396">
        <v>84.8</v>
      </c>
    </row>
    <row r="56" spans="3:31" ht="12.75" customHeight="1">
      <c r="C56" s="398" t="s">
        <v>585</v>
      </c>
      <c r="D56" s="398"/>
      <c r="F56" s="395">
        <v>62.2</v>
      </c>
      <c r="G56" s="396">
        <v>61.4</v>
      </c>
      <c r="H56" s="396">
        <v>65</v>
      </c>
      <c r="I56" s="396">
        <v>64.3</v>
      </c>
      <c r="J56" s="396">
        <v>67.5</v>
      </c>
      <c r="K56" s="396">
        <v>67.1</v>
      </c>
      <c r="L56" s="396">
        <v>70.2</v>
      </c>
      <c r="M56" s="396">
        <v>69.7</v>
      </c>
      <c r="N56" s="396">
        <v>72.7</v>
      </c>
      <c r="O56" s="396">
        <v>72.7</v>
      </c>
      <c r="P56" s="396">
        <v>75.1</v>
      </c>
      <c r="Q56" s="396">
        <v>75.7</v>
      </c>
      <c r="R56" s="396">
        <v>78</v>
      </c>
      <c r="S56" s="396">
        <v>79.4</v>
      </c>
      <c r="T56" s="396">
        <v>81.2</v>
      </c>
      <c r="U56" s="396">
        <v>82.4</v>
      </c>
      <c r="V56" s="396">
        <v>85</v>
      </c>
      <c r="W56" s="396">
        <v>83.8</v>
      </c>
      <c r="X56" s="396">
        <v>87.7</v>
      </c>
      <c r="Y56" s="396">
        <v>84.7</v>
      </c>
      <c r="Z56" s="396">
        <v>89.9</v>
      </c>
      <c r="AA56" s="396">
        <v>84.7</v>
      </c>
      <c r="AB56" s="396">
        <v>90.5</v>
      </c>
      <c r="AC56" s="396">
        <v>85</v>
      </c>
      <c r="AD56" s="396">
        <v>90.9</v>
      </c>
      <c r="AE56" s="396">
        <v>85</v>
      </c>
    </row>
    <row r="57" spans="3:31" ht="12.75" customHeight="1">
      <c r="C57" s="397" t="s">
        <v>586</v>
      </c>
      <c r="D57" s="397"/>
      <c r="F57" s="395">
        <v>62.1</v>
      </c>
      <c r="G57" s="396">
        <v>61.6</v>
      </c>
      <c r="H57" s="396">
        <v>65</v>
      </c>
      <c r="I57" s="396">
        <v>64.3</v>
      </c>
      <c r="J57" s="396">
        <v>67.5</v>
      </c>
      <c r="K57" s="396">
        <v>67.4</v>
      </c>
      <c r="L57" s="396">
        <v>70.2</v>
      </c>
      <c r="M57" s="396">
        <v>69.8</v>
      </c>
      <c r="N57" s="396">
        <v>72.6</v>
      </c>
      <c r="O57" s="396">
        <v>72.3</v>
      </c>
      <c r="P57" s="396">
        <v>75.4</v>
      </c>
      <c r="Q57" s="396">
        <v>76.1</v>
      </c>
      <c r="R57" s="396">
        <v>77.8</v>
      </c>
      <c r="S57" s="396">
        <v>79.2</v>
      </c>
      <c r="T57" s="396">
        <v>81.6</v>
      </c>
      <c r="U57" s="396">
        <v>82.1</v>
      </c>
      <c r="V57" s="396">
        <v>84.9</v>
      </c>
      <c r="W57" s="396">
        <v>83.9</v>
      </c>
      <c r="X57" s="396">
        <v>88</v>
      </c>
      <c r="Y57" s="396">
        <v>84.8</v>
      </c>
      <c r="Z57" s="396">
        <v>89.8</v>
      </c>
      <c r="AA57" s="396">
        <v>84.9</v>
      </c>
      <c r="AB57" s="396">
        <v>90.5</v>
      </c>
      <c r="AC57" s="396">
        <v>85</v>
      </c>
      <c r="AD57" s="396">
        <v>90.6</v>
      </c>
      <c r="AE57" s="396">
        <v>85.2</v>
      </c>
    </row>
    <row r="58" spans="3:31" ht="12.75" customHeight="1">
      <c r="C58" s="397" t="s">
        <v>587</v>
      </c>
      <c r="D58" s="397"/>
      <c r="F58" s="395">
        <v>61.9</v>
      </c>
      <c r="G58" s="396">
        <v>61.3</v>
      </c>
      <c r="H58" s="396">
        <v>64.9</v>
      </c>
      <c r="I58" s="396">
        <v>64.4</v>
      </c>
      <c r="J58" s="396">
        <v>67.3</v>
      </c>
      <c r="K58" s="396">
        <v>67.3</v>
      </c>
      <c r="L58" s="396">
        <v>70.7</v>
      </c>
      <c r="M58" s="396">
        <v>69.9</v>
      </c>
      <c r="N58" s="396">
        <v>72.9</v>
      </c>
      <c r="O58" s="396">
        <v>72.5</v>
      </c>
      <c r="P58" s="396">
        <v>74.9</v>
      </c>
      <c r="Q58" s="396">
        <v>75.5</v>
      </c>
      <c r="R58" s="396">
        <v>77.6</v>
      </c>
      <c r="S58" s="396">
        <v>79.1</v>
      </c>
      <c r="T58" s="396">
        <v>81</v>
      </c>
      <c r="U58" s="396">
        <v>82.2</v>
      </c>
      <c r="V58" s="396">
        <v>84.6</v>
      </c>
      <c r="W58" s="396">
        <v>83.6</v>
      </c>
      <c r="X58" s="396">
        <v>88.3</v>
      </c>
      <c r="Y58" s="396">
        <v>84.9</v>
      </c>
      <c r="Z58" s="396">
        <v>89.5</v>
      </c>
      <c r="AA58" s="396">
        <v>84.9</v>
      </c>
      <c r="AB58" s="396">
        <v>90.3</v>
      </c>
      <c r="AC58" s="396">
        <v>84.9</v>
      </c>
      <c r="AD58" s="396">
        <v>91.1</v>
      </c>
      <c r="AE58" s="396">
        <v>85</v>
      </c>
    </row>
    <row r="59" spans="3:31" ht="12.75" customHeight="1">
      <c r="C59" s="397" t="s">
        <v>588</v>
      </c>
      <c r="D59" s="397"/>
      <c r="F59" s="395">
        <v>62</v>
      </c>
      <c r="G59" s="396">
        <v>61.3</v>
      </c>
      <c r="H59" s="396">
        <v>64.8</v>
      </c>
      <c r="I59" s="396">
        <v>64.6</v>
      </c>
      <c r="J59" s="396">
        <v>67.4</v>
      </c>
      <c r="K59" s="396">
        <v>67.3</v>
      </c>
      <c r="L59" s="396">
        <v>70.2</v>
      </c>
      <c r="M59" s="396">
        <v>70.1</v>
      </c>
      <c r="N59" s="396">
        <v>72.8</v>
      </c>
      <c r="O59" s="396">
        <v>72.5</v>
      </c>
      <c r="P59" s="396">
        <v>75.2</v>
      </c>
      <c r="Q59" s="396">
        <v>75.7</v>
      </c>
      <c r="R59" s="396">
        <v>77.4</v>
      </c>
      <c r="S59" s="396">
        <v>79.2</v>
      </c>
      <c r="T59" s="396">
        <v>81.3</v>
      </c>
      <c r="U59" s="396">
        <v>82.5</v>
      </c>
      <c r="V59" s="396">
        <v>85</v>
      </c>
      <c r="W59" s="396">
        <v>83.6</v>
      </c>
      <c r="X59" s="396">
        <v>87.7</v>
      </c>
      <c r="Y59" s="396">
        <v>84.7</v>
      </c>
      <c r="Z59" s="396">
        <v>90</v>
      </c>
      <c r="AA59" s="396">
        <v>85.1</v>
      </c>
      <c r="AB59" s="396">
        <v>91</v>
      </c>
      <c r="AC59" s="396">
        <v>85.1</v>
      </c>
      <c r="AD59" s="396">
        <v>91</v>
      </c>
      <c r="AE59" s="396">
        <v>85</v>
      </c>
    </row>
    <row r="60" spans="3:31" s="16" customFormat="1" ht="12.75" customHeight="1">
      <c r="C60" s="399" t="s">
        <v>589</v>
      </c>
      <c r="D60" s="399"/>
      <c r="E60" s="16">
        <v>62</v>
      </c>
      <c r="F60" s="401">
        <v>62</v>
      </c>
      <c r="G60" s="402">
        <v>61.3</v>
      </c>
      <c r="H60" s="402">
        <v>65</v>
      </c>
      <c r="I60" s="402">
        <v>64.6</v>
      </c>
      <c r="J60" s="402">
        <v>67.5</v>
      </c>
      <c r="K60" s="402">
        <v>67.4</v>
      </c>
      <c r="L60" s="402">
        <v>70.3</v>
      </c>
      <c r="M60" s="402">
        <v>70.1</v>
      </c>
      <c r="N60" s="402">
        <v>73.1</v>
      </c>
      <c r="O60" s="402">
        <v>72.5</v>
      </c>
      <c r="P60" s="402">
        <v>75</v>
      </c>
      <c r="Q60" s="402">
        <v>75.8</v>
      </c>
      <c r="R60" s="402">
        <v>77.7</v>
      </c>
      <c r="S60" s="402">
        <v>79.1</v>
      </c>
      <c r="T60" s="402">
        <v>81.2</v>
      </c>
      <c r="U60" s="402">
        <v>82.2</v>
      </c>
      <c r="V60" s="402">
        <v>85.2</v>
      </c>
      <c r="W60" s="402">
        <v>83.7</v>
      </c>
      <c r="X60" s="402">
        <v>88.1</v>
      </c>
      <c r="Y60" s="402">
        <v>84.9</v>
      </c>
      <c r="Z60" s="402">
        <v>89.6</v>
      </c>
      <c r="AA60" s="402">
        <v>85.3</v>
      </c>
      <c r="AB60" s="402">
        <v>90.5</v>
      </c>
      <c r="AC60" s="402">
        <v>85.2</v>
      </c>
      <c r="AD60" s="402">
        <v>91</v>
      </c>
      <c r="AE60" s="402">
        <v>85.4</v>
      </c>
    </row>
    <row r="61" ht="5.25" customHeight="1" thickBot="1">
      <c r="F61" s="403"/>
    </row>
    <row r="62" spans="1:31" ht="13.5">
      <c r="A62" s="404" t="s">
        <v>593</v>
      </c>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row>
  </sheetData>
  <sheetProtection/>
  <mergeCells count="65">
    <mergeCell ref="C60:D60"/>
    <mergeCell ref="C53:D53"/>
    <mergeCell ref="C54:D54"/>
    <mergeCell ref="C55:D55"/>
    <mergeCell ref="C57:D57"/>
    <mergeCell ref="C58:D58"/>
    <mergeCell ref="C59:D59"/>
    <mergeCell ref="B47:C47"/>
    <mergeCell ref="C48:D48"/>
    <mergeCell ref="C49:D49"/>
    <mergeCell ref="C50:D50"/>
    <mergeCell ref="C51:D51"/>
    <mergeCell ref="C52:D52"/>
    <mergeCell ref="C40:D40"/>
    <mergeCell ref="C41:D41"/>
    <mergeCell ref="C42:D42"/>
    <mergeCell ref="C43:D43"/>
    <mergeCell ref="C44:D44"/>
    <mergeCell ref="C45:D45"/>
    <mergeCell ref="C33:D33"/>
    <mergeCell ref="C34:D34"/>
    <mergeCell ref="C35:D35"/>
    <mergeCell ref="C36:D36"/>
    <mergeCell ref="B38:C38"/>
    <mergeCell ref="C39:D39"/>
    <mergeCell ref="C26:D26"/>
    <mergeCell ref="C27:D27"/>
    <mergeCell ref="C28:D28"/>
    <mergeCell ref="C29:D29"/>
    <mergeCell ref="C30:D30"/>
    <mergeCell ref="C31:D31"/>
    <mergeCell ref="C19:D19"/>
    <mergeCell ref="C20:D20"/>
    <mergeCell ref="C21:D21"/>
    <mergeCell ref="B23:C23"/>
    <mergeCell ref="C24:D24"/>
    <mergeCell ref="C25:D25"/>
    <mergeCell ref="C12:D12"/>
    <mergeCell ref="C13:D13"/>
    <mergeCell ref="C14:D14"/>
    <mergeCell ref="C15:D15"/>
    <mergeCell ref="C16:D16"/>
    <mergeCell ref="C18:D18"/>
    <mergeCell ref="AB5:AC5"/>
    <mergeCell ref="AD5:AE5"/>
    <mergeCell ref="B8:C8"/>
    <mergeCell ref="C9:D9"/>
    <mergeCell ref="C10:D10"/>
    <mergeCell ref="C11:D11"/>
    <mergeCell ref="P5:Q5"/>
    <mergeCell ref="R5:S5"/>
    <mergeCell ref="T5:U5"/>
    <mergeCell ref="V5:W5"/>
    <mergeCell ref="X5:Y5"/>
    <mergeCell ref="Z5:AA5"/>
    <mergeCell ref="A4:E6"/>
    <mergeCell ref="F4:G4"/>
    <mergeCell ref="H4:S4"/>
    <mergeCell ref="T4:Y4"/>
    <mergeCell ref="Z4:AE4"/>
    <mergeCell ref="F5:G5"/>
    <mergeCell ref="H5:I5"/>
    <mergeCell ref="J5:K5"/>
    <mergeCell ref="L5:M5"/>
    <mergeCell ref="N5:O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Q25"/>
  <sheetViews>
    <sheetView zoomScalePageLayoutView="0" workbookViewId="0" topLeftCell="A1">
      <selection activeCell="Q26" sqref="Q26"/>
    </sheetView>
  </sheetViews>
  <sheetFormatPr defaultColWidth="9.00390625" defaultRowHeight="13.5"/>
  <cols>
    <col min="1" max="1" width="0.6171875" style="1" customWidth="1"/>
    <col min="2" max="2" width="1.875" style="1" customWidth="1"/>
    <col min="3" max="3" width="1.4921875" style="1" customWidth="1"/>
    <col min="4" max="4" width="6.50390625" style="1" customWidth="1"/>
    <col min="5" max="5" width="0.74609375" style="1" customWidth="1"/>
    <col min="6" max="9" width="8.125" style="1" customWidth="1"/>
    <col min="10" max="10" width="0.6171875" style="1" customWidth="1"/>
    <col min="11" max="11" width="8.00390625" style="1" customWidth="1"/>
    <col min="12" max="12" width="0.6171875" style="1" customWidth="1"/>
    <col min="13" max="14" width="8.625" style="1" customWidth="1"/>
    <col min="15" max="16" width="8.25390625" style="1" customWidth="1"/>
    <col min="17" max="17" width="9.75390625" style="1" bestFit="1" customWidth="1"/>
    <col min="18" max="16384" width="9.00390625" style="1" customWidth="1"/>
  </cols>
  <sheetData>
    <row r="1" ht="17.25">
      <c r="H1" s="3" t="s">
        <v>594</v>
      </c>
    </row>
    <row r="2" spans="1:2" ht="13.5">
      <c r="A2" s="4" t="s">
        <v>595</v>
      </c>
      <c r="B2" s="4"/>
    </row>
    <row r="3" spans="1:16" ht="14.25" thickBot="1">
      <c r="A3" s="4" t="s">
        <v>596</v>
      </c>
      <c r="B3" s="4"/>
      <c r="P3" s="5" t="s">
        <v>400</v>
      </c>
    </row>
    <row r="4" spans="1:16" ht="17.25" customHeight="1" thickTop="1">
      <c r="A4" s="225" t="s">
        <v>99</v>
      </c>
      <c r="B4" s="225"/>
      <c r="C4" s="225"/>
      <c r="D4" s="225"/>
      <c r="E4" s="225"/>
      <c r="F4" s="224" t="s">
        <v>105</v>
      </c>
      <c r="G4" s="406" t="s">
        <v>597</v>
      </c>
      <c r="H4" s="407"/>
      <c r="I4" s="407"/>
      <c r="J4" s="407"/>
      <c r="K4" s="407"/>
      <c r="L4" s="407"/>
      <c r="M4" s="407"/>
      <c r="N4" s="406" t="s">
        <v>598</v>
      </c>
      <c r="O4" s="407"/>
      <c r="P4" s="407"/>
    </row>
    <row r="5" spans="1:16" ht="8.25" customHeight="1">
      <c r="A5" s="408"/>
      <c r="B5" s="408"/>
      <c r="C5" s="408"/>
      <c r="D5" s="408"/>
      <c r="E5" s="408"/>
      <c r="F5" s="409"/>
      <c r="G5" s="409" t="s">
        <v>599</v>
      </c>
      <c r="H5" s="410"/>
      <c r="I5" s="410"/>
      <c r="J5" s="410"/>
      <c r="K5" s="410"/>
      <c r="L5" s="411"/>
      <c r="M5" s="409" t="s">
        <v>600</v>
      </c>
      <c r="N5" s="409" t="s">
        <v>601</v>
      </c>
      <c r="O5" s="409" t="s">
        <v>602</v>
      </c>
      <c r="P5" s="409" t="s">
        <v>603</v>
      </c>
    </row>
    <row r="6" spans="1:16" ht="27" customHeight="1">
      <c r="A6" s="229"/>
      <c r="B6" s="229"/>
      <c r="C6" s="229"/>
      <c r="D6" s="229"/>
      <c r="E6" s="229"/>
      <c r="F6" s="228"/>
      <c r="G6" s="228"/>
      <c r="H6" s="164" t="s">
        <v>604</v>
      </c>
      <c r="I6" s="164" t="s">
        <v>605</v>
      </c>
      <c r="J6" s="164"/>
      <c r="K6" s="412" t="s">
        <v>606</v>
      </c>
      <c r="L6" s="412"/>
      <c r="M6" s="228"/>
      <c r="N6" s="228"/>
      <c r="O6" s="228"/>
      <c r="P6" s="228"/>
    </row>
    <row r="7" spans="6:13" ht="5.25" customHeight="1">
      <c r="F7" s="71"/>
      <c r="G7" s="121"/>
      <c r="H7" s="121"/>
      <c r="I7" s="121"/>
      <c r="J7" s="121"/>
      <c r="K7" s="121"/>
      <c r="L7" s="121"/>
      <c r="M7" s="121"/>
    </row>
    <row r="8" spans="2:17" ht="15.75" customHeight="1">
      <c r="B8" s="413" t="s">
        <v>200</v>
      </c>
      <c r="C8" s="414"/>
      <c r="D8" s="372" t="s">
        <v>569</v>
      </c>
      <c r="F8" s="65">
        <f aca="true" t="shared" si="0" ref="F8:F16">SUM(G8,M8)</f>
        <v>1847971</v>
      </c>
      <c r="G8" s="66">
        <f aca="true" t="shared" si="1" ref="G8:G15">SUM(H8:K8)</f>
        <v>1847859</v>
      </c>
      <c r="H8" s="66">
        <v>1496255</v>
      </c>
      <c r="I8" s="66">
        <v>351604</v>
      </c>
      <c r="J8" s="66"/>
      <c r="K8" s="66" t="s">
        <v>154</v>
      </c>
      <c r="L8" s="66"/>
      <c r="M8" s="66">
        <v>112</v>
      </c>
      <c r="N8" s="67">
        <v>25711</v>
      </c>
      <c r="O8" s="67">
        <v>1628319</v>
      </c>
      <c r="P8" s="67">
        <v>193829</v>
      </c>
      <c r="Q8" s="415"/>
    </row>
    <row r="9" spans="2:17" ht="15.75" customHeight="1">
      <c r="B9" s="413"/>
      <c r="C9" s="414"/>
      <c r="D9" s="372" t="s">
        <v>570</v>
      </c>
      <c r="F9" s="65">
        <f t="shared" si="0"/>
        <v>1166509</v>
      </c>
      <c r="G9" s="66">
        <f t="shared" si="1"/>
        <v>1166139</v>
      </c>
      <c r="H9" s="66">
        <v>930845</v>
      </c>
      <c r="I9" s="66">
        <v>232393</v>
      </c>
      <c r="J9" s="66"/>
      <c r="K9" s="66">
        <v>2901</v>
      </c>
      <c r="L9" s="66"/>
      <c r="M9" s="66">
        <v>370</v>
      </c>
      <c r="N9" s="67">
        <v>14669</v>
      </c>
      <c r="O9" s="67">
        <v>1061323</v>
      </c>
      <c r="P9" s="67">
        <v>90147</v>
      </c>
      <c r="Q9" s="415"/>
    </row>
    <row r="10" spans="2:17" ht="15.75" customHeight="1">
      <c r="B10" s="413"/>
      <c r="C10" s="414"/>
      <c r="D10" s="372" t="s">
        <v>571</v>
      </c>
      <c r="F10" s="65">
        <f t="shared" si="0"/>
        <v>814858</v>
      </c>
      <c r="G10" s="66">
        <f t="shared" si="1"/>
        <v>814858</v>
      </c>
      <c r="H10" s="66">
        <v>682733</v>
      </c>
      <c r="I10" s="66">
        <v>125525</v>
      </c>
      <c r="J10" s="66"/>
      <c r="K10" s="66">
        <v>6600</v>
      </c>
      <c r="L10" s="66"/>
      <c r="M10" s="66" t="s">
        <v>154</v>
      </c>
      <c r="N10" s="67">
        <v>3456</v>
      </c>
      <c r="O10" s="67">
        <v>734168</v>
      </c>
      <c r="P10" s="67">
        <v>77234</v>
      </c>
      <c r="Q10" s="415"/>
    </row>
    <row r="11" spans="2:17" ht="15.75" customHeight="1">
      <c r="B11" s="413"/>
      <c r="C11" s="414"/>
      <c r="D11" s="372" t="s">
        <v>277</v>
      </c>
      <c r="F11" s="65">
        <f t="shared" si="0"/>
        <v>4512</v>
      </c>
      <c r="G11" s="66">
        <f t="shared" si="1"/>
        <v>4512</v>
      </c>
      <c r="H11" s="67">
        <v>2885</v>
      </c>
      <c r="I11" s="67">
        <v>442</v>
      </c>
      <c r="J11" s="67"/>
      <c r="K11" s="67">
        <v>1185</v>
      </c>
      <c r="L11" s="67"/>
      <c r="M11" s="67" t="s">
        <v>154</v>
      </c>
      <c r="N11" s="67" t="s">
        <v>154</v>
      </c>
      <c r="O11" s="67">
        <v>4070</v>
      </c>
      <c r="P11" s="67">
        <v>442</v>
      </c>
      <c r="Q11" s="415"/>
    </row>
    <row r="12" spans="2:17" ht="15.75" customHeight="1">
      <c r="B12" s="413"/>
      <c r="C12" s="414"/>
      <c r="D12" s="372" t="s">
        <v>279</v>
      </c>
      <c r="F12" s="65">
        <f t="shared" si="0"/>
        <v>6757</v>
      </c>
      <c r="G12" s="66">
        <f t="shared" si="1"/>
        <v>6757</v>
      </c>
      <c r="H12" s="67">
        <v>5197</v>
      </c>
      <c r="I12" s="67">
        <v>479</v>
      </c>
      <c r="J12" s="67"/>
      <c r="K12" s="67">
        <v>1081</v>
      </c>
      <c r="L12" s="67"/>
      <c r="M12" s="67" t="s">
        <v>154</v>
      </c>
      <c r="N12" s="67" t="s">
        <v>154</v>
      </c>
      <c r="O12" s="67">
        <v>6012</v>
      </c>
      <c r="P12" s="67">
        <v>745</v>
      </c>
      <c r="Q12" s="415"/>
    </row>
    <row r="13" spans="2:17" ht="15.75" customHeight="1">
      <c r="B13" s="413"/>
      <c r="C13" s="414"/>
      <c r="D13" s="372" t="s">
        <v>280</v>
      </c>
      <c r="F13" s="65">
        <f t="shared" si="0"/>
        <v>60436</v>
      </c>
      <c r="G13" s="66">
        <f t="shared" si="1"/>
        <v>60436</v>
      </c>
      <c r="H13" s="67">
        <v>51649</v>
      </c>
      <c r="I13" s="67">
        <v>4471</v>
      </c>
      <c r="J13" s="67"/>
      <c r="K13" s="67">
        <v>4316</v>
      </c>
      <c r="L13" s="67"/>
      <c r="M13" s="67" t="s">
        <v>133</v>
      </c>
      <c r="N13" s="67">
        <v>1825</v>
      </c>
      <c r="O13" s="67">
        <v>53360</v>
      </c>
      <c r="P13" s="67">
        <v>5251</v>
      </c>
      <c r="Q13" s="415"/>
    </row>
    <row r="14" spans="2:17" ht="15.75" customHeight="1">
      <c r="B14" s="413"/>
      <c r="C14" s="414"/>
      <c r="D14" s="372" t="s">
        <v>568</v>
      </c>
      <c r="F14" s="65">
        <f t="shared" si="0"/>
        <v>68903</v>
      </c>
      <c r="G14" s="66">
        <f t="shared" si="1"/>
        <v>68903</v>
      </c>
      <c r="H14" s="67">
        <v>68903</v>
      </c>
      <c r="I14" s="67" t="s">
        <v>154</v>
      </c>
      <c r="J14" s="67"/>
      <c r="K14" s="67" t="s">
        <v>154</v>
      </c>
      <c r="L14" s="67"/>
      <c r="M14" s="67" t="s">
        <v>154</v>
      </c>
      <c r="N14" s="67">
        <v>2193</v>
      </c>
      <c r="O14" s="67">
        <v>49217</v>
      </c>
      <c r="P14" s="67">
        <v>17493</v>
      </c>
      <c r="Q14" s="415"/>
    </row>
    <row r="15" spans="2:17" ht="15.75" customHeight="1">
      <c r="B15" s="413"/>
      <c r="C15" s="414"/>
      <c r="D15" s="372" t="s">
        <v>291</v>
      </c>
      <c r="F15" s="65">
        <f t="shared" si="0"/>
        <v>26447</v>
      </c>
      <c r="G15" s="66">
        <f t="shared" si="1"/>
        <v>26447</v>
      </c>
      <c r="H15" s="67">
        <v>22813</v>
      </c>
      <c r="I15" s="67">
        <v>372</v>
      </c>
      <c r="J15" s="67"/>
      <c r="K15" s="67">
        <v>3262</v>
      </c>
      <c r="L15" s="67"/>
      <c r="M15" s="67" t="s">
        <v>154</v>
      </c>
      <c r="N15" s="67">
        <v>5777</v>
      </c>
      <c r="O15" s="67">
        <v>17901</v>
      </c>
      <c r="P15" s="67">
        <v>2769</v>
      </c>
      <c r="Q15" s="415"/>
    </row>
    <row r="16" spans="2:17" ht="15.75" customHeight="1">
      <c r="B16" s="413"/>
      <c r="C16" s="414"/>
      <c r="D16" s="372" t="s">
        <v>292</v>
      </c>
      <c r="F16" s="65">
        <f t="shared" si="0"/>
        <v>377</v>
      </c>
      <c r="G16" s="66" t="s">
        <v>133</v>
      </c>
      <c r="H16" s="66" t="s">
        <v>154</v>
      </c>
      <c r="I16" s="66" t="s">
        <v>154</v>
      </c>
      <c r="J16" s="66"/>
      <c r="K16" s="66" t="s">
        <v>154</v>
      </c>
      <c r="L16" s="67"/>
      <c r="M16" s="67">
        <v>377</v>
      </c>
      <c r="N16" s="67" t="s">
        <v>154</v>
      </c>
      <c r="O16" s="67" t="s">
        <v>154</v>
      </c>
      <c r="P16" s="67" t="s">
        <v>154</v>
      </c>
      <c r="Q16" s="415"/>
    </row>
    <row r="17" spans="2:17" ht="15.75" customHeight="1">
      <c r="B17" s="416"/>
      <c r="C17" s="283"/>
      <c r="D17" s="372"/>
      <c r="F17" s="65">
        <v>0</v>
      </c>
      <c r="G17" s="66">
        <v>0</v>
      </c>
      <c r="H17" s="67"/>
      <c r="I17" s="67"/>
      <c r="J17" s="67"/>
      <c r="K17" s="67"/>
      <c r="L17" s="67"/>
      <c r="M17" s="67"/>
      <c r="N17" s="67"/>
      <c r="O17" s="67"/>
      <c r="P17" s="67"/>
      <c r="Q17" s="415"/>
    </row>
    <row r="18" spans="2:17" ht="15.75" customHeight="1">
      <c r="B18" s="413" t="s">
        <v>205</v>
      </c>
      <c r="C18" s="283"/>
      <c r="D18" s="372" t="s">
        <v>569</v>
      </c>
      <c r="F18" s="65">
        <f>SUM(G18,M18)</f>
        <v>1907</v>
      </c>
      <c r="G18" s="66">
        <f>SUM(H18:K18)</f>
        <v>1907</v>
      </c>
      <c r="H18" s="67">
        <v>1907</v>
      </c>
      <c r="I18" s="67" t="s">
        <v>154</v>
      </c>
      <c r="J18" s="67"/>
      <c r="K18" s="67" t="s">
        <v>154</v>
      </c>
      <c r="L18" s="67"/>
      <c r="M18" s="67" t="s">
        <v>154</v>
      </c>
      <c r="N18" s="67" t="s">
        <v>154</v>
      </c>
      <c r="O18" s="67">
        <v>1888</v>
      </c>
      <c r="P18" s="67">
        <v>19</v>
      </c>
      <c r="Q18" s="415"/>
    </row>
    <row r="19" spans="2:17" ht="15.75" customHeight="1">
      <c r="B19" s="413"/>
      <c r="C19" s="283"/>
      <c r="D19" s="372" t="s">
        <v>570</v>
      </c>
      <c r="F19" s="65">
        <f>SUM(G19,M19)</f>
        <v>31208</v>
      </c>
      <c r="G19" s="66">
        <f>SUM(H19:K19)</f>
        <v>31208</v>
      </c>
      <c r="H19" s="67">
        <v>16798</v>
      </c>
      <c r="I19" s="67">
        <v>5447</v>
      </c>
      <c r="J19" s="67"/>
      <c r="K19" s="67">
        <v>8963</v>
      </c>
      <c r="L19" s="67"/>
      <c r="M19" s="67" t="s">
        <v>154</v>
      </c>
      <c r="N19" s="67">
        <v>13</v>
      </c>
      <c r="O19" s="67">
        <v>25023</v>
      </c>
      <c r="P19" s="67">
        <v>6172</v>
      </c>
      <c r="Q19" s="415"/>
    </row>
    <row r="20" spans="2:17" ht="15.75" customHeight="1">
      <c r="B20" s="413"/>
      <c r="C20" s="283"/>
      <c r="D20" s="372" t="s">
        <v>571</v>
      </c>
      <c r="F20" s="65">
        <f>SUM(G20,M20)</f>
        <v>187334</v>
      </c>
      <c r="G20" s="66">
        <f>SUM(H20:K20)</f>
        <v>187334</v>
      </c>
      <c r="H20" s="67">
        <v>131167</v>
      </c>
      <c r="I20" s="67">
        <v>36836</v>
      </c>
      <c r="J20" s="67"/>
      <c r="K20" s="67">
        <v>19331</v>
      </c>
      <c r="L20" s="67"/>
      <c r="M20" s="67" t="s">
        <v>154</v>
      </c>
      <c r="N20" s="67">
        <v>2044</v>
      </c>
      <c r="O20" s="67">
        <v>154223</v>
      </c>
      <c r="P20" s="67">
        <v>31067</v>
      </c>
      <c r="Q20" s="415"/>
    </row>
    <row r="21" spans="2:17" ht="15.75" customHeight="1">
      <c r="B21" s="413"/>
      <c r="C21" s="283"/>
      <c r="D21" s="372" t="s">
        <v>568</v>
      </c>
      <c r="F21" s="65">
        <f>SUM(G21,M21)</f>
        <v>141943</v>
      </c>
      <c r="G21" s="66">
        <f>SUM(H21:K21)</f>
        <v>141153</v>
      </c>
      <c r="H21" s="67">
        <v>129985</v>
      </c>
      <c r="I21" s="67">
        <v>11168</v>
      </c>
      <c r="J21" s="67"/>
      <c r="K21" s="67" t="s">
        <v>154</v>
      </c>
      <c r="L21" s="67"/>
      <c r="M21" s="67">
        <v>790</v>
      </c>
      <c r="N21" s="67">
        <v>5121</v>
      </c>
      <c r="O21" s="67">
        <v>95693</v>
      </c>
      <c r="P21" s="67">
        <v>40339</v>
      </c>
      <c r="Q21" s="415"/>
    </row>
    <row r="22" spans="2:17" ht="15.75" customHeight="1">
      <c r="B22" s="413"/>
      <c r="C22" s="283"/>
      <c r="D22" s="372" t="s">
        <v>291</v>
      </c>
      <c r="F22" s="65">
        <f>SUM(G22,M22)</f>
        <v>91581</v>
      </c>
      <c r="G22" s="66">
        <f>SUM(H22:K22)</f>
        <v>89255</v>
      </c>
      <c r="H22" s="67">
        <v>75169</v>
      </c>
      <c r="I22" s="67">
        <v>3497</v>
      </c>
      <c r="J22" s="67"/>
      <c r="K22" s="67">
        <v>10589</v>
      </c>
      <c r="L22" s="67"/>
      <c r="M22" s="67">
        <v>2326</v>
      </c>
      <c r="N22" s="67">
        <v>2531</v>
      </c>
      <c r="O22" s="67">
        <v>51105</v>
      </c>
      <c r="P22" s="67">
        <v>35619</v>
      </c>
      <c r="Q22" s="415"/>
    </row>
    <row r="23" spans="2:17" ht="15.75" customHeight="1">
      <c r="B23" s="413"/>
      <c r="C23" s="283"/>
      <c r="D23" s="372" t="s">
        <v>292</v>
      </c>
      <c r="F23" s="65">
        <v>231805</v>
      </c>
      <c r="G23" s="66">
        <v>228564</v>
      </c>
      <c r="H23" s="67" t="s">
        <v>295</v>
      </c>
      <c r="I23" s="67" t="s">
        <v>295</v>
      </c>
      <c r="J23" s="67"/>
      <c r="K23" s="67" t="s">
        <v>295</v>
      </c>
      <c r="L23" s="67"/>
      <c r="M23" s="67">
        <v>3241</v>
      </c>
      <c r="N23" s="67">
        <v>198042</v>
      </c>
      <c r="O23" s="67">
        <v>19475</v>
      </c>
      <c r="P23" s="67">
        <v>11047</v>
      </c>
      <c r="Q23" s="415"/>
    </row>
    <row r="24" spans="4:6" ht="5.25" customHeight="1" thickBot="1">
      <c r="D24" s="417"/>
      <c r="F24" s="25"/>
    </row>
    <row r="25" spans="1:16" s="4" customFormat="1" ht="13.5" customHeight="1">
      <c r="A25" s="26" t="s">
        <v>607</v>
      </c>
      <c r="B25" s="26"/>
      <c r="C25" s="26"/>
      <c r="D25" s="26"/>
      <c r="E25" s="26"/>
      <c r="F25" s="26"/>
      <c r="G25" s="26"/>
      <c r="H25" s="26"/>
      <c r="I25" s="26"/>
      <c r="J25" s="26"/>
      <c r="K25" s="26"/>
      <c r="L25" s="26"/>
      <c r="M25" s="26"/>
      <c r="N25" s="26"/>
      <c r="O25" s="26"/>
      <c r="P25" s="26"/>
    </row>
    <row r="26" ht="21" customHeight="1"/>
  </sheetData>
  <sheetProtection/>
  <mergeCells count="12">
    <mergeCell ref="B8:B16"/>
    <mergeCell ref="C8:C16"/>
    <mergeCell ref="B18:B23"/>
    <mergeCell ref="A4:E6"/>
    <mergeCell ref="F4:F6"/>
    <mergeCell ref="G4:M4"/>
    <mergeCell ref="N4:P4"/>
    <mergeCell ref="G5:G6"/>
    <mergeCell ref="M5:M6"/>
    <mergeCell ref="N5:N6"/>
    <mergeCell ref="O5:O6"/>
    <mergeCell ref="P5:P6"/>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2:P28"/>
  <sheetViews>
    <sheetView zoomScalePageLayoutView="0" workbookViewId="0" topLeftCell="A1">
      <selection activeCell="M15" sqref="M15:N15"/>
    </sheetView>
  </sheetViews>
  <sheetFormatPr defaultColWidth="9.00390625" defaultRowHeight="13.5"/>
  <cols>
    <col min="1" max="1" width="0.6171875" style="1" customWidth="1"/>
    <col min="2" max="2" width="1.875" style="1" customWidth="1"/>
    <col min="3" max="3" width="1.4921875" style="1" customWidth="1"/>
    <col min="4" max="4" width="6.50390625" style="1" customWidth="1"/>
    <col min="5" max="5" width="0.74609375" style="1" customWidth="1"/>
    <col min="6" max="9" width="8.125" style="1" customWidth="1"/>
    <col min="10" max="10" width="0.6171875" style="1" customWidth="1"/>
    <col min="11" max="11" width="8.00390625" style="1" customWidth="1"/>
    <col min="12" max="12" width="0.6171875" style="1" customWidth="1"/>
    <col min="13" max="14" width="8.625" style="1" customWidth="1"/>
    <col min="15" max="16" width="8.25390625" style="1" customWidth="1"/>
    <col min="17" max="17" width="9.75390625" style="1" bestFit="1" customWidth="1"/>
    <col min="18" max="16384" width="9.00390625" style="1" customWidth="1"/>
  </cols>
  <sheetData>
    <row r="1" ht="21" customHeight="1"/>
    <row r="2" ht="17.25">
      <c r="H2" s="3" t="s">
        <v>608</v>
      </c>
    </row>
    <row r="3" ht="13.5">
      <c r="A3" s="4" t="s">
        <v>609</v>
      </c>
    </row>
    <row r="4" spans="1:16" ht="14.25" thickBot="1">
      <c r="A4" s="4" t="s">
        <v>610</v>
      </c>
      <c r="P4" s="5" t="s">
        <v>611</v>
      </c>
    </row>
    <row r="5" spans="1:16" ht="14.25" thickTop="1">
      <c r="A5" s="137" t="s">
        <v>99</v>
      </c>
      <c r="B5" s="137"/>
      <c r="C5" s="137"/>
      <c r="D5" s="137"/>
      <c r="E5" s="137"/>
      <c r="F5" s="157" t="s">
        <v>612</v>
      </c>
      <c r="G5" s="137"/>
      <c r="H5" s="157" t="s">
        <v>613</v>
      </c>
      <c r="I5" s="137"/>
      <c r="J5" s="418" t="s">
        <v>99</v>
      </c>
      <c r="K5" s="137"/>
      <c r="L5" s="138"/>
      <c r="M5" s="157" t="s">
        <v>612</v>
      </c>
      <c r="N5" s="137"/>
      <c r="O5" s="157" t="s">
        <v>613</v>
      </c>
      <c r="P5" s="137"/>
    </row>
    <row r="6" spans="6:16" ht="5.25" customHeight="1">
      <c r="F6" s="71"/>
      <c r="H6" s="131"/>
      <c r="I6" s="419"/>
      <c r="J6" s="420"/>
      <c r="K6" s="131"/>
      <c r="L6" s="221"/>
      <c r="O6" s="131"/>
      <c r="P6" s="131"/>
    </row>
    <row r="7" spans="2:16" ht="15.75" customHeight="1">
      <c r="B7" s="100" t="s">
        <v>105</v>
      </c>
      <c r="C7" s="100"/>
      <c r="D7" s="100"/>
      <c r="E7" s="16"/>
      <c r="F7" s="106">
        <f>SUM(F9:G11)</f>
        <v>623470</v>
      </c>
      <c r="G7" s="107"/>
      <c r="H7" s="421">
        <f>SUM(H9:I11)</f>
        <v>207617</v>
      </c>
      <c r="I7" s="422"/>
      <c r="J7" s="423"/>
      <c r="K7" s="121"/>
      <c r="L7" s="144"/>
      <c r="M7" s="110"/>
      <c r="N7" s="111"/>
      <c r="O7" s="424"/>
      <c r="P7" s="424"/>
    </row>
    <row r="8" spans="2:16" ht="15.75" customHeight="1">
      <c r="B8" s="100"/>
      <c r="C8" s="100"/>
      <c r="D8" s="100"/>
      <c r="E8" s="16"/>
      <c r="F8" s="106"/>
      <c r="G8" s="107"/>
      <c r="H8" s="421"/>
      <c r="I8" s="422"/>
      <c r="J8" s="423"/>
      <c r="K8" s="214" t="s">
        <v>126</v>
      </c>
      <c r="L8" s="144"/>
      <c r="M8" s="110">
        <v>19254</v>
      </c>
      <c r="N8" s="111"/>
      <c r="O8" s="424">
        <v>5166</v>
      </c>
      <c r="P8" s="424"/>
    </row>
    <row r="9" spans="2:16" ht="15.75" customHeight="1">
      <c r="B9" s="100" t="s">
        <v>614</v>
      </c>
      <c r="C9" s="100"/>
      <c r="D9" s="100"/>
      <c r="E9" s="16"/>
      <c r="F9" s="106">
        <f>SUM(F13:G26)</f>
        <v>404829</v>
      </c>
      <c r="G9" s="107"/>
      <c r="H9" s="421">
        <f>SUM(H13:I26)</f>
        <v>126689</v>
      </c>
      <c r="I9" s="422"/>
      <c r="J9" s="423"/>
      <c r="K9" s="214" t="s">
        <v>128</v>
      </c>
      <c r="L9" s="144"/>
      <c r="M9" s="110">
        <v>10930</v>
      </c>
      <c r="N9" s="111"/>
      <c r="O9" s="424">
        <v>2925</v>
      </c>
      <c r="P9" s="424"/>
    </row>
    <row r="10" spans="2:16" ht="15.75" customHeight="1">
      <c r="B10" s="100"/>
      <c r="C10" s="100"/>
      <c r="D10" s="100"/>
      <c r="E10" s="16"/>
      <c r="F10" s="106"/>
      <c r="G10" s="107"/>
      <c r="H10" s="421"/>
      <c r="I10" s="422"/>
      <c r="J10" s="423"/>
      <c r="K10" s="214" t="s">
        <v>129</v>
      </c>
      <c r="L10" s="144"/>
      <c r="M10" s="110">
        <v>10004</v>
      </c>
      <c r="N10" s="111"/>
      <c r="O10" s="424">
        <v>3636</v>
      </c>
      <c r="P10" s="424"/>
    </row>
    <row r="11" spans="2:16" ht="15.75" customHeight="1">
      <c r="B11" s="100" t="s">
        <v>615</v>
      </c>
      <c r="C11" s="100"/>
      <c r="D11" s="100"/>
      <c r="E11" s="16"/>
      <c r="F11" s="106">
        <f>SUM(M8:N24)</f>
        <v>218641</v>
      </c>
      <c r="G11" s="107"/>
      <c r="H11" s="421">
        <f>SUM(O8:P24)</f>
        <v>80928</v>
      </c>
      <c r="I11" s="422"/>
      <c r="J11" s="423"/>
      <c r="K11" s="214" t="s">
        <v>130</v>
      </c>
      <c r="L11" s="144"/>
      <c r="M11" s="110">
        <v>10422</v>
      </c>
      <c r="N11" s="111"/>
      <c r="O11" s="424">
        <v>3790</v>
      </c>
      <c r="P11" s="424"/>
    </row>
    <row r="12" spans="2:16" ht="15.75" customHeight="1">
      <c r="B12" s="101"/>
      <c r="C12" s="101"/>
      <c r="D12" s="101"/>
      <c r="F12" s="110"/>
      <c r="G12" s="111"/>
      <c r="H12" s="425"/>
      <c r="I12" s="426"/>
      <c r="J12" s="423"/>
      <c r="K12" s="214" t="s">
        <v>131</v>
      </c>
      <c r="L12" s="144"/>
      <c r="M12" s="110">
        <v>13613</v>
      </c>
      <c r="N12" s="111"/>
      <c r="O12" s="424">
        <v>3766</v>
      </c>
      <c r="P12" s="424"/>
    </row>
    <row r="13" spans="2:16" ht="15.75" customHeight="1">
      <c r="B13" s="101" t="s">
        <v>123</v>
      </c>
      <c r="C13" s="101"/>
      <c r="D13" s="101"/>
      <c r="F13" s="110">
        <v>123226</v>
      </c>
      <c r="G13" s="111"/>
      <c r="H13" s="425">
        <v>35399</v>
      </c>
      <c r="I13" s="426"/>
      <c r="J13" s="423"/>
      <c r="K13" s="214" t="s">
        <v>132</v>
      </c>
      <c r="L13" s="144"/>
      <c r="M13" s="110">
        <v>20925</v>
      </c>
      <c r="N13" s="111"/>
      <c r="O13" s="424">
        <v>6586</v>
      </c>
      <c r="P13" s="424"/>
    </row>
    <row r="14" spans="2:16" ht="15.75" customHeight="1">
      <c r="B14" s="101" t="s">
        <v>0</v>
      </c>
      <c r="C14" s="101"/>
      <c r="D14" s="101"/>
      <c r="F14" s="110">
        <v>43792</v>
      </c>
      <c r="G14" s="111"/>
      <c r="H14" s="425">
        <v>12158</v>
      </c>
      <c r="I14" s="426"/>
      <c r="J14" s="423"/>
      <c r="K14" s="214" t="s">
        <v>134</v>
      </c>
      <c r="L14" s="144"/>
      <c r="M14" s="110">
        <v>27141</v>
      </c>
      <c r="N14" s="111"/>
      <c r="O14" s="424">
        <v>7346</v>
      </c>
      <c r="P14" s="424"/>
    </row>
    <row r="15" spans="2:16" ht="15.75" customHeight="1">
      <c r="B15" s="101" t="s">
        <v>1</v>
      </c>
      <c r="C15" s="101"/>
      <c r="D15" s="101"/>
      <c r="F15" s="110">
        <v>21478</v>
      </c>
      <c r="G15" s="111"/>
      <c r="H15" s="425">
        <v>7693</v>
      </c>
      <c r="I15" s="426"/>
      <c r="J15" s="423"/>
      <c r="K15" s="214" t="s">
        <v>616</v>
      </c>
      <c r="L15" s="144"/>
      <c r="M15" s="110">
        <v>8961</v>
      </c>
      <c r="N15" s="111"/>
      <c r="O15" s="424">
        <v>4346</v>
      </c>
      <c r="P15" s="424"/>
    </row>
    <row r="16" spans="2:16" ht="15.75" customHeight="1">
      <c r="B16" s="101" t="s">
        <v>2</v>
      </c>
      <c r="C16" s="101"/>
      <c r="D16" s="101"/>
      <c r="F16" s="110">
        <v>31013</v>
      </c>
      <c r="G16" s="111"/>
      <c r="H16" s="425">
        <v>10407</v>
      </c>
      <c r="I16" s="426"/>
      <c r="J16" s="423"/>
      <c r="K16" s="214" t="s">
        <v>137</v>
      </c>
      <c r="L16" s="144"/>
      <c r="M16" s="110">
        <v>5202</v>
      </c>
      <c r="N16" s="111"/>
      <c r="O16" s="424">
        <v>2333</v>
      </c>
      <c r="P16" s="424"/>
    </row>
    <row r="17" spans="2:16" ht="15.75" customHeight="1">
      <c r="B17" s="101" t="s">
        <v>3</v>
      </c>
      <c r="C17" s="101"/>
      <c r="D17" s="101"/>
      <c r="F17" s="110">
        <v>20877</v>
      </c>
      <c r="G17" s="111"/>
      <c r="H17" s="425">
        <v>6704</v>
      </c>
      <c r="I17" s="426"/>
      <c r="J17" s="423"/>
      <c r="K17" s="214" t="s">
        <v>140</v>
      </c>
      <c r="L17" s="144"/>
      <c r="M17" s="110">
        <v>16468</v>
      </c>
      <c r="N17" s="111"/>
      <c r="O17" s="424">
        <v>8985</v>
      </c>
      <c r="P17" s="424"/>
    </row>
    <row r="18" spans="2:16" ht="15.75" customHeight="1">
      <c r="B18" s="101" t="s">
        <v>4</v>
      </c>
      <c r="C18" s="101"/>
      <c r="D18" s="101"/>
      <c r="F18" s="110">
        <v>16598</v>
      </c>
      <c r="G18" s="111"/>
      <c r="H18" s="425">
        <v>6119</v>
      </c>
      <c r="I18" s="426"/>
      <c r="J18" s="423"/>
      <c r="K18" s="214" t="s">
        <v>141</v>
      </c>
      <c r="L18" s="144"/>
      <c r="M18" s="110">
        <v>17084</v>
      </c>
      <c r="N18" s="111"/>
      <c r="O18" s="424">
        <v>6220</v>
      </c>
      <c r="P18" s="424"/>
    </row>
    <row r="19" spans="2:16" ht="15.75" customHeight="1">
      <c r="B19" s="101" t="s">
        <v>5</v>
      </c>
      <c r="C19" s="101"/>
      <c r="D19" s="101"/>
      <c r="F19" s="110">
        <v>6987</v>
      </c>
      <c r="G19" s="111"/>
      <c r="H19" s="425">
        <v>3451</v>
      </c>
      <c r="I19" s="426"/>
      <c r="J19" s="423"/>
      <c r="K19" s="214" t="s">
        <v>142</v>
      </c>
      <c r="L19" s="144"/>
      <c r="M19" s="110">
        <v>6129</v>
      </c>
      <c r="N19" s="111"/>
      <c r="O19" s="424">
        <v>1781</v>
      </c>
      <c r="P19" s="424"/>
    </row>
    <row r="20" spans="2:16" ht="15.75" customHeight="1">
      <c r="B20" s="101" t="s">
        <v>6</v>
      </c>
      <c r="C20" s="101"/>
      <c r="D20" s="101"/>
      <c r="F20" s="110">
        <v>12374</v>
      </c>
      <c r="G20" s="111"/>
      <c r="H20" s="425">
        <v>3695</v>
      </c>
      <c r="I20" s="426"/>
      <c r="J20" s="423"/>
      <c r="K20" s="214" t="s">
        <v>143</v>
      </c>
      <c r="L20" s="144"/>
      <c r="M20" s="110">
        <v>3378</v>
      </c>
      <c r="N20" s="111"/>
      <c r="O20" s="424">
        <v>942</v>
      </c>
      <c r="P20" s="424"/>
    </row>
    <row r="21" spans="2:16" ht="15.75" customHeight="1">
      <c r="B21" s="101" t="s">
        <v>7</v>
      </c>
      <c r="C21" s="101"/>
      <c r="D21" s="101"/>
      <c r="F21" s="110">
        <v>18301</v>
      </c>
      <c r="G21" s="111"/>
      <c r="H21" s="425">
        <v>4737</v>
      </c>
      <c r="I21" s="426"/>
      <c r="J21" s="423"/>
      <c r="K21" s="214" t="s">
        <v>144</v>
      </c>
      <c r="L21" s="144"/>
      <c r="M21" s="110">
        <v>14584</v>
      </c>
      <c r="N21" s="111"/>
      <c r="O21" s="424">
        <v>5644</v>
      </c>
      <c r="P21" s="424"/>
    </row>
    <row r="22" spans="2:16" ht="15.75" customHeight="1">
      <c r="B22" s="101" t="s">
        <v>8</v>
      </c>
      <c r="C22" s="101"/>
      <c r="D22" s="101"/>
      <c r="F22" s="110">
        <v>10626</v>
      </c>
      <c r="G22" s="111"/>
      <c r="H22" s="425">
        <v>3346</v>
      </c>
      <c r="I22" s="426"/>
      <c r="J22" s="423"/>
      <c r="K22" s="214" t="s">
        <v>145</v>
      </c>
      <c r="L22" s="144"/>
      <c r="M22" s="110">
        <v>13303</v>
      </c>
      <c r="N22" s="111"/>
      <c r="O22" s="424">
        <v>5305</v>
      </c>
      <c r="P22" s="424"/>
    </row>
    <row r="23" spans="2:16" ht="15.75" customHeight="1">
      <c r="B23" s="101" t="s">
        <v>9</v>
      </c>
      <c r="C23" s="101"/>
      <c r="D23" s="101"/>
      <c r="F23" s="110">
        <v>13545</v>
      </c>
      <c r="G23" s="111"/>
      <c r="H23" s="425">
        <v>3801</v>
      </c>
      <c r="I23" s="426"/>
      <c r="J23" s="423"/>
      <c r="K23" s="214" t="s">
        <v>146</v>
      </c>
      <c r="L23" s="144"/>
      <c r="M23" s="110">
        <v>7047</v>
      </c>
      <c r="N23" s="111"/>
      <c r="O23" s="424">
        <v>5228</v>
      </c>
      <c r="P23" s="424"/>
    </row>
    <row r="24" spans="2:16" ht="15.75" customHeight="1">
      <c r="B24" s="101" t="s">
        <v>10</v>
      </c>
      <c r="C24" s="101"/>
      <c r="D24" s="101"/>
      <c r="F24" s="110">
        <v>18303</v>
      </c>
      <c r="G24" s="111"/>
      <c r="H24" s="425">
        <v>6036</v>
      </c>
      <c r="I24" s="426"/>
      <c r="J24" s="423"/>
      <c r="K24" s="214" t="s">
        <v>147</v>
      </c>
      <c r="L24" s="144"/>
      <c r="M24" s="110">
        <v>14196</v>
      </c>
      <c r="N24" s="111"/>
      <c r="O24" s="424">
        <v>6929</v>
      </c>
      <c r="P24" s="424"/>
    </row>
    <row r="25" spans="2:16" ht="15.75" customHeight="1">
      <c r="B25" s="101" t="s">
        <v>11</v>
      </c>
      <c r="C25" s="101"/>
      <c r="D25" s="101"/>
      <c r="F25" s="110">
        <v>41121</v>
      </c>
      <c r="G25" s="111"/>
      <c r="H25" s="425">
        <v>12610</v>
      </c>
      <c r="I25" s="426"/>
      <c r="J25" s="423"/>
      <c r="K25" s="121"/>
      <c r="L25" s="144"/>
      <c r="M25" s="427"/>
      <c r="N25" s="75"/>
      <c r="O25" s="428"/>
      <c r="P25" s="428"/>
    </row>
    <row r="26" spans="2:16" ht="15.75" customHeight="1">
      <c r="B26" s="101" t="s">
        <v>12</v>
      </c>
      <c r="C26" s="101"/>
      <c r="D26" s="101"/>
      <c r="F26" s="110">
        <v>26588</v>
      </c>
      <c r="G26" s="111"/>
      <c r="H26" s="425">
        <v>10533</v>
      </c>
      <c r="I26" s="426"/>
      <c r="J26" s="423"/>
      <c r="K26" s="121"/>
      <c r="L26" s="144"/>
      <c r="M26" s="427"/>
      <c r="N26" s="75"/>
      <c r="O26" s="428"/>
      <c r="P26" s="428"/>
    </row>
    <row r="27" spans="2:16" ht="6" customHeight="1" thickBot="1">
      <c r="B27" s="75"/>
      <c r="C27" s="75"/>
      <c r="D27" s="75"/>
      <c r="F27" s="33"/>
      <c r="H27" s="32"/>
      <c r="J27" s="429"/>
      <c r="K27" s="32"/>
      <c r="L27" s="156"/>
      <c r="M27" s="427"/>
      <c r="N27" s="75"/>
      <c r="O27" s="32"/>
      <c r="P27" s="32"/>
    </row>
    <row r="28" spans="1:16" ht="13.5">
      <c r="A28" s="26" t="s">
        <v>617</v>
      </c>
      <c r="B28" s="28"/>
      <c r="C28" s="28"/>
      <c r="D28" s="28"/>
      <c r="E28" s="28"/>
      <c r="F28" s="28"/>
      <c r="G28" s="28"/>
      <c r="H28" s="28"/>
      <c r="I28" s="28"/>
      <c r="J28" s="28"/>
      <c r="K28" s="28"/>
      <c r="L28" s="28"/>
      <c r="M28" s="28"/>
      <c r="N28" s="28"/>
      <c r="O28" s="28"/>
      <c r="P28" s="28"/>
    </row>
  </sheetData>
  <sheetProtection/>
  <mergeCells count="108">
    <mergeCell ref="B27:D27"/>
    <mergeCell ref="M27:N27"/>
    <mergeCell ref="B25:D25"/>
    <mergeCell ref="F25:G25"/>
    <mergeCell ref="H25:I25"/>
    <mergeCell ref="M25:N25"/>
    <mergeCell ref="O25:P25"/>
    <mergeCell ref="B26:D26"/>
    <mergeCell ref="F26:G26"/>
    <mergeCell ref="H26:I26"/>
    <mergeCell ref="M26:N26"/>
    <mergeCell ref="O26:P26"/>
    <mergeCell ref="B23:D23"/>
    <mergeCell ref="F23:G23"/>
    <mergeCell ref="H23:I23"/>
    <mergeCell ref="M23:N23"/>
    <mergeCell ref="O23:P23"/>
    <mergeCell ref="B24:D24"/>
    <mergeCell ref="F24:G24"/>
    <mergeCell ref="H24:I24"/>
    <mergeCell ref="M24:N24"/>
    <mergeCell ref="O24:P24"/>
    <mergeCell ref="B21:D21"/>
    <mergeCell ref="F21:G21"/>
    <mergeCell ref="H21:I21"/>
    <mergeCell ref="M21:N21"/>
    <mergeCell ref="O21:P21"/>
    <mergeCell ref="B22:D22"/>
    <mergeCell ref="F22:G22"/>
    <mergeCell ref="H22:I22"/>
    <mergeCell ref="M22:N22"/>
    <mergeCell ref="O22:P22"/>
    <mergeCell ref="B19:D19"/>
    <mergeCell ref="F19:G19"/>
    <mergeCell ref="H19:I19"/>
    <mergeCell ref="M19:N19"/>
    <mergeCell ref="O19:P19"/>
    <mergeCell ref="B20:D20"/>
    <mergeCell ref="F20:G20"/>
    <mergeCell ref="H20:I20"/>
    <mergeCell ref="M20:N20"/>
    <mergeCell ref="O20:P20"/>
    <mergeCell ref="B17:D17"/>
    <mergeCell ref="F17:G17"/>
    <mergeCell ref="H17:I17"/>
    <mergeCell ref="M17:N17"/>
    <mergeCell ref="O17:P17"/>
    <mergeCell ref="B18:D18"/>
    <mergeCell ref="F18:G18"/>
    <mergeCell ref="H18:I18"/>
    <mergeCell ref="M18:N18"/>
    <mergeCell ref="O18:P18"/>
    <mergeCell ref="B15:D15"/>
    <mergeCell ref="F15:G15"/>
    <mergeCell ref="H15:I15"/>
    <mergeCell ref="M15:N15"/>
    <mergeCell ref="O15:P15"/>
    <mergeCell ref="B16:D16"/>
    <mergeCell ref="F16:G16"/>
    <mergeCell ref="H16:I16"/>
    <mergeCell ref="M16:N16"/>
    <mergeCell ref="O16:P16"/>
    <mergeCell ref="B13:D13"/>
    <mergeCell ref="F13:G13"/>
    <mergeCell ref="H13:I13"/>
    <mergeCell ref="M13:N13"/>
    <mergeCell ref="O13:P13"/>
    <mergeCell ref="B14:D14"/>
    <mergeCell ref="F14:G14"/>
    <mergeCell ref="H14:I14"/>
    <mergeCell ref="M14:N14"/>
    <mergeCell ref="O14:P14"/>
    <mergeCell ref="B11:D11"/>
    <mergeCell ref="F11:G11"/>
    <mergeCell ref="H11:I11"/>
    <mergeCell ref="M11:N11"/>
    <mergeCell ref="O11:P11"/>
    <mergeCell ref="B12:D12"/>
    <mergeCell ref="F12:G12"/>
    <mergeCell ref="H12:I12"/>
    <mergeCell ref="M12:N12"/>
    <mergeCell ref="O12:P12"/>
    <mergeCell ref="B9:D9"/>
    <mergeCell ref="F9:G9"/>
    <mergeCell ref="H9:I9"/>
    <mergeCell ref="M9:N9"/>
    <mergeCell ref="O9:P9"/>
    <mergeCell ref="B10:D10"/>
    <mergeCell ref="F10:G10"/>
    <mergeCell ref="H10:I10"/>
    <mergeCell ref="M10:N10"/>
    <mergeCell ref="O10:P10"/>
    <mergeCell ref="B7:D7"/>
    <mergeCell ref="F7:G7"/>
    <mergeCell ref="H7:I7"/>
    <mergeCell ref="M7:N7"/>
    <mergeCell ref="O7:P7"/>
    <mergeCell ref="B8:D8"/>
    <mergeCell ref="F8:G8"/>
    <mergeCell ref="H8:I8"/>
    <mergeCell ref="M8:N8"/>
    <mergeCell ref="O8:P8"/>
    <mergeCell ref="A5:E5"/>
    <mergeCell ref="F5:G5"/>
    <mergeCell ref="H5:I5"/>
    <mergeCell ref="J5:L5"/>
    <mergeCell ref="M5:N5"/>
    <mergeCell ref="O5:P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J20"/>
  <sheetViews>
    <sheetView zoomScalePageLayoutView="0" workbookViewId="0" topLeftCell="A1">
      <selection activeCell="G22" sqref="G22"/>
    </sheetView>
  </sheetViews>
  <sheetFormatPr defaultColWidth="9.00390625" defaultRowHeight="13.5"/>
  <cols>
    <col min="1" max="1" width="0.74609375" style="1" customWidth="1"/>
    <col min="2" max="2" width="2.375" style="1" customWidth="1"/>
    <col min="3" max="3" width="15.75390625" style="1" customWidth="1"/>
    <col min="4" max="4" width="10.625" style="1" customWidth="1"/>
    <col min="5" max="9" width="11.125" style="1" customWidth="1"/>
    <col min="10" max="10" width="9.00390625" style="1" customWidth="1"/>
    <col min="11" max="11" width="9.75390625" style="1" bestFit="1" customWidth="1"/>
    <col min="12" max="16384" width="9.00390625" style="1" customWidth="1"/>
  </cols>
  <sheetData>
    <row r="1" ht="17.25">
      <c r="D1" s="3" t="s">
        <v>618</v>
      </c>
    </row>
    <row r="2" ht="12" customHeight="1" thickBot="1">
      <c r="A2" s="4" t="s">
        <v>619</v>
      </c>
    </row>
    <row r="3" spans="1:9" ht="14.25" thickTop="1">
      <c r="A3" s="137" t="s">
        <v>99</v>
      </c>
      <c r="B3" s="137"/>
      <c r="C3" s="137"/>
      <c r="D3" s="138"/>
      <c r="E3" s="430" t="s">
        <v>620</v>
      </c>
      <c r="F3" s="430">
        <v>11</v>
      </c>
      <c r="G3" s="430">
        <v>12</v>
      </c>
      <c r="H3" s="430">
        <v>13</v>
      </c>
      <c r="I3" s="430" t="s">
        <v>621</v>
      </c>
    </row>
    <row r="4" spans="3:4" ht="3" customHeight="1">
      <c r="C4" s="71"/>
      <c r="D4" s="221"/>
    </row>
    <row r="5" spans="2:10" ht="10.5" customHeight="1">
      <c r="B5" s="129" t="s">
        <v>622</v>
      </c>
      <c r="C5" s="431" t="s">
        <v>623</v>
      </c>
      <c r="D5" s="432"/>
      <c r="E5" s="67">
        <v>176052</v>
      </c>
      <c r="F5" s="67">
        <v>174279</v>
      </c>
      <c r="G5" s="67">
        <v>167127</v>
      </c>
      <c r="H5" s="67">
        <v>167456</v>
      </c>
      <c r="I5" s="67">
        <v>166330</v>
      </c>
      <c r="J5" s="66"/>
    </row>
    <row r="6" spans="2:10" ht="10.5" customHeight="1">
      <c r="B6" s="129"/>
      <c r="C6" s="431" t="s">
        <v>624</v>
      </c>
      <c r="D6" s="432"/>
      <c r="E6" s="67">
        <v>73863</v>
      </c>
      <c r="F6" s="67">
        <v>72785</v>
      </c>
      <c r="G6" s="67">
        <v>71981</v>
      </c>
      <c r="H6" s="67">
        <v>70932</v>
      </c>
      <c r="I6" s="67">
        <v>67810</v>
      </c>
      <c r="J6" s="66"/>
    </row>
    <row r="7" spans="2:10" ht="10.5" customHeight="1">
      <c r="B7" s="129"/>
      <c r="C7" s="431" t="s">
        <v>625</v>
      </c>
      <c r="D7" s="432"/>
      <c r="E7" s="67">
        <v>66505</v>
      </c>
      <c r="F7" s="67">
        <v>57897</v>
      </c>
      <c r="G7" s="67">
        <v>50396</v>
      </c>
      <c r="H7" s="67">
        <v>43962</v>
      </c>
      <c r="I7" s="67">
        <v>40512</v>
      </c>
      <c r="J7" s="66"/>
    </row>
    <row r="8" spans="2:10" ht="10.5" customHeight="1">
      <c r="B8" s="129"/>
      <c r="C8" s="431" t="s">
        <v>626</v>
      </c>
      <c r="D8" s="432"/>
      <c r="E8" s="67">
        <v>2700</v>
      </c>
      <c r="F8" s="67">
        <v>2700</v>
      </c>
      <c r="G8" s="67">
        <v>2700</v>
      </c>
      <c r="H8" s="67">
        <v>2650</v>
      </c>
      <c r="I8" s="67">
        <v>2650</v>
      </c>
      <c r="J8" s="66"/>
    </row>
    <row r="9" spans="2:10" ht="10.5" customHeight="1">
      <c r="B9" s="129"/>
      <c r="C9" s="431" t="s">
        <v>627</v>
      </c>
      <c r="D9" s="432"/>
      <c r="E9" s="67">
        <v>201209</v>
      </c>
      <c r="F9" s="67">
        <v>194849</v>
      </c>
      <c r="G9" s="67">
        <v>187905</v>
      </c>
      <c r="H9" s="67">
        <v>186567</v>
      </c>
      <c r="I9" s="67">
        <v>189909</v>
      </c>
      <c r="J9" s="66"/>
    </row>
    <row r="10" spans="2:10" ht="10.5" customHeight="1">
      <c r="B10" s="129"/>
      <c r="C10" s="431" t="s">
        <v>628</v>
      </c>
      <c r="D10" s="432"/>
      <c r="E10" s="67">
        <v>5340</v>
      </c>
      <c r="F10" s="67">
        <v>5164</v>
      </c>
      <c r="G10" s="67">
        <v>4887</v>
      </c>
      <c r="H10" s="67">
        <v>4522</v>
      </c>
      <c r="I10" s="67">
        <v>4368</v>
      </c>
      <c r="J10" s="66"/>
    </row>
    <row r="11" spans="2:10" ht="10.5" customHeight="1">
      <c r="B11" s="129"/>
      <c r="C11" s="431" t="s">
        <v>629</v>
      </c>
      <c r="D11" s="432"/>
      <c r="E11" s="67">
        <v>591</v>
      </c>
      <c r="F11" s="67">
        <v>591</v>
      </c>
      <c r="G11" s="67">
        <v>449</v>
      </c>
      <c r="H11" s="67">
        <v>492</v>
      </c>
      <c r="I11" s="67">
        <v>664</v>
      </c>
      <c r="J11" s="66"/>
    </row>
    <row r="12" spans="2:10" ht="10.5" customHeight="1">
      <c r="B12" s="129"/>
      <c r="C12" s="431" t="s">
        <v>630</v>
      </c>
      <c r="D12" s="432"/>
      <c r="E12" s="67">
        <v>29844</v>
      </c>
      <c r="F12" s="67">
        <v>29245</v>
      </c>
      <c r="G12" s="67">
        <v>29744</v>
      </c>
      <c r="H12" s="67" t="s">
        <v>631</v>
      </c>
      <c r="I12" s="67">
        <v>30718</v>
      </c>
      <c r="J12" s="66"/>
    </row>
    <row r="13" spans="2:9" ht="2.25" customHeight="1">
      <c r="B13" s="340"/>
      <c r="C13" s="431"/>
      <c r="D13" s="432"/>
      <c r="E13" s="67"/>
      <c r="F13" s="67"/>
      <c r="G13" s="67"/>
      <c r="H13" s="67"/>
      <c r="I13" s="67"/>
    </row>
    <row r="14" spans="1:9" ht="2.25" customHeight="1">
      <c r="A14" s="131"/>
      <c r="B14" s="433"/>
      <c r="C14" s="434"/>
      <c r="D14" s="435"/>
      <c r="E14" s="436"/>
      <c r="F14" s="436"/>
      <c r="G14" s="436"/>
      <c r="H14" s="436"/>
      <c r="I14" s="436"/>
    </row>
    <row r="15" spans="2:9" ht="10.5" customHeight="1">
      <c r="B15" s="437" t="s">
        <v>632</v>
      </c>
      <c r="C15" s="431" t="s">
        <v>633</v>
      </c>
      <c r="D15" s="432"/>
      <c r="E15" s="67">
        <v>42</v>
      </c>
      <c r="F15" s="67">
        <v>43</v>
      </c>
      <c r="G15" s="67">
        <v>43</v>
      </c>
      <c r="H15" s="67">
        <v>42</v>
      </c>
      <c r="I15" s="67">
        <v>46</v>
      </c>
    </row>
    <row r="16" spans="2:9" ht="10.5" customHeight="1">
      <c r="B16" s="437"/>
      <c r="C16" s="431" t="s">
        <v>634</v>
      </c>
      <c r="D16" s="432"/>
      <c r="E16" s="67">
        <v>273</v>
      </c>
      <c r="F16" s="67">
        <v>275</v>
      </c>
      <c r="G16" s="67">
        <v>275</v>
      </c>
      <c r="H16" s="67">
        <v>277</v>
      </c>
      <c r="I16" s="67">
        <v>270</v>
      </c>
    </row>
    <row r="17" spans="2:9" ht="10.5" customHeight="1">
      <c r="B17" s="437"/>
      <c r="C17" s="431" t="s">
        <v>635</v>
      </c>
      <c r="D17" s="432"/>
      <c r="E17" s="67">
        <v>39</v>
      </c>
      <c r="F17" s="67">
        <v>39</v>
      </c>
      <c r="G17" s="67">
        <v>39</v>
      </c>
      <c r="H17" s="67">
        <v>37</v>
      </c>
      <c r="I17" s="67">
        <v>53</v>
      </c>
    </row>
    <row r="18" spans="3:9" ht="3" customHeight="1" thickBot="1">
      <c r="C18" s="33"/>
      <c r="D18" s="156"/>
      <c r="I18" s="1" t="s">
        <v>636</v>
      </c>
    </row>
    <row r="19" spans="1:9" ht="13.5">
      <c r="A19" s="26" t="s">
        <v>637</v>
      </c>
      <c r="B19" s="28"/>
      <c r="C19" s="28"/>
      <c r="D19" s="28"/>
      <c r="E19" s="28"/>
      <c r="F19" s="28"/>
      <c r="G19" s="28"/>
      <c r="H19" s="28"/>
      <c r="I19" s="28"/>
    </row>
    <row r="20" spans="1:9" ht="8.25" customHeight="1">
      <c r="A20" s="148"/>
      <c r="B20" s="121"/>
      <c r="C20" s="121"/>
      <c r="D20" s="121"/>
      <c r="E20" s="121"/>
      <c r="F20" s="121"/>
      <c r="G20" s="121"/>
      <c r="H20" s="121"/>
      <c r="I20" s="121"/>
    </row>
  </sheetData>
  <sheetProtection/>
  <mergeCells count="16">
    <mergeCell ref="C13:D13"/>
    <mergeCell ref="C14:D14"/>
    <mergeCell ref="B15:B17"/>
    <mergeCell ref="C15:D15"/>
    <mergeCell ref="C16:D16"/>
    <mergeCell ref="C17:D17"/>
    <mergeCell ref="A3:D3"/>
    <mergeCell ref="B5:B12"/>
    <mergeCell ref="C5:D5"/>
    <mergeCell ref="C6:D6"/>
    <mergeCell ref="C7:D7"/>
    <mergeCell ref="C8:D8"/>
    <mergeCell ref="C9:D9"/>
    <mergeCell ref="C10:D10"/>
    <mergeCell ref="C11:D11"/>
    <mergeCell ref="C12:D1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K64"/>
  <sheetViews>
    <sheetView zoomScalePageLayoutView="0" workbookViewId="0" topLeftCell="A1">
      <selection activeCell="I21" sqref="I21"/>
    </sheetView>
  </sheetViews>
  <sheetFormatPr defaultColWidth="9.00390625" defaultRowHeight="13.5"/>
  <cols>
    <col min="1" max="1" width="0.74609375" style="1" customWidth="1"/>
    <col min="2" max="2" width="2.375" style="1" customWidth="1"/>
    <col min="3" max="3" width="15.75390625" style="1" customWidth="1"/>
    <col min="4" max="4" width="10.625" style="1" customWidth="1"/>
    <col min="5" max="9" width="11.125" style="1" customWidth="1"/>
    <col min="10" max="10" width="9.00390625" style="1" customWidth="1"/>
    <col min="11" max="11" width="9.75390625" style="1" bestFit="1" customWidth="1"/>
    <col min="12" max="16384" width="9.00390625" style="1" customWidth="1"/>
  </cols>
  <sheetData>
    <row r="1" ht="17.25">
      <c r="D1" s="3" t="s">
        <v>638</v>
      </c>
    </row>
    <row r="2" ht="9.75" customHeight="1">
      <c r="A2" s="4" t="s">
        <v>639</v>
      </c>
    </row>
    <row r="3" ht="11.25" customHeight="1" thickBot="1">
      <c r="A3" s="4" t="s">
        <v>640</v>
      </c>
    </row>
    <row r="4" spans="1:10" ht="14.25" customHeight="1" thickTop="1">
      <c r="A4" s="47" t="s">
        <v>99</v>
      </c>
      <c r="B4" s="47"/>
      <c r="C4" s="47"/>
      <c r="D4" s="43" t="s">
        <v>641</v>
      </c>
      <c r="E4" s="45"/>
      <c r="F4" s="43">
        <v>13</v>
      </c>
      <c r="G4" s="44"/>
      <c r="H4" s="438" t="s">
        <v>642</v>
      </c>
      <c r="I4" s="439"/>
      <c r="J4" s="121"/>
    </row>
    <row r="5" spans="1:9" ht="13.5">
      <c r="A5" s="48"/>
      <c r="B5" s="48"/>
      <c r="C5" s="48"/>
      <c r="D5" s="10" t="s">
        <v>643</v>
      </c>
      <c r="E5" s="14" t="s">
        <v>644</v>
      </c>
      <c r="F5" s="440" t="s">
        <v>643</v>
      </c>
      <c r="G5" s="11" t="s">
        <v>644</v>
      </c>
      <c r="H5" s="10" t="s">
        <v>643</v>
      </c>
      <c r="I5" s="10" t="s">
        <v>644</v>
      </c>
    </row>
    <row r="6" ht="3" customHeight="1">
      <c r="D6" s="71"/>
    </row>
    <row r="7" spans="2:10" s="16" customFormat="1" ht="10.5" customHeight="1">
      <c r="B7" s="441" t="s">
        <v>105</v>
      </c>
      <c r="C7" s="442"/>
      <c r="D7" s="63">
        <f aca="true" t="shared" si="0" ref="D7:I7">SUM(D8:D61)</f>
        <v>4955860</v>
      </c>
      <c r="E7" s="63">
        <f t="shared" si="0"/>
        <v>7660279</v>
      </c>
      <c r="F7" s="63">
        <f t="shared" si="0"/>
        <v>5153661</v>
      </c>
      <c r="G7" s="63">
        <f t="shared" si="0"/>
        <v>7659204</v>
      </c>
      <c r="H7" s="63">
        <f t="shared" si="0"/>
        <v>5474887</v>
      </c>
      <c r="I7" s="63">
        <f t="shared" si="0"/>
        <v>8413346</v>
      </c>
      <c r="J7" s="63"/>
    </row>
    <row r="8" spans="2:11" ht="10.5" customHeight="1">
      <c r="B8" s="155" t="s">
        <v>201</v>
      </c>
      <c r="C8" s="432"/>
      <c r="D8" s="67">
        <v>732856</v>
      </c>
      <c r="E8" s="67">
        <v>998449</v>
      </c>
      <c r="F8" s="67">
        <v>745784</v>
      </c>
      <c r="G8" s="67">
        <v>970064</v>
      </c>
      <c r="H8" s="67">
        <v>768854</v>
      </c>
      <c r="I8" s="67">
        <v>1004293</v>
      </c>
      <c r="J8" s="67"/>
      <c r="K8" s="415"/>
    </row>
    <row r="9" spans="2:11" ht="10.5" customHeight="1">
      <c r="B9" s="155" t="s">
        <v>645</v>
      </c>
      <c r="C9" s="432"/>
      <c r="D9" s="67">
        <v>202152</v>
      </c>
      <c r="E9" s="67">
        <v>220169</v>
      </c>
      <c r="F9" s="67">
        <v>203078</v>
      </c>
      <c r="G9" s="67">
        <v>205142</v>
      </c>
      <c r="H9" s="67">
        <v>206327</v>
      </c>
      <c r="I9" s="67">
        <v>168331</v>
      </c>
      <c r="J9" s="67"/>
      <c r="K9" s="415"/>
    </row>
    <row r="10" spans="2:11" ht="10.5" customHeight="1">
      <c r="B10" s="155" t="s">
        <v>646</v>
      </c>
      <c r="C10" s="432"/>
      <c r="D10" s="67">
        <v>40598</v>
      </c>
      <c r="E10" s="67">
        <v>60949</v>
      </c>
      <c r="F10" s="67">
        <v>58748</v>
      </c>
      <c r="G10" s="67">
        <v>119509</v>
      </c>
      <c r="H10" s="67">
        <v>69488</v>
      </c>
      <c r="I10" s="67">
        <v>469806</v>
      </c>
      <c r="J10" s="67"/>
      <c r="K10" s="415"/>
    </row>
    <row r="11" spans="2:11" ht="10.5" customHeight="1">
      <c r="B11" s="155" t="s">
        <v>647</v>
      </c>
      <c r="C11" s="432"/>
      <c r="D11" s="67">
        <v>33466</v>
      </c>
      <c r="E11" s="67">
        <v>137247</v>
      </c>
      <c r="F11" s="67">
        <v>33502</v>
      </c>
      <c r="G11" s="67">
        <v>134787</v>
      </c>
      <c r="H11" s="67">
        <v>34014</v>
      </c>
      <c r="I11" s="67">
        <v>129136</v>
      </c>
      <c r="J11" s="67"/>
      <c r="K11" s="415"/>
    </row>
    <row r="12" spans="2:11" ht="10.5" customHeight="1">
      <c r="B12" s="155" t="s">
        <v>648</v>
      </c>
      <c r="C12" s="432"/>
      <c r="D12" s="67">
        <v>46837</v>
      </c>
      <c r="E12" s="67">
        <v>142226</v>
      </c>
      <c r="F12" s="67">
        <v>46946</v>
      </c>
      <c r="G12" s="67">
        <v>142265</v>
      </c>
      <c r="H12" s="67">
        <v>47985</v>
      </c>
      <c r="I12" s="67">
        <v>140333</v>
      </c>
      <c r="J12" s="67"/>
      <c r="K12" s="415"/>
    </row>
    <row r="13" spans="2:11" ht="10.5" customHeight="1">
      <c r="B13" s="155" t="s">
        <v>649</v>
      </c>
      <c r="C13" s="432"/>
      <c r="D13" s="67">
        <v>41155</v>
      </c>
      <c r="E13" s="67">
        <v>102509</v>
      </c>
      <c r="F13" s="67">
        <v>41162</v>
      </c>
      <c r="G13" s="67">
        <v>100129</v>
      </c>
      <c r="H13" s="67">
        <v>40543</v>
      </c>
      <c r="I13" s="67">
        <v>99394</v>
      </c>
      <c r="J13" s="67"/>
      <c r="K13" s="415"/>
    </row>
    <row r="14" spans="2:11" ht="10.5" customHeight="1">
      <c r="B14" s="155" t="s">
        <v>650</v>
      </c>
      <c r="C14" s="432"/>
      <c r="D14" s="67">
        <v>47351</v>
      </c>
      <c r="E14" s="67">
        <v>103588</v>
      </c>
      <c r="F14" s="67">
        <v>48689</v>
      </c>
      <c r="G14" s="67">
        <v>161859</v>
      </c>
      <c r="H14" s="67">
        <v>52109</v>
      </c>
      <c r="I14" s="67">
        <v>150692</v>
      </c>
      <c r="J14" s="67"/>
      <c r="K14" s="415"/>
    </row>
    <row r="15" spans="2:11" ht="10.5" customHeight="1">
      <c r="B15" s="155" t="s">
        <v>651</v>
      </c>
      <c r="C15" s="432"/>
      <c r="D15" s="67">
        <v>302388</v>
      </c>
      <c r="E15" s="67">
        <v>629128</v>
      </c>
      <c r="F15" s="67">
        <v>308966</v>
      </c>
      <c r="G15" s="67">
        <v>596630</v>
      </c>
      <c r="H15" s="67">
        <v>306416</v>
      </c>
      <c r="I15" s="67">
        <v>599647</v>
      </c>
      <c r="J15" s="67"/>
      <c r="K15" s="415"/>
    </row>
    <row r="16" spans="2:11" ht="10.5" customHeight="1">
      <c r="B16" s="155" t="s">
        <v>451</v>
      </c>
      <c r="C16" s="432"/>
      <c r="D16" s="67">
        <v>100559</v>
      </c>
      <c r="E16" s="67">
        <v>185408</v>
      </c>
      <c r="F16" s="67">
        <v>106677</v>
      </c>
      <c r="G16" s="67">
        <v>184749</v>
      </c>
      <c r="H16" s="67">
        <v>101737</v>
      </c>
      <c r="I16" s="67">
        <v>191659</v>
      </c>
      <c r="J16" s="67"/>
      <c r="K16" s="415"/>
    </row>
    <row r="17" spans="2:11" ht="10.5" customHeight="1">
      <c r="B17" s="155" t="s">
        <v>439</v>
      </c>
      <c r="C17" s="432"/>
      <c r="D17" s="67">
        <v>235002</v>
      </c>
      <c r="E17" s="67">
        <v>634978</v>
      </c>
      <c r="F17" s="67">
        <v>254577</v>
      </c>
      <c r="G17" s="67">
        <v>601168</v>
      </c>
      <c r="H17" s="67">
        <v>338585</v>
      </c>
      <c r="I17" s="67">
        <v>674406</v>
      </c>
      <c r="J17" s="67"/>
      <c r="K17" s="415"/>
    </row>
    <row r="18" spans="2:11" ht="10.5" customHeight="1">
      <c r="B18" s="155" t="s">
        <v>652</v>
      </c>
      <c r="C18" s="432"/>
      <c r="D18" s="67">
        <v>41595</v>
      </c>
      <c r="E18" s="67">
        <v>50028</v>
      </c>
      <c r="F18" s="67">
        <v>36379</v>
      </c>
      <c r="G18" s="67">
        <v>41684</v>
      </c>
      <c r="H18" s="67">
        <v>35231</v>
      </c>
      <c r="I18" s="67">
        <v>33224</v>
      </c>
      <c r="J18" s="67"/>
      <c r="K18" s="415"/>
    </row>
    <row r="19" spans="2:11" ht="10.5" customHeight="1">
      <c r="B19" s="155" t="s">
        <v>653</v>
      </c>
      <c r="C19" s="432"/>
      <c r="D19" s="67">
        <v>157850</v>
      </c>
      <c r="E19" s="67">
        <v>386460</v>
      </c>
      <c r="F19" s="67">
        <v>171295</v>
      </c>
      <c r="G19" s="67">
        <v>383577</v>
      </c>
      <c r="H19" s="67">
        <v>180300</v>
      </c>
      <c r="I19" s="67">
        <v>418076</v>
      </c>
      <c r="J19" s="67"/>
      <c r="K19" s="415"/>
    </row>
    <row r="20" spans="2:11" ht="10.5" customHeight="1">
      <c r="B20" s="155" t="s">
        <v>654</v>
      </c>
      <c r="C20" s="432"/>
      <c r="D20" s="67">
        <v>118477</v>
      </c>
      <c r="E20" s="67">
        <v>179863</v>
      </c>
      <c r="F20" s="67">
        <v>123577</v>
      </c>
      <c r="G20" s="67">
        <v>178250</v>
      </c>
      <c r="H20" s="67">
        <v>127950</v>
      </c>
      <c r="I20" s="67">
        <v>192600</v>
      </c>
      <c r="J20" s="67"/>
      <c r="K20" s="415"/>
    </row>
    <row r="21" spans="2:11" ht="10.5" customHeight="1">
      <c r="B21" s="155" t="s">
        <v>432</v>
      </c>
      <c r="C21" s="432"/>
      <c r="D21" s="67">
        <v>32970</v>
      </c>
      <c r="E21" s="67">
        <v>9527</v>
      </c>
      <c r="F21" s="67">
        <v>38974</v>
      </c>
      <c r="G21" s="67">
        <v>43993</v>
      </c>
      <c r="H21" s="67">
        <v>45604</v>
      </c>
      <c r="I21" s="67">
        <v>47804</v>
      </c>
      <c r="J21" s="67"/>
      <c r="K21" s="415"/>
    </row>
    <row r="22" spans="2:11" ht="10.5" customHeight="1">
      <c r="B22" s="155" t="s">
        <v>655</v>
      </c>
      <c r="C22" s="432"/>
      <c r="D22" s="67">
        <v>162546</v>
      </c>
      <c r="E22" s="67">
        <v>197431</v>
      </c>
      <c r="F22" s="67">
        <v>164801</v>
      </c>
      <c r="G22" s="67">
        <v>196414</v>
      </c>
      <c r="H22" s="67">
        <v>172107</v>
      </c>
      <c r="I22" s="67">
        <v>196582</v>
      </c>
      <c r="J22" s="67"/>
      <c r="K22" s="415"/>
    </row>
    <row r="23" spans="2:11" ht="10.5" customHeight="1">
      <c r="B23" s="155" t="s">
        <v>656</v>
      </c>
      <c r="C23" s="432"/>
      <c r="D23" s="67">
        <v>237441</v>
      </c>
      <c r="E23" s="67">
        <v>231841</v>
      </c>
      <c r="F23" s="67">
        <v>247230</v>
      </c>
      <c r="G23" s="67">
        <v>234657</v>
      </c>
      <c r="H23" s="67">
        <v>254895</v>
      </c>
      <c r="I23" s="67">
        <v>240141</v>
      </c>
      <c r="J23" s="67"/>
      <c r="K23" s="415"/>
    </row>
    <row r="24" spans="2:11" ht="10.5" customHeight="1">
      <c r="B24" s="155" t="s">
        <v>446</v>
      </c>
      <c r="C24" s="432"/>
      <c r="D24" s="67">
        <v>92387</v>
      </c>
      <c r="E24" s="67">
        <v>101606</v>
      </c>
      <c r="F24" s="67">
        <v>92754</v>
      </c>
      <c r="G24" s="67">
        <v>119107</v>
      </c>
      <c r="H24" s="67">
        <v>97697</v>
      </c>
      <c r="I24" s="67">
        <v>139645</v>
      </c>
      <c r="J24" s="67"/>
      <c r="K24" s="415"/>
    </row>
    <row r="25" spans="2:11" ht="10.5" customHeight="1">
      <c r="B25" s="155" t="s">
        <v>657</v>
      </c>
      <c r="C25" s="432"/>
      <c r="D25" s="67">
        <v>99247</v>
      </c>
      <c r="E25" s="67">
        <v>76304</v>
      </c>
      <c r="F25" s="67">
        <v>102261</v>
      </c>
      <c r="G25" s="67">
        <v>79593</v>
      </c>
      <c r="H25" s="67">
        <v>105717</v>
      </c>
      <c r="I25" s="67">
        <v>89995</v>
      </c>
      <c r="J25" s="67"/>
      <c r="K25" s="415"/>
    </row>
    <row r="26" spans="2:11" ht="10.5" customHeight="1">
      <c r="B26" s="155" t="s">
        <v>658</v>
      </c>
      <c r="C26" s="432"/>
      <c r="D26" s="67">
        <v>60351</v>
      </c>
      <c r="E26" s="67">
        <v>148075</v>
      </c>
      <c r="F26" s="67">
        <v>65901</v>
      </c>
      <c r="G26" s="67">
        <v>141976</v>
      </c>
      <c r="H26" s="67">
        <v>71509</v>
      </c>
      <c r="I26" s="67">
        <v>152581</v>
      </c>
      <c r="J26" s="67"/>
      <c r="K26" s="415"/>
    </row>
    <row r="27" spans="2:11" ht="10.5" customHeight="1">
      <c r="B27" s="155" t="s">
        <v>441</v>
      </c>
      <c r="C27" s="432"/>
      <c r="D27" s="67">
        <v>127536</v>
      </c>
      <c r="E27" s="67">
        <v>178111</v>
      </c>
      <c r="F27" s="67">
        <v>131457</v>
      </c>
      <c r="G27" s="67">
        <v>188737</v>
      </c>
      <c r="H27" s="67">
        <v>135699</v>
      </c>
      <c r="I27" s="67">
        <v>197920</v>
      </c>
      <c r="J27" s="67"/>
      <c r="K27" s="415"/>
    </row>
    <row r="28" spans="2:11" ht="10.5" customHeight="1">
      <c r="B28" s="155" t="s">
        <v>659</v>
      </c>
      <c r="C28" s="432"/>
      <c r="D28" s="67">
        <v>294176</v>
      </c>
      <c r="E28" s="67">
        <v>429835</v>
      </c>
      <c r="F28" s="67">
        <v>308691</v>
      </c>
      <c r="G28" s="67">
        <v>422919</v>
      </c>
      <c r="H28" s="67">
        <v>319861</v>
      </c>
      <c r="I28" s="67">
        <v>451342</v>
      </c>
      <c r="J28" s="67"/>
      <c r="K28" s="415"/>
    </row>
    <row r="29" spans="2:11" ht="10.5" customHeight="1">
      <c r="B29" s="155" t="s">
        <v>660</v>
      </c>
      <c r="C29" s="432"/>
      <c r="D29" s="67">
        <v>155942</v>
      </c>
      <c r="E29" s="67">
        <v>190161</v>
      </c>
      <c r="F29" s="67">
        <v>159675</v>
      </c>
      <c r="G29" s="67">
        <v>189213</v>
      </c>
      <c r="H29" s="67">
        <v>161715</v>
      </c>
      <c r="I29" s="67">
        <v>212047</v>
      </c>
      <c r="J29" s="67"/>
      <c r="K29" s="415"/>
    </row>
    <row r="30" spans="2:11" ht="10.5" customHeight="1">
      <c r="B30" s="155" t="s">
        <v>661</v>
      </c>
      <c r="C30" s="432"/>
      <c r="D30" s="67">
        <v>31356</v>
      </c>
      <c r="E30" s="67">
        <v>132530</v>
      </c>
      <c r="F30" s="67">
        <v>35661</v>
      </c>
      <c r="G30" s="67">
        <v>133503</v>
      </c>
      <c r="H30" s="67">
        <v>48209</v>
      </c>
      <c r="I30" s="67">
        <v>143966</v>
      </c>
      <c r="J30" s="67"/>
      <c r="K30" s="415"/>
    </row>
    <row r="31" spans="2:11" ht="10.5" customHeight="1">
      <c r="B31" s="155" t="s">
        <v>662</v>
      </c>
      <c r="C31" s="432"/>
      <c r="D31" s="67">
        <v>27201</v>
      </c>
      <c r="E31" s="67">
        <v>90867</v>
      </c>
      <c r="F31" s="67">
        <v>29979</v>
      </c>
      <c r="G31" s="67">
        <v>93807</v>
      </c>
      <c r="H31" s="67">
        <v>30423</v>
      </c>
      <c r="I31" s="67">
        <v>98030</v>
      </c>
      <c r="J31" s="67"/>
      <c r="K31" s="415"/>
    </row>
    <row r="32" spans="2:11" ht="10.5" customHeight="1">
      <c r="B32" s="155" t="s">
        <v>663</v>
      </c>
      <c r="C32" s="432"/>
      <c r="D32" s="67">
        <v>40673</v>
      </c>
      <c r="E32" s="67">
        <v>123948</v>
      </c>
      <c r="F32" s="67">
        <v>43199</v>
      </c>
      <c r="G32" s="67">
        <v>118121</v>
      </c>
      <c r="H32" s="67">
        <v>47190</v>
      </c>
      <c r="I32" s="67">
        <v>143082</v>
      </c>
      <c r="J32" s="67"/>
      <c r="K32" s="415"/>
    </row>
    <row r="33" spans="2:11" ht="10.5" customHeight="1">
      <c r="B33" s="155" t="s">
        <v>125</v>
      </c>
      <c r="C33" s="432"/>
      <c r="D33" s="67">
        <v>84567</v>
      </c>
      <c r="E33" s="67">
        <v>175239</v>
      </c>
      <c r="F33" s="67">
        <v>95573</v>
      </c>
      <c r="G33" s="67">
        <v>183122</v>
      </c>
      <c r="H33" s="67">
        <v>105545</v>
      </c>
      <c r="I33" s="67">
        <v>198596</v>
      </c>
      <c r="J33" s="67"/>
      <c r="K33" s="415"/>
    </row>
    <row r="34" spans="2:11" ht="10.5" customHeight="1">
      <c r="B34" s="155" t="s">
        <v>664</v>
      </c>
      <c r="C34" s="432"/>
      <c r="D34" s="67">
        <v>72369</v>
      </c>
      <c r="E34" s="67">
        <v>52051</v>
      </c>
      <c r="F34" s="67">
        <v>74875</v>
      </c>
      <c r="G34" s="67">
        <v>52614</v>
      </c>
      <c r="H34" s="67">
        <v>78555</v>
      </c>
      <c r="I34" s="67">
        <v>53787</v>
      </c>
      <c r="J34" s="67"/>
      <c r="K34" s="415"/>
    </row>
    <row r="35" spans="2:11" ht="10.5" customHeight="1">
      <c r="B35" s="155" t="s">
        <v>665</v>
      </c>
      <c r="C35" s="432"/>
      <c r="D35" s="67">
        <v>53827</v>
      </c>
      <c r="E35" s="67">
        <v>46484</v>
      </c>
      <c r="F35" s="67">
        <v>53112</v>
      </c>
      <c r="G35" s="67">
        <v>47321</v>
      </c>
      <c r="H35" s="67">
        <v>53805</v>
      </c>
      <c r="I35" s="67">
        <v>51158</v>
      </c>
      <c r="J35" s="67"/>
      <c r="K35" s="415"/>
    </row>
    <row r="36" spans="2:11" ht="10.5" customHeight="1">
      <c r="B36" s="155" t="s">
        <v>666</v>
      </c>
      <c r="C36" s="432"/>
      <c r="D36" s="67">
        <v>70163</v>
      </c>
      <c r="E36" s="67">
        <v>113160</v>
      </c>
      <c r="F36" s="67">
        <v>66040</v>
      </c>
      <c r="G36" s="67">
        <v>114275</v>
      </c>
      <c r="H36" s="67">
        <v>72044</v>
      </c>
      <c r="I36" s="67">
        <v>115275</v>
      </c>
      <c r="J36" s="67"/>
      <c r="K36" s="415"/>
    </row>
    <row r="37" spans="2:11" ht="10.5" customHeight="1">
      <c r="B37" s="155" t="s">
        <v>667</v>
      </c>
      <c r="C37" s="432"/>
      <c r="D37" s="67">
        <v>59367</v>
      </c>
      <c r="E37" s="67">
        <v>110372</v>
      </c>
      <c r="F37" s="67">
        <v>62585</v>
      </c>
      <c r="G37" s="67">
        <v>98718</v>
      </c>
      <c r="H37" s="67">
        <v>65605</v>
      </c>
      <c r="I37" s="67">
        <v>104620</v>
      </c>
      <c r="J37" s="67"/>
      <c r="K37" s="415"/>
    </row>
    <row r="38" spans="2:11" ht="10.5" customHeight="1">
      <c r="B38" s="155" t="s">
        <v>668</v>
      </c>
      <c r="C38" s="432"/>
      <c r="D38" s="67">
        <v>56456</v>
      </c>
      <c r="E38" s="67">
        <v>58357</v>
      </c>
      <c r="F38" s="67">
        <v>59390</v>
      </c>
      <c r="G38" s="67">
        <v>61266</v>
      </c>
      <c r="H38" s="67">
        <v>62698</v>
      </c>
      <c r="I38" s="67">
        <v>66764</v>
      </c>
      <c r="J38" s="67"/>
      <c r="K38" s="415"/>
    </row>
    <row r="39" spans="2:11" ht="10.5" customHeight="1">
      <c r="B39" s="155" t="s">
        <v>669</v>
      </c>
      <c r="C39" s="432"/>
      <c r="D39" s="67">
        <v>79031</v>
      </c>
      <c r="E39" s="67">
        <v>159792</v>
      </c>
      <c r="F39" s="67">
        <v>84569</v>
      </c>
      <c r="G39" s="67">
        <v>152783</v>
      </c>
      <c r="H39" s="67">
        <v>89076</v>
      </c>
      <c r="I39" s="67">
        <v>165046</v>
      </c>
      <c r="J39" s="67"/>
      <c r="K39" s="415"/>
    </row>
    <row r="40" spans="2:11" ht="10.5" customHeight="1">
      <c r="B40" s="155" t="s">
        <v>670</v>
      </c>
      <c r="C40" s="432"/>
      <c r="D40" s="67">
        <v>32035</v>
      </c>
      <c r="E40" s="67">
        <v>31458</v>
      </c>
      <c r="F40" s="67">
        <v>35929</v>
      </c>
      <c r="G40" s="67">
        <v>33673</v>
      </c>
      <c r="H40" s="67">
        <v>40560</v>
      </c>
      <c r="I40" s="67">
        <v>37077</v>
      </c>
      <c r="J40" s="67"/>
      <c r="K40" s="415"/>
    </row>
    <row r="41" spans="2:11" ht="10.5" customHeight="1">
      <c r="B41" s="155" t="s">
        <v>671</v>
      </c>
      <c r="C41" s="432"/>
      <c r="D41" s="67">
        <v>57055</v>
      </c>
      <c r="E41" s="67">
        <v>91631</v>
      </c>
      <c r="F41" s="67">
        <v>61614</v>
      </c>
      <c r="G41" s="67">
        <v>86047</v>
      </c>
      <c r="H41" s="67">
        <v>67101</v>
      </c>
      <c r="I41" s="67">
        <v>99077</v>
      </c>
      <c r="J41" s="67"/>
      <c r="K41" s="415"/>
    </row>
    <row r="42" spans="2:11" ht="10.5" customHeight="1">
      <c r="B42" s="155" t="s">
        <v>672</v>
      </c>
      <c r="C42" s="432"/>
      <c r="D42" s="67">
        <v>52096</v>
      </c>
      <c r="E42" s="67">
        <v>19333</v>
      </c>
      <c r="F42" s="67">
        <v>55206</v>
      </c>
      <c r="G42" s="67">
        <v>18613</v>
      </c>
      <c r="H42" s="67">
        <v>58362</v>
      </c>
      <c r="I42" s="67">
        <v>20847</v>
      </c>
      <c r="J42" s="67"/>
      <c r="K42" s="415"/>
    </row>
    <row r="43" spans="2:11" ht="10.5" customHeight="1">
      <c r="B43" s="443" t="s">
        <v>673</v>
      </c>
      <c r="C43" s="444"/>
      <c r="D43" s="67" t="s">
        <v>154</v>
      </c>
      <c r="E43" s="67" t="s">
        <v>154</v>
      </c>
      <c r="F43" s="67" t="s">
        <v>154</v>
      </c>
      <c r="G43" s="67" t="s">
        <v>154</v>
      </c>
      <c r="H43" s="67">
        <v>45053</v>
      </c>
      <c r="I43" s="67">
        <v>8012</v>
      </c>
      <c r="J43" s="67"/>
      <c r="K43" s="415"/>
    </row>
    <row r="44" spans="2:11" ht="10.5" customHeight="1">
      <c r="B44" s="155" t="s">
        <v>674</v>
      </c>
      <c r="C44" s="432"/>
      <c r="D44" s="67">
        <v>19346</v>
      </c>
      <c r="E44" s="67">
        <v>9515</v>
      </c>
      <c r="F44" s="67">
        <v>20220</v>
      </c>
      <c r="G44" s="67">
        <v>8615</v>
      </c>
      <c r="H44" s="67">
        <v>20970</v>
      </c>
      <c r="I44" s="67">
        <v>8230</v>
      </c>
      <c r="J44" s="67"/>
      <c r="K44" s="415"/>
    </row>
    <row r="45" spans="2:11" ht="10.5" customHeight="1">
      <c r="B45" s="155" t="s">
        <v>675</v>
      </c>
      <c r="C45" s="432"/>
      <c r="D45" s="67">
        <v>69006</v>
      </c>
      <c r="E45" s="67">
        <v>65624</v>
      </c>
      <c r="F45" s="67">
        <v>71723</v>
      </c>
      <c r="G45" s="67">
        <v>62115</v>
      </c>
      <c r="H45" s="67">
        <v>76644</v>
      </c>
      <c r="I45" s="67">
        <v>64659</v>
      </c>
      <c r="J45" s="67"/>
      <c r="K45" s="415"/>
    </row>
    <row r="46" spans="2:11" ht="10.5" customHeight="1">
      <c r="B46" s="155" t="s">
        <v>676</v>
      </c>
      <c r="C46" s="432"/>
      <c r="D46" s="67">
        <v>35528</v>
      </c>
      <c r="E46" s="67">
        <v>14508</v>
      </c>
      <c r="F46" s="67">
        <v>36449</v>
      </c>
      <c r="G46" s="67" t="s">
        <v>442</v>
      </c>
      <c r="H46" s="67">
        <v>38569</v>
      </c>
      <c r="I46" s="67">
        <v>15226</v>
      </c>
      <c r="J46" s="67"/>
      <c r="K46" s="415"/>
    </row>
    <row r="47" spans="2:11" ht="10.5" customHeight="1">
      <c r="B47" s="155" t="s">
        <v>677</v>
      </c>
      <c r="C47" s="432"/>
      <c r="D47" s="67">
        <v>91513</v>
      </c>
      <c r="E47" s="67">
        <v>105497</v>
      </c>
      <c r="F47" s="67">
        <v>92640</v>
      </c>
      <c r="G47" s="67">
        <v>106432</v>
      </c>
      <c r="H47" s="67">
        <v>95657</v>
      </c>
      <c r="I47" s="67">
        <v>114309</v>
      </c>
      <c r="J47" s="67"/>
      <c r="K47" s="415"/>
    </row>
    <row r="48" spans="2:11" ht="10.5" customHeight="1">
      <c r="B48" s="155" t="s">
        <v>678</v>
      </c>
      <c r="C48" s="432"/>
      <c r="D48" s="67">
        <v>132105</v>
      </c>
      <c r="E48" s="67">
        <v>245898</v>
      </c>
      <c r="F48" s="67">
        <v>142522</v>
      </c>
      <c r="G48" s="67">
        <v>253820</v>
      </c>
      <c r="H48" s="67">
        <v>151155</v>
      </c>
      <c r="I48" s="67">
        <v>259421</v>
      </c>
      <c r="J48" s="67"/>
      <c r="K48" s="415"/>
    </row>
    <row r="49" spans="2:11" ht="10.5" customHeight="1">
      <c r="B49" s="155" t="s">
        <v>679</v>
      </c>
      <c r="C49" s="432"/>
      <c r="D49" s="67" t="s">
        <v>154</v>
      </c>
      <c r="E49" s="67" t="s">
        <v>154</v>
      </c>
      <c r="F49" s="67">
        <v>3987</v>
      </c>
      <c r="G49" s="67">
        <v>1049</v>
      </c>
      <c r="H49" s="67">
        <v>4956</v>
      </c>
      <c r="I49" s="67">
        <v>924</v>
      </c>
      <c r="J49" s="67"/>
      <c r="K49" s="415"/>
    </row>
    <row r="50" spans="2:11" ht="10.5" customHeight="1">
      <c r="B50" s="155" t="s">
        <v>680</v>
      </c>
      <c r="C50" s="432"/>
      <c r="D50" s="67">
        <v>62123</v>
      </c>
      <c r="E50" s="67">
        <v>65318</v>
      </c>
      <c r="F50" s="67">
        <v>65135</v>
      </c>
      <c r="G50" s="67">
        <v>66805</v>
      </c>
      <c r="H50" s="67">
        <v>67463</v>
      </c>
      <c r="I50" s="67">
        <v>78237</v>
      </c>
      <c r="J50" s="67"/>
      <c r="K50" s="415"/>
    </row>
    <row r="51" spans="2:11" ht="10.5" customHeight="1">
      <c r="B51" s="155" t="s">
        <v>681</v>
      </c>
      <c r="C51" s="432"/>
      <c r="D51" s="67">
        <v>63287</v>
      </c>
      <c r="E51" s="67">
        <v>88361</v>
      </c>
      <c r="F51" s="67">
        <v>66297</v>
      </c>
      <c r="G51" s="67">
        <v>93198</v>
      </c>
      <c r="H51" s="67">
        <v>68456</v>
      </c>
      <c r="I51" s="67">
        <v>105143</v>
      </c>
      <c r="J51" s="67"/>
      <c r="K51" s="415"/>
    </row>
    <row r="52" spans="2:11" ht="10.5" customHeight="1">
      <c r="B52" s="155" t="s">
        <v>682</v>
      </c>
      <c r="C52" s="432"/>
      <c r="D52" s="67">
        <v>31620</v>
      </c>
      <c r="E52" s="67">
        <v>44400</v>
      </c>
      <c r="F52" s="67">
        <v>33375</v>
      </c>
      <c r="G52" s="67">
        <v>39226</v>
      </c>
      <c r="H52" s="67">
        <v>37894</v>
      </c>
      <c r="I52" s="67">
        <v>35558</v>
      </c>
      <c r="J52" s="67"/>
      <c r="K52" s="415"/>
    </row>
    <row r="53" spans="2:11" ht="10.5" customHeight="1">
      <c r="B53" s="155" t="s">
        <v>683</v>
      </c>
      <c r="C53" s="432"/>
      <c r="D53" s="67">
        <v>41378</v>
      </c>
      <c r="E53" s="67">
        <v>58524</v>
      </c>
      <c r="F53" s="67">
        <v>46625</v>
      </c>
      <c r="G53" s="67">
        <v>55206</v>
      </c>
      <c r="H53" s="67">
        <v>50484</v>
      </c>
      <c r="I53" s="67">
        <v>51201</v>
      </c>
      <c r="J53" s="67"/>
      <c r="K53" s="415"/>
    </row>
    <row r="54" spans="2:11" ht="10.5" customHeight="1">
      <c r="B54" s="155" t="s">
        <v>684</v>
      </c>
      <c r="C54" s="432"/>
      <c r="D54" s="67">
        <v>85837</v>
      </c>
      <c r="E54" s="67">
        <v>147975</v>
      </c>
      <c r="F54" s="67">
        <v>93295</v>
      </c>
      <c r="G54" s="67">
        <v>157053</v>
      </c>
      <c r="H54" s="67">
        <v>93961</v>
      </c>
      <c r="I54" s="67">
        <v>157063</v>
      </c>
      <c r="J54" s="67"/>
      <c r="K54" s="415"/>
    </row>
    <row r="55" spans="2:11" ht="10.5" customHeight="1">
      <c r="B55" s="155" t="s">
        <v>685</v>
      </c>
      <c r="C55" s="432"/>
      <c r="D55" s="67">
        <v>15420</v>
      </c>
      <c r="E55" s="67">
        <v>13482</v>
      </c>
      <c r="F55" s="67">
        <v>16453</v>
      </c>
      <c r="G55" s="67">
        <v>6594</v>
      </c>
      <c r="H55" s="67">
        <v>17360</v>
      </c>
      <c r="I55" s="67">
        <v>12729</v>
      </c>
      <c r="J55" s="67"/>
      <c r="K55" s="415"/>
    </row>
    <row r="56" spans="2:11" ht="10.5" customHeight="1">
      <c r="B56" s="155" t="s">
        <v>686</v>
      </c>
      <c r="C56" s="432"/>
      <c r="D56" s="67">
        <v>61609</v>
      </c>
      <c r="E56" s="67">
        <v>93578</v>
      </c>
      <c r="F56" s="67">
        <v>64197</v>
      </c>
      <c r="G56" s="67">
        <v>92664</v>
      </c>
      <c r="H56" s="67">
        <v>68084</v>
      </c>
      <c r="I56" s="67">
        <v>88607</v>
      </c>
      <c r="J56" s="67"/>
      <c r="K56" s="415"/>
    </row>
    <row r="57" spans="2:11" ht="10.5" customHeight="1">
      <c r="B57" s="155" t="s">
        <v>687</v>
      </c>
      <c r="C57" s="432"/>
      <c r="D57" s="67">
        <v>29674</v>
      </c>
      <c r="E57" s="67">
        <v>9273</v>
      </c>
      <c r="F57" s="67">
        <v>10605</v>
      </c>
      <c r="G57" s="67" t="s">
        <v>442</v>
      </c>
      <c r="H57" s="67">
        <v>12424</v>
      </c>
      <c r="I57" s="67">
        <v>20474</v>
      </c>
      <c r="J57" s="67"/>
      <c r="K57" s="415"/>
    </row>
    <row r="58" spans="2:11" ht="10.5" customHeight="1">
      <c r="B58" s="155" t="s">
        <v>688</v>
      </c>
      <c r="C58" s="432"/>
      <c r="D58" s="67">
        <v>30896</v>
      </c>
      <c r="E58" s="67">
        <v>19886</v>
      </c>
      <c r="F58" s="67">
        <v>30883</v>
      </c>
      <c r="G58" s="67">
        <v>21022</v>
      </c>
      <c r="H58" s="67">
        <v>31871</v>
      </c>
      <c r="I58" s="67">
        <v>25538</v>
      </c>
      <c r="J58" s="67"/>
      <c r="K58" s="415"/>
    </row>
    <row r="59" spans="2:11" ht="10.5" customHeight="1">
      <c r="B59" s="155" t="s">
        <v>689</v>
      </c>
      <c r="C59" s="432"/>
      <c r="D59" s="67">
        <v>17817</v>
      </c>
      <c r="E59" s="67">
        <v>8419</v>
      </c>
      <c r="F59" s="67">
        <v>18646</v>
      </c>
      <c r="G59" s="67">
        <v>8805</v>
      </c>
      <c r="H59" s="67">
        <v>19309</v>
      </c>
      <c r="I59" s="67">
        <v>9733</v>
      </c>
      <c r="J59" s="67"/>
      <c r="K59" s="415"/>
    </row>
    <row r="60" spans="2:11" ht="10.5" customHeight="1">
      <c r="B60" s="155" t="s">
        <v>690</v>
      </c>
      <c r="C60" s="432"/>
      <c r="D60" s="67">
        <v>49390</v>
      </c>
      <c r="E60" s="67">
        <v>45637</v>
      </c>
      <c r="F60" s="67">
        <v>51756</v>
      </c>
      <c r="G60" s="67">
        <v>48656</v>
      </c>
      <c r="H60" s="67">
        <v>39601</v>
      </c>
      <c r="I60" s="67">
        <v>37378</v>
      </c>
      <c r="J60" s="67"/>
      <c r="K60" s="415"/>
    </row>
    <row r="61" spans="2:11" ht="10.5" customHeight="1">
      <c r="B61" s="155" t="s">
        <v>691</v>
      </c>
      <c r="C61" s="432"/>
      <c r="D61" s="67">
        <v>40233</v>
      </c>
      <c r="E61" s="67">
        <v>25269</v>
      </c>
      <c r="F61" s="67">
        <v>39997</v>
      </c>
      <c r="G61" s="67">
        <v>7659</v>
      </c>
      <c r="H61" s="67">
        <v>41460</v>
      </c>
      <c r="I61" s="67">
        <v>23925</v>
      </c>
      <c r="J61" s="67"/>
      <c r="K61" s="415"/>
    </row>
    <row r="62" spans="1:9" ht="4.5" customHeight="1" thickBot="1">
      <c r="A62" s="32"/>
      <c r="B62" s="32"/>
      <c r="C62" s="32"/>
      <c r="D62" s="33"/>
      <c r="E62" s="32"/>
      <c r="F62" s="32"/>
      <c r="G62" s="32"/>
      <c r="H62" s="32"/>
      <c r="I62" s="32"/>
    </row>
    <row r="63" s="121" customFormat="1" ht="2.25" customHeight="1">
      <c r="H63" s="121">
        <v>39936</v>
      </c>
    </row>
    <row r="64" spans="1:9" ht="12.75" customHeight="1">
      <c r="A64" s="148" t="s">
        <v>692</v>
      </c>
      <c r="B64" s="121"/>
      <c r="C64" s="121"/>
      <c r="D64" s="121"/>
      <c r="E64" s="121"/>
      <c r="F64" s="121"/>
      <c r="G64" s="121"/>
      <c r="H64" s="121"/>
      <c r="I64" s="121"/>
    </row>
  </sheetData>
  <sheetProtection/>
  <mergeCells count="59">
    <mergeCell ref="B57:C57"/>
    <mergeCell ref="B58:C58"/>
    <mergeCell ref="B59:C59"/>
    <mergeCell ref="B60:C60"/>
    <mergeCell ref="B61:C61"/>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4:C5"/>
    <mergeCell ref="D4:E4"/>
    <mergeCell ref="F4:G4"/>
    <mergeCell ref="H4:I4"/>
    <mergeCell ref="B7:C7"/>
    <mergeCell ref="B8:C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A46"/>
  <sheetViews>
    <sheetView zoomScalePageLayoutView="0" workbookViewId="0" topLeftCell="A1">
      <selection activeCell="Q10" sqref="Q10:R10"/>
    </sheetView>
  </sheetViews>
  <sheetFormatPr defaultColWidth="9.00390625" defaultRowHeight="13.5"/>
  <cols>
    <col min="1" max="1" width="0.74609375" style="1" customWidth="1"/>
    <col min="2" max="2" width="8.50390625" style="1" customWidth="1"/>
    <col min="3" max="3" width="0.6171875" style="1" customWidth="1"/>
    <col min="4" max="4" width="4.625" style="1" customWidth="1"/>
    <col min="5" max="5" width="4.375" style="1" customWidth="1"/>
    <col min="6" max="7" width="4.00390625" style="1" customWidth="1"/>
    <col min="8" max="8" width="4.125" style="1" customWidth="1"/>
    <col min="9" max="10" width="4.00390625" style="1" customWidth="1"/>
    <col min="11" max="11" width="4.125" style="1" customWidth="1"/>
    <col min="12" max="13" width="4.00390625" style="1" customWidth="1"/>
    <col min="14" max="14" width="3.875" style="1" customWidth="1"/>
    <col min="15" max="18" width="2.125" style="1" customWidth="1"/>
    <col min="19" max="19" width="3.875" style="1" customWidth="1"/>
    <col min="20" max="21" width="2.00390625" style="1" customWidth="1"/>
    <col min="22" max="22" width="3.875" style="1" customWidth="1"/>
    <col min="23" max="26" width="2.00390625" style="1" customWidth="1"/>
    <col min="27" max="27" width="3.75390625" style="1" customWidth="1"/>
    <col min="28" max="16384" width="9.00390625" style="1" customWidth="1"/>
  </cols>
  <sheetData>
    <row r="1" ht="17.25">
      <c r="I1" s="3" t="s">
        <v>693</v>
      </c>
    </row>
    <row r="2" ht="3.75" customHeight="1">
      <c r="I2" s="3"/>
    </row>
    <row r="3" ht="12" customHeight="1">
      <c r="A3" s="4" t="s">
        <v>694</v>
      </c>
    </row>
    <row r="4" ht="12" customHeight="1">
      <c r="A4" s="4" t="s">
        <v>695</v>
      </c>
    </row>
    <row r="5" ht="12" customHeight="1">
      <c r="A5" s="4" t="s">
        <v>696</v>
      </c>
    </row>
    <row r="6" spans="1:27" ht="12.75" customHeight="1" thickBot="1">
      <c r="A6" s="4" t="s">
        <v>610</v>
      </c>
      <c r="T6" s="4"/>
      <c r="AA6" s="5" t="s">
        <v>356</v>
      </c>
    </row>
    <row r="7" spans="1:27" ht="12.75" customHeight="1" thickTop="1">
      <c r="A7" s="225" t="s">
        <v>99</v>
      </c>
      <c r="B7" s="225"/>
      <c r="C7" s="225"/>
      <c r="D7" s="445" t="s">
        <v>105</v>
      </c>
      <c r="E7" s="406" t="s">
        <v>697</v>
      </c>
      <c r="F7" s="407"/>
      <c r="G7" s="407"/>
      <c r="H7" s="407"/>
      <c r="I7" s="407"/>
      <c r="J7" s="407"/>
      <c r="K7" s="407"/>
      <c r="L7" s="407"/>
      <c r="M7" s="446"/>
      <c r="N7" s="445" t="s">
        <v>698</v>
      </c>
      <c r="O7" s="406" t="s">
        <v>699</v>
      </c>
      <c r="P7" s="407"/>
      <c r="Q7" s="407"/>
      <c r="R7" s="407"/>
      <c r="S7" s="406" t="s">
        <v>700</v>
      </c>
      <c r="T7" s="407"/>
      <c r="U7" s="407"/>
      <c r="V7" s="407"/>
      <c r="W7" s="407"/>
      <c r="X7" s="407"/>
      <c r="Y7" s="407"/>
      <c r="Z7" s="407"/>
      <c r="AA7" s="407"/>
    </row>
    <row r="8" spans="1:27" ht="71.25" customHeight="1">
      <c r="A8" s="229"/>
      <c r="B8" s="229"/>
      <c r="C8" s="229"/>
      <c r="D8" s="447"/>
      <c r="E8" s="366" t="s">
        <v>701</v>
      </c>
      <c r="F8" s="366" t="s">
        <v>702</v>
      </c>
      <c r="G8" s="366" t="s">
        <v>703</v>
      </c>
      <c r="H8" s="366" t="s">
        <v>704</v>
      </c>
      <c r="I8" s="366" t="s">
        <v>705</v>
      </c>
      <c r="J8" s="366" t="s">
        <v>706</v>
      </c>
      <c r="K8" s="366" t="s">
        <v>707</v>
      </c>
      <c r="L8" s="366" t="s">
        <v>708</v>
      </c>
      <c r="M8" s="366" t="s">
        <v>709</v>
      </c>
      <c r="N8" s="447"/>
      <c r="O8" s="362" t="s">
        <v>710</v>
      </c>
      <c r="P8" s="365" t="s">
        <v>699</v>
      </c>
      <c r="Q8" s="362" t="s">
        <v>711</v>
      </c>
      <c r="R8" s="365" t="s">
        <v>699</v>
      </c>
      <c r="S8" s="366" t="s">
        <v>712</v>
      </c>
      <c r="T8" s="362" t="s">
        <v>713</v>
      </c>
      <c r="U8" s="365" t="s">
        <v>714</v>
      </c>
      <c r="V8" s="366" t="s">
        <v>715</v>
      </c>
      <c r="W8" s="362" t="s">
        <v>716</v>
      </c>
      <c r="X8" s="365" t="s">
        <v>714</v>
      </c>
      <c r="Y8" s="362" t="s">
        <v>717</v>
      </c>
      <c r="Z8" s="365" t="s">
        <v>700</v>
      </c>
      <c r="AA8" s="362" t="s">
        <v>714</v>
      </c>
    </row>
    <row r="9" ht="6" customHeight="1">
      <c r="D9" s="71"/>
    </row>
    <row r="10" spans="2:27" s="16" customFormat="1" ht="19.5" customHeight="1">
      <c r="B10" s="73" t="s">
        <v>105</v>
      </c>
      <c r="D10" s="17" t="s">
        <v>718</v>
      </c>
      <c r="E10" s="18" t="s">
        <v>719</v>
      </c>
      <c r="F10" s="18">
        <f>SUM(F12:F44)</f>
        <v>7</v>
      </c>
      <c r="G10" s="18">
        <f>SUM(G12:G44)</f>
        <v>46</v>
      </c>
      <c r="H10" s="18" t="s">
        <v>720</v>
      </c>
      <c r="I10" s="18">
        <f>SUM(I12:I44)</f>
        <v>1</v>
      </c>
      <c r="J10" s="18">
        <f>SUM(J12:J44)</f>
        <v>8</v>
      </c>
      <c r="K10" s="18" t="s">
        <v>721</v>
      </c>
      <c r="L10" s="18">
        <f>SUM(L12:L44)</f>
        <v>5</v>
      </c>
      <c r="M10" s="18" t="s">
        <v>362</v>
      </c>
      <c r="N10" s="18">
        <f>SUM(N12:N44)</f>
        <v>3</v>
      </c>
      <c r="O10" s="448">
        <f>SUM(O12:O44)</f>
        <v>14</v>
      </c>
      <c r="P10" s="448">
        <f>SUM(P12:P44)</f>
        <v>0</v>
      </c>
      <c r="Q10" s="448">
        <f>SUM(Q12:Q44)</f>
        <v>8</v>
      </c>
      <c r="R10" s="448">
        <f>SUM(R12:R44)</f>
        <v>0</v>
      </c>
      <c r="S10" s="18">
        <v>20</v>
      </c>
      <c r="T10" s="448" t="s">
        <v>362</v>
      </c>
      <c r="U10" s="448">
        <f>SUM(U12:U44)</f>
        <v>0</v>
      </c>
      <c r="V10" s="18">
        <v>3</v>
      </c>
      <c r="W10" s="448">
        <v>2</v>
      </c>
      <c r="X10" s="448">
        <f>SUM(X12:X44)</f>
        <v>0</v>
      </c>
      <c r="Y10" s="448">
        <f>SUM(Y12:Y44)</f>
        <v>3</v>
      </c>
      <c r="Z10" s="448">
        <f>SUM(Z12:Z44)</f>
        <v>0</v>
      </c>
      <c r="AA10" s="18">
        <v>34</v>
      </c>
    </row>
    <row r="11" spans="2:27" ht="9" customHeight="1">
      <c r="B11" s="74"/>
      <c r="D11" s="21"/>
      <c r="E11" s="22"/>
      <c r="F11" s="22"/>
      <c r="G11" s="22"/>
      <c r="H11" s="22"/>
      <c r="I11" s="22"/>
      <c r="J11" s="22"/>
      <c r="K11" s="22"/>
      <c r="L11" s="22"/>
      <c r="M11" s="22"/>
      <c r="N11" s="22"/>
      <c r="O11" s="449"/>
      <c r="P11" s="449"/>
      <c r="Q11" s="449"/>
      <c r="R11" s="449"/>
      <c r="S11" s="22"/>
      <c r="T11" s="449"/>
      <c r="U11" s="449"/>
      <c r="V11" s="22"/>
      <c r="W11" s="449"/>
      <c r="X11" s="449"/>
      <c r="Y11" s="449"/>
      <c r="Z11" s="449"/>
      <c r="AA11" s="22"/>
    </row>
    <row r="12" spans="2:27" ht="18" customHeight="1">
      <c r="B12" s="74" t="s">
        <v>123</v>
      </c>
      <c r="D12" s="21" t="s">
        <v>722</v>
      </c>
      <c r="E12" s="22" t="s">
        <v>155</v>
      </c>
      <c r="F12" s="22">
        <v>1</v>
      </c>
      <c r="G12" s="22">
        <v>8</v>
      </c>
      <c r="H12" s="22" t="s">
        <v>723</v>
      </c>
      <c r="I12" s="22">
        <v>1</v>
      </c>
      <c r="J12" s="22" t="s">
        <v>155</v>
      </c>
      <c r="K12" s="22">
        <v>1</v>
      </c>
      <c r="L12" s="22">
        <v>1</v>
      </c>
      <c r="M12" s="22" t="s">
        <v>155</v>
      </c>
      <c r="N12" s="22" t="s">
        <v>155</v>
      </c>
      <c r="O12" s="449">
        <v>1</v>
      </c>
      <c r="P12" s="449"/>
      <c r="Q12" s="449" t="s">
        <v>155</v>
      </c>
      <c r="R12" s="449"/>
      <c r="S12" s="22">
        <v>3</v>
      </c>
      <c r="T12" s="449" t="s">
        <v>155</v>
      </c>
      <c r="U12" s="449"/>
      <c r="V12" s="22" t="s">
        <v>155</v>
      </c>
      <c r="W12" s="449" t="s">
        <v>155</v>
      </c>
      <c r="X12" s="449"/>
      <c r="Y12" s="449" t="s">
        <v>155</v>
      </c>
      <c r="Z12" s="449"/>
      <c r="AA12" s="22">
        <v>1</v>
      </c>
    </row>
    <row r="13" spans="2:27" ht="18" customHeight="1">
      <c r="B13" s="74" t="s">
        <v>0</v>
      </c>
      <c r="D13" s="21">
        <v>7</v>
      </c>
      <c r="E13" s="22" t="s">
        <v>155</v>
      </c>
      <c r="F13" s="22" t="s">
        <v>155</v>
      </c>
      <c r="G13" s="22">
        <v>3</v>
      </c>
      <c r="H13" s="22">
        <v>2</v>
      </c>
      <c r="I13" s="22" t="s">
        <v>155</v>
      </c>
      <c r="J13" s="22" t="s">
        <v>155</v>
      </c>
      <c r="K13" s="22" t="s">
        <v>155</v>
      </c>
      <c r="L13" s="22" t="s">
        <v>155</v>
      </c>
      <c r="M13" s="22" t="s">
        <v>155</v>
      </c>
      <c r="N13" s="22" t="s">
        <v>155</v>
      </c>
      <c r="O13" s="449" t="s">
        <v>155</v>
      </c>
      <c r="P13" s="449"/>
      <c r="Q13" s="449" t="s">
        <v>155</v>
      </c>
      <c r="R13" s="449"/>
      <c r="S13" s="22">
        <v>2</v>
      </c>
      <c r="T13" s="449" t="s">
        <v>155</v>
      </c>
      <c r="U13" s="449"/>
      <c r="V13" s="22" t="s">
        <v>155</v>
      </c>
      <c r="W13" s="449" t="s">
        <v>155</v>
      </c>
      <c r="X13" s="449"/>
      <c r="Y13" s="449" t="s">
        <v>155</v>
      </c>
      <c r="Z13" s="449"/>
      <c r="AA13" s="22" t="s">
        <v>155</v>
      </c>
    </row>
    <row r="14" spans="2:27" ht="18" customHeight="1">
      <c r="B14" s="74" t="s">
        <v>1</v>
      </c>
      <c r="D14" s="21">
        <v>24</v>
      </c>
      <c r="E14" s="22">
        <v>9</v>
      </c>
      <c r="F14" s="22" t="s">
        <v>155</v>
      </c>
      <c r="G14" s="22">
        <v>2</v>
      </c>
      <c r="H14" s="22">
        <v>2</v>
      </c>
      <c r="I14" s="22" t="s">
        <v>155</v>
      </c>
      <c r="J14" s="22" t="s">
        <v>155</v>
      </c>
      <c r="K14" s="22" t="s">
        <v>155</v>
      </c>
      <c r="L14" s="22">
        <v>2</v>
      </c>
      <c r="M14" s="22" t="s">
        <v>155</v>
      </c>
      <c r="N14" s="22" t="s">
        <v>155</v>
      </c>
      <c r="O14" s="449">
        <v>4</v>
      </c>
      <c r="P14" s="449"/>
      <c r="Q14" s="449">
        <v>1</v>
      </c>
      <c r="R14" s="449"/>
      <c r="S14" s="22">
        <v>3</v>
      </c>
      <c r="T14" s="449" t="s">
        <v>155</v>
      </c>
      <c r="U14" s="449"/>
      <c r="V14" s="22" t="s">
        <v>155</v>
      </c>
      <c r="W14" s="449" t="s">
        <v>155</v>
      </c>
      <c r="X14" s="449"/>
      <c r="Y14" s="449" t="s">
        <v>155</v>
      </c>
      <c r="Z14" s="449"/>
      <c r="AA14" s="22">
        <v>1</v>
      </c>
    </row>
    <row r="15" spans="2:27" ht="18" customHeight="1">
      <c r="B15" s="74" t="s">
        <v>2</v>
      </c>
      <c r="D15" s="21" t="s">
        <v>724</v>
      </c>
      <c r="E15" s="22" t="s">
        <v>725</v>
      </c>
      <c r="F15" s="22">
        <v>1</v>
      </c>
      <c r="G15" s="22">
        <v>1</v>
      </c>
      <c r="H15" s="22" t="s">
        <v>155</v>
      </c>
      <c r="I15" s="22" t="s">
        <v>155</v>
      </c>
      <c r="J15" s="22" t="s">
        <v>155</v>
      </c>
      <c r="K15" s="22" t="s">
        <v>155</v>
      </c>
      <c r="L15" s="22" t="s">
        <v>155</v>
      </c>
      <c r="M15" s="22" t="s">
        <v>155</v>
      </c>
      <c r="N15" s="22">
        <v>2</v>
      </c>
      <c r="O15" s="449" t="s">
        <v>155</v>
      </c>
      <c r="P15" s="449"/>
      <c r="Q15" s="449" t="s">
        <v>155</v>
      </c>
      <c r="R15" s="449"/>
      <c r="S15" s="22" t="s">
        <v>155</v>
      </c>
      <c r="T15" s="449" t="s">
        <v>155</v>
      </c>
      <c r="U15" s="449"/>
      <c r="V15" s="22">
        <v>1</v>
      </c>
      <c r="W15" s="449" t="s">
        <v>155</v>
      </c>
      <c r="X15" s="449"/>
      <c r="Y15" s="449" t="s">
        <v>155</v>
      </c>
      <c r="Z15" s="449"/>
      <c r="AA15" s="22" t="s">
        <v>155</v>
      </c>
    </row>
    <row r="16" spans="2:27" ht="18" customHeight="1">
      <c r="B16" s="74" t="s">
        <v>3</v>
      </c>
      <c r="D16" s="21">
        <v>12</v>
      </c>
      <c r="E16" s="22">
        <v>8</v>
      </c>
      <c r="F16" s="22" t="s">
        <v>155</v>
      </c>
      <c r="G16" s="22">
        <v>2</v>
      </c>
      <c r="H16" s="22">
        <v>1</v>
      </c>
      <c r="I16" s="22" t="s">
        <v>155</v>
      </c>
      <c r="J16" s="22" t="s">
        <v>155</v>
      </c>
      <c r="K16" s="22" t="s">
        <v>155</v>
      </c>
      <c r="L16" s="22" t="s">
        <v>155</v>
      </c>
      <c r="M16" s="22" t="s">
        <v>155</v>
      </c>
      <c r="N16" s="22" t="s">
        <v>155</v>
      </c>
      <c r="O16" s="449" t="s">
        <v>155</v>
      </c>
      <c r="P16" s="449"/>
      <c r="Q16" s="449" t="s">
        <v>155</v>
      </c>
      <c r="R16" s="449"/>
      <c r="S16" s="22">
        <v>1</v>
      </c>
      <c r="T16" s="449" t="s">
        <v>155</v>
      </c>
      <c r="U16" s="449"/>
      <c r="V16" s="22" t="s">
        <v>155</v>
      </c>
      <c r="W16" s="449" t="s">
        <v>155</v>
      </c>
      <c r="X16" s="449"/>
      <c r="Y16" s="449" t="s">
        <v>155</v>
      </c>
      <c r="Z16" s="449"/>
      <c r="AA16" s="22" t="s">
        <v>155</v>
      </c>
    </row>
    <row r="17" spans="2:27" ht="18" customHeight="1">
      <c r="B17" s="74" t="s">
        <v>4</v>
      </c>
      <c r="D17" s="21">
        <v>4</v>
      </c>
      <c r="E17" s="22" t="s">
        <v>155</v>
      </c>
      <c r="F17" s="22" t="s">
        <v>155</v>
      </c>
      <c r="G17" s="22">
        <v>1</v>
      </c>
      <c r="H17" s="22">
        <v>1</v>
      </c>
      <c r="I17" s="22" t="s">
        <v>155</v>
      </c>
      <c r="J17" s="22" t="s">
        <v>155</v>
      </c>
      <c r="K17" s="22" t="s">
        <v>155</v>
      </c>
      <c r="L17" s="22" t="s">
        <v>155</v>
      </c>
      <c r="M17" s="22" t="s">
        <v>155</v>
      </c>
      <c r="N17" s="22" t="s">
        <v>155</v>
      </c>
      <c r="O17" s="449" t="s">
        <v>155</v>
      </c>
      <c r="P17" s="449"/>
      <c r="Q17" s="449" t="s">
        <v>155</v>
      </c>
      <c r="R17" s="449"/>
      <c r="S17" s="22">
        <v>1</v>
      </c>
      <c r="T17" s="449" t="s">
        <v>155</v>
      </c>
      <c r="U17" s="449"/>
      <c r="V17" s="22" t="s">
        <v>155</v>
      </c>
      <c r="W17" s="449" t="s">
        <v>155</v>
      </c>
      <c r="X17" s="449"/>
      <c r="Y17" s="449" t="s">
        <v>155</v>
      </c>
      <c r="Z17" s="449"/>
      <c r="AA17" s="22">
        <v>1</v>
      </c>
    </row>
    <row r="18" spans="2:27" ht="18" customHeight="1">
      <c r="B18" s="74" t="s">
        <v>5</v>
      </c>
      <c r="D18" s="21">
        <v>8</v>
      </c>
      <c r="E18" s="22">
        <v>4</v>
      </c>
      <c r="F18" s="22" t="s">
        <v>155</v>
      </c>
      <c r="G18" s="22" t="s">
        <v>155</v>
      </c>
      <c r="H18" s="22" t="s">
        <v>155</v>
      </c>
      <c r="I18" s="22" t="s">
        <v>155</v>
      </c>
      <c r="J18" s="22" t="s">
        <v>155</v>
      </c>
      <c r="K18" s="22" t="s">
        <v>155</v>
      </c>
      <c r="L18" s="22" t="s">
        <v>155</v>
      </c>
      <c r="M18" s="22" t="s">
        <v>155</v>
      </c>
      <c r="N18" s="22">
        <v>1</v>
      </c>
      <c r="O18" s="449" t="s">
        <v>155</v>
      </c>
      <c r="P18" s="449"/>
      <c r="Q18" s="449" t="s">
        <v>155</v>
      </c>
      <c r="R18" s="449"/>
      <c r="S18" s="22">
        <v>1</v>
      </c>
      <c r="T18" s="449" t="s">
        <v>155</v>
      </c>
      <c r="U18" s="449"/>
      <c r="V18" s="22" t="s">
        <v>155</v>
      </c>
      <c r="W18" s="449" t="s">
        <v>155</v>
      </c>
      <c r="X18" s="449"/>
      <c r="Y18" s="449" t="s">
        <v>155</v>
      </c>
      <c r="Z18" s="449"/>
      <c r="AA18" s="22">
        <v>2</v>
      </c>
    </row>
    <row r="19" spans="2:27" ht="18" customHeight="1">
      <c r="B19" s="74" t="s">
        <v>6</v>
      </c>
      <c r="D19" s="21">
        <v>3</v>
      </c>
      <c r="E19" s="22" t="s">
        <v>155</v>
      </c>
      <c r="F19" s="22" t="s">
        <v>155</v>
      </c>
      <c r="G19" s="22" t="s">
        <v>155</v>
      </c>
      <c r="H19" s="22" t="s">
        <v>155</v>
      </c>
      <c r="I19" s="22" t="s">
        <v>155</v>
      </c>
      <c r="J19" s="22" t="s">
        <v>155</v>
      </c>
      <c r="K19" s="22" t="s">
        <v>155</v>
      </c>
      <c r="L19" s="22" t="s">
        <v>155</v>
      </c>
      <c r="M19" s="22" t="s">
        <v>155</v>
      </c>
      <c r="N19" s="22" t="s">
        <v>155</v>
      </c>
      <c r="O19" s="449" t="s">
        <v>155</v>
      </c>
      <c r="P19" s="449"/>
      <c r="Q19" s="449" t="s">
        <v>155</v>
      </c>
      <c r="R19" s="449"/>
      <c r="S19" s="22" t="s">
        <v>155</v>
      </c>
      <c r="T19" s="449" t="s">
        <v>155</v>
      </c>
      <c r="U19" s="449"/>
      <c r="V19" s="22" t="s">
        <v>155</v>
      </c>
      <c r="W19" s="449">
        <v>1</v>
      </c>
      <c r="X19" s="449"/>
      <c r="Y19" s="449" t="s">
        <v>155</v>
      </c>
      <c r="Z19" s="449"/>
      <c r="AA19" s="22">
        <v>2</v>
      </c>
    </row>
    <row r="20" spans="2:27" ht="18" customHeight="1">
      <c r="B20" s="74" t="s">
        <v>7</v>
      </c>
      <c r="D20" s="21" t="s">
        <v>155</v>
      </c>
      <c r="E20" s="22" t="s">
        <v>155</v>
      </c>
      <c r="F20" s="22" t="s">
        <v>155</v>
      </c>
      <c r="G20" s="22" t="s">
        <v>155</v>
      </c>
      <c r="H20" s="22" t="s">
        <v>155</v>
      </c>
      <c r="I20" s="22" t="s">
        <v>155</v>
      </c>
      <c r="J20" s="22" t="s">
        <v>155</v>
      </c>
      <c r="K20" s="22" t="s">
        <v>155</v>
      </c>
      <c r="L20" s="22" t="s">
        <v>155</v>
      </c>
      <c r="M20" s="22" t="s">
        <v>155</v>
      </c>
      <c r="N20" s="22" t="s">
        <v>155</v>
      </c>
      <c r="O20" s="449" t="s">
        <v>155</v>
      </c>
      <c r="P20" s="449"/>
      <c r="Q20" s="449" t="s">
        <v>155</v>
      </c>
      <c r="R20" s="449"/>
      <c r="S20" s="22" t="s">
        <v>155</v>
      </c>
      <c r="T20" s="449" t="s">
        <v>155</v>
      </c>
      <c r="U20" s="449"/>
      <c r="V20" s="22" t="s">
        <v>155</v>
      </c>
      <c r="W20" s="449" t="s">
        <v>155</v>
      </c>
      <c r="X20" s="449"/>
      <c r="Y20" s="449" t="s">
        <v>155</v>
      </c>
      <c r="Z20" s="449"/>
      <c r="AA20" s="22" t="s">
        <v>155</v>
      </c>
    </row>
    <row r="21" spans="2:27" ht="18" customHeight="1">
      <c r="B21" s="74" t="s">
        <v>8</v>
      </c>
      <c r="D21" s="21">
        <v>4</v>
      </c>
      <c r="E21" s="22">
        <v>1</v>
      </c>
      <c r="F21" s="22" t="s">
        <v>155</v>
      </c>
      <c r="G21" s="22" t="s">
        <v>155</v>
      </c>
      <c r="H21" s="22" t="s">
        <v>155</v>
      </c>
      <c r="I21" s="22" t="s">
        <v>155</v>
      </c>
      <c r="J21" s="22" t="s">
        <v>155</v>
      </c>
      <c r="K21" s="22" t="s">
        <v>155</v>
      </c>
      <c r="L21" s="22" t="s">
        <v>155</v>
      </c>
      <c r="M21" s="22" t="s">
        <v>155</v>
      </c>
      <c r="N21" s="22" t="s">
        <v>155</v>
      </c>
      <c r="O21" s="449" t="s">
        <v>155</v>
      </c>
      <c r="P21" s="449"/>
      <c r="Q21" s="449" t="s">
        <v>155</v>
      </c>
      <c r="R21" s="449"/>
      <c r="S21" s="22">
        <v>1</v>
      </c>
      <c r="T21" s="449" t="s">
        <v>155</v>
      </c>
      <c r="U21" s="449"/>
      <c r="V21" s="22" t="s">
        <v>155</v>
      </c>
      <c r="W21" s="449" t="s">
        <v>155</v>
      </c>
      <c r="X21" s="449"/>
      <c r="Y21" s="449" t="s">
        <v>155</v>
      </c>
      <c r="Z21" s="449"/>
      <c r="AA21" s="22">
        <v>2</v>
      </c>
    </row>
    <row r="22" spans="2:27" ht="18" customHeight="1">
      <c r="B22" s="74" t="s">
        <v>9</v>
      </c>
      <c r="D22" s="21">
        <v>1</v>
      </c>
      <c r="E22" s="22">
        <v>1</v>
      </c>
      <c r="F22" s="22" t="s">
        <v>155</v>
      </c>
      <c r="G22" s="22" t="s">
        <v>155</v>
      </c>
      <c r="H22" s="22" t="s">
        <v>155</v>
      </c>
      <c r="I22" s="22" t="s">
        <v>155</v>
      </c>
      <c r="J22" s="22" t="s">
        <v>155</v>
      </c>
      <c r="K22" s="22" t="s">
        <v>155</v>
      </c>
      <c r="L22" s="22" t="s">
        <v>155</v>
      </c>
      <c r="M22" s="22" t="s">
        <v>155</v>
      </c>
      <c r="N22" s="22" t="s">
        <v>155</v>
      </c>
      <c r="O22" s="449" t="s">
        <v>155</v>
      </c>
      <c r="P22" s="449"/>
      <c r="Q22" s="449" t="s">
        <v>155</v>
      </c>
      <c r="R22" s="449"/>
      <c r="S22" s="22" t="s">
        <v>155</v>
      </c>
      <c r="T22" s="449" t="s">
        <v>155</v>
      </c>
      <c r="U22" s="449"/>
      <c r="V22" s="22" t="s">
        <v>155</v>
      </c>
      <c r="W22" s="449" t="s">
        <v>155</v>
      </c>
      <c r="X22" s="449"/>
      <c r="Y22" s="449" t="s">
        <v>155</v>
      </c>
      <c r="Z22" s="449"/>
      <c r="AA22" s="22" t="s">
        <v>155</v>
      </c>
    </row>
    <row r="23" spans="2:27" ht="18" customHeight="1">
      <c r="B23" s="74" t="s">
        <v>10</v>
      </c>
      <c r="D23" s="21">
        <v>4</v>
      </c>
      <c r="E23" s="22" t="s">
        <v>155</v>
      </c>
      <c r="F23" s="22" t="s">
        <v>155</v>
      </c>
      <c r="G23" s="22" t="s">
        <v>155</v>
      </c>
      <c r="H23" s="22" t="s">
        <v>155</v>
      </c>
      <c r="I23" s="22" t="s">
        <v>155</v>
      </c>
      <c r="J23" s="22" t="s">
        <v>155</v>
      </c>
      <c r="K23" s="22" t="s">
        <v>155</v>
      </c>
      <c r="L23" s="22" t="s">
        <v>155</v>
      </c>
      <c r="M23" s="22" t="s">
        <v>155</v>
      </c>
      <c r="N23" s="22" t="s">
        <v>155</v>
      </c>
      <c r="O23" s="449" t="s">
        <v>155</v>
      </c>
      <c r="P23" s="449"/>
      <c r="Q23" s="449" t="s">
        <v>155</v>
      </c>
      <c r="R23" s="449"/>
      <c r="S23" s="22">
        <v>2</v>
      </c>
      <c r="T23" s="449" t="s">
        <v>155</v>
      </c>
      <c r="U23" s="449"/>
      <c r="V23" s="22" t="s">
        <v>155</v>
      </c>
      <c r="W23" s="449" t="s">
        <v>155</v>
      </c>
      <c r="X23" s="449"/>
      <c r="Y23" s="449" t="s">
        <v>155</v>
      </c>
      <c r="Z23" s="449"/>
      <c r="AA23" s="22">
        <v>2</v>
      </c>
    </row>
    <row r="24" spans="2:27" ht="18" customHeight="1">
      <c r="B24" s="74" t="s">
        <v>11</v>
      </c>
      <c r="D24" s="21">
        <v>3</v>
      </c>
      <c r="E24" s="22" t="s">
        <v>155</v>
      </c>
      <c r="F24" s="22" t="s">
        <v>155</v>
      </c>
      <c r="G24" s="22" t="s">
        <v>155</v>
      </c>
      <c r="H24" s="22" t="s">
        <v>155</v>
      </c>
      <c r="I24" s="22" t="s">
        <v>155</v>
      </c>
      <c r="J24" s="22" t="s">
        <v>155</v>
      </c>
      <c r="K24" s="22" t="s">
        <v>155</v>
      </c>
      <c r="L24" s="22">
        <v>1</v>
      </c>
      <c r="M24" s="22" t="s">
        <v>155</v>
      </c>
      <c r="N24" s="22" t="s">
        <v>155</v>
      </c>
      <c r="O24" s="449">
        <v>1</v>
      </c>
      <c r="P24" s="449"/>
      <c r="Q24" s="449" t="s">
        <v>155</v>
      </c>
      <c r="R24" s="449"/>
      <c r="S24" s="22" t="s">
        <v>155</v>
      </c>
      <c r="T24" s="449" t="s">
        <v>155</v>
      </c>
      <c r="U24" s="449"/>
      <c r="V24" s="22">
        <v>1</v>
      </c>
      <c r="W24" s="449" t="s">
        <v>155</v>
      </c>
      <c r="X24" s="449"/>
      <c r="Y24" s="449" t="s">
        <v>155</v>
      </c>
      <c r="Z24" s="449"/>
      <c r="AA24" s="22" t="s">
        <v>155</v>
      </c>
    </row>
    <row r="25" spans="2:27" ht="18" customHeight="1">
      <c r="B25" s="74" t="s">
        <v>12</v>
      </c>
      <c r="D25" s="21">
        <v>3</v>
      </c>
      <c r="E25" s="22" t="s">
        <v>155</v>
      </c>
      <c r="F25" s="22" t="s">
        <v>155</v>
      </c>
      <c r="G25" s="22" t="s">
        <v>155</v>
      </c>
      <c r="H25" s="22" t="s">
        <v>155</v>
      </c>
      <c r="I25" s="22" t="s">
        <v>155</v>
      </c>
      <c r="J25" s="22" t="s">
        <v>155</v>
      </c>
      <c r="K25" s="22" t="s">
        <v>155</v>
      </c>
      <c r="L25" s="22" t="s">
        <v>155</v>
      </c>
      <c r="M25" s="22" t="s">
        <v>155</v>
      </c>
      <c r="N25" s="22" t="s">
        <v>155</v>
      </c>
      <c r="O25" s="449" t="s">
        <v>155</v>
      </c>
      <c r="P25" s="449"/>
      <c r="Q25" s="449" t="s">
        <v>155</v>
      </c>
      <c r="R25" s="449"/>
      <c r="S25" s="22">
        <v>1</v>
      </c>
      <c r="T25" s="449" t="s">
        <v>155</v>
      </c>
      <c r="U25" s="449"/>
      <c r="V25" s="22">
        <v>1</v>
      </c>
      <c r="W25" s="449" t="s">
        <v>155</v>
      </c>
      <c r="X25" s="449"/>
      <c r="Y25" s="449" t="s">
        <v>155</v>
      </c>
      <c r="Z25" s="449"/>
      <c r="AA25" s="22">
        <v>1</v>
      </c>
    </row>
    <row r="26" spans="2:27" ht="18" customHeight="1">
      <c r="B26" s="214" t="s">
        <v>124</v>
      </c>
      <c r="D26" s="21">
        <v>1</v>
      </c>
      <c r="E26" s="22">
        <v>1</v>
      </c>
      <c r="F26" s="22" t="s">
        <v>155</v>
      </c>
      <c r="G26" s="22" t="s">
        <v>155</v>
      </c>
      <c r="H26" s="22" t="s">
        <v>155</v>
      </c>
      <c r="I26" s="22" t="s">
        <v>155</v>
      </c>
      <c r="J26" s="22" t="s">
        <v>155</v>
      </c>
      <c r="K26" s="22" t="s">
        <v>155</v>
      </c>
      <c r="L26" s="22" t="s">
        <v>155</v>
      </c>
      <c r="M26" s="22" t="s">
        <v>155</v>
      </c>
      <c r="N26" s="22" t="s">
        <v>155</v>
      </c>
      <c r="O26" s="449" t="s">
        <v>155</v>
      </c>
      <c r="P26" s="449"/>
      <c r="Q26" s="449" t="s">
        <v>155</v>
      </c>
      <c r="R26" s="449"/>
      <c r="S26" s="22" t="s">
        <v>155</v>
      </c>
      <c r="T26" s="449" t="s">
        <v>155</v>
      </c>
      <c r="U26" s="449"/>
      <c r="V26" s="22" t="s">
        <v>155</v>
      </c>
      <c r="W26" s="449" t="s">
        <v>155</v>
      </c>
      <c r="X26" s="449"/>
      <c r="Y26" s="449" t="s">
        <v>155</v>
      </c>
      <c r="Z26" s="449"/>
      <c r="AA26" s="22" t="s">
        <v>155</v>
      </c>
    </row>
    <row r="27" spans="2:27" ht="18" customHeight="1">
      <c r="B27" s="214" t="s">
        <v>125</v>
      </c>
      <c r="D27" s="21" t="s">
        <v>155</v>
      </c>
      <c r="E27" s="22" t="s">
        <v>155</v>
      </c>
      <c r="F27" s="22" t="s">
        <v>155</v>
      </c>
      <c r="G27" s="22" t="s">
        <v>155</v>
      </c>
      <c r="H27" s="22" t="s">
        <v>155</v>
      </c>
      <c r="I27" s="22" t="s">
        <v>155</v>
      </c>
      <c r="J27" s="22" t="s">
        <v>155</v>
      </c>
      <c r="K27" s="22" t="s">
        <v>155</v>
      </c>
      <c r="L27" s="22" t="s">
        <v>155</v>
      </c>
      <c r="M27" s="22" t="s">
        <v>155</v>
      </c>
      <c r="N27" s="22" t="s">
        <v>155</v>
      </c>
      <c r="O27" s="449" t="s">
        <v>155</v>
      </c>
      <c r="P27" s="449"/>
      <c r="Q27" s="449" t="s">
        <v>155</v>
      </c>
      <c r="R27" s="449"/>
      <c r="S27" s="22" t="s">
        <v>155</v>
      </c>
      <c r="T27" s="449" t="s">
        <v>155</v>
      </c>
      <c r="U27" s="449"/>
      <c r="V27" s="22" t="s">
        <v>155</v>
      </c>
      <c r="W27" s="449" t="s">
        <v>155</v>
      </c>
      <c r="X27" s="449"/>
      <c r="Y27" s="449" t="s">
        <v>155</v>
      </c>
      <c r="Z27" s="449"/>
      <c r="AA27" s="22" t="s">
        <v>155</v>
      </c>
    </row>
    <row r="28" spans="4:27" ht="7.5" customHeight="1">
      <c r="D28" s="21"/>
      <c r="E28" s="22"/>
      <c r="F28" s="22"/>
      <c r="G28" s="22"/>
      <c r="H28" s="22"/>
      <c r="I28" s="22"/>
      <c r="J28" s="22"/>
      <c r="K28" s="22"/>
      <c r="L28" s="22"/>
      <c r="M28" s="22"/>
      <c r="N28" s="22"/>
      <c r="O28" s="449"/>
      <c r="P28" s="449"/>
      <c r="Q28" s="449"/>
      <c r="R28" s="449"/>
      <c r="S28" s="22"/>
      <c r="T28" s="449"/>
      <c r="U28" s="449"/>
      <c r="V28" s="22"/>
      <c r="W28" s="449"/>
      <c r="X28" s="449"/>
      <c r="Y28" s="449"/>
      <c r="Z28" s="449"/>
      <c r="AA28" s="22"/>
    </row>
    <row r="29" spans="2:27" ht="18" customHeight="1">
      <c r="B29" s="214" t="s">
        <v>126</v>
      </c>
      <c r="D29" s="21" t="s">
        <v>155</v>
      </c>
      <c r="E29" s="22" t="s">
        <v>155</v>
      </c>
      <c r="F29" s="22" t="s">
        <v>155</v>
      </c>
      <c r="G29" s="22" t="s">
        <v>155</v>
      </c>
      <c r="H29" s="22" t="s">
        <v>155</v>
      </c>
      <c r="I29" s="22" t="s">
        <v>155</v>
      </c>
      <c r="J29" s="22" t="s">
        <v>155</v>
      </c>
      <c r="K29" s="22" t="s">
        <v>155</v>
      </c>
      <c r="L29" s="22" t="s">
        <v>155</v>
      </c>
      <c r="M29" s="22" t="s">
        <v>155</v>
      </c>
      <c r="N29" s="22" t="s">
        <v>155</v>
      </c>
      <c r="O29" s="449" t="s">
        <v>155</v>
      </c>
      <c r="P29" s="449"/>
      <c r="Q29" s="449" t="s">
        <v>155</v>
      </c>
      <c r="R29" s="449"/>
      <c r="S29" s="22" t="s">
        <v>155</v>
      </c>
      <c r="T29" s="449" t="s">
        <v>155</v>
      </c>
      <c r="U29" s="449"/>
      <c r="V29" s="22" t="s">
        <v>155</v>
      </c>
      <c r="W29" s="449" t="s">
        <v>155</v>
      </c>
      <c r="X29" s="449"/>
      <c r="Y29" s="449" t="s">
        <v>155</v>
      </c>
      <c r="Z29" s="449"/>
      <c r="AA29" s="22" t="s">
        <v>155</v>
      </c>
    </row>
    <row r="30" spans="2:27" ht="18" customHeight="1">
      <c r="B30" s="214" t="s">
        <v>128</v>
      </c>
      <c r="D30" s="21">
        <v>1</v>
      </c>
      <c r="E30" s="22" t="s">
        <v>155</v>
      </c>
      <c r="F30" s="22" t="s">
        <v>155</v>
      </c>
      <c r="G30" s="22" t="s">
        <v>155</v>
      </c>
      <c r="H30" s="22" t="s">
        <v>155</v>
      </c>
      <c r="I30" s="22" t="s">
        <v>155</v>
      </c>
      <c r="J30" s="22" t="s">
        <v>155</v>
      </c>
      <c r="K30" s="22" t="s">
        <v>155</v>
      </c>
      <c r="L30" s="22" t="s">
        <v>155</v>
      </c>
      <c r="M30" s="22" t="s">
        <v>155</v>
      </c>
      <c r="N30" s="22" t="s">
        <v>155</v>
      </c>
      <c r="O30" s="449" t="s">
        <v>155</v>
      </c>
      <c r="P30" s="449"/>
      <c r="Q30" s="449" t="s">
        <v>155</v>
      </c>
      <c r="R30" s="449"/>
      <c r="S30" s="22">
        <v>1</v>
      </c>
      <c r="T30" s="449" t="s">
        <v>155</v>
      </c>
      <c r="U30" s="449"/>
      <c r="V30" s="22" t="s">
        <v>155</v>
      </c>
      <c r="W30" s="449" t="s">
        <v>155</v>
      </c>
      <c r="X30" s="449"/>
      <c r="Y30" s="449" t="s">
        <v>155</v>
      </c>
      <c r="Z30" s="449"/>
      <c r="AA30" s="22" t="s">
        <v>155</v>
      </c>
    </row>
    <row r="31" spans="2:27" ht="18" customHeight="1">
      <c r="B31" s="214" t="s">
        <v>129</v>
      </c>
      <c r="D31" s="21">
        <v>5</v>
      </c>
      <c r="E31" s="22">
        <v>1</v>
      </c>
      <c r="F31" s="22" t="s">
        <v>155</v>
      </c>
      <c r="G31" s="22">
        <v>1</v>
      </c>
      <c r="H31" s="22">
        <v>2</v>
      </c>
      <c r="I31" s="22" t="s">
        <v>155</v>
      </c>
      <c r="J31" s="22" t="s">
        <v>155</v>
      </c>
      <c r="K31" s="22" t="s">
        <v>155</v>
      </c>
      <c r="L31" s="22" t="s">
        <v>155</v>
      </c>
      <c r="M31" s="22" t="s">
        <v>155</v>
      </c>
      <c r="N31" s="22" t="s">
        <v>155</v>
      </c>
      <c r="O31" s="449" t="s">
        <v>155</v>
      </c>
      <c r="P31" s="449"/>
      <c r="Q31" s="449" t="s">
        <v>155</v>
      </c>
      <c r="R31" s="449"/>
      <c r="S31" s="22" t="s">
        <v>155</v>
      </c>
      <c r="T31" s="449" t="s">
        <v>155</v>
      </c>
      <c r="U31" s="449"/>
      <c r="V31" s="22" t="s">
        <v>155</v>
      </c>
      <c r="W31" s="449" t="s">
        <v>155</v>
      </c>
      <c r="X31" s="449"/>
      <c r="Y31" s="449" t="s">
        <v>155</v>
      </c>
      <c r="Z31" s="449"/>
      <c r="AA31" s="22">
        <v>1</v>
      </c>
    </row>
    <row r="32" spans="2:27" ht="18" customHeight="1">
      <c r="B32" s="214" t="s">
        <v>130</v>
      </c>
      <c r="D32" s="21">
        <v>9</v>
      </c>
      <c r="E32" s="22">
        <v>2</v>
      </c>
      <c r="F32" s="22" t="s">
        <v>155</v>
      </c>
      <c r="G32" s="22" t="s">
        <v>155</v>
      </c>
      <c r="H32" s="22">
        <v>4</v>
      </c>
      <c r="I32" s="22" t="s">
        <v>155</v>
      </c>
      <c r="J32" s="22" t="s">
        <v>155</v>
      </c>
      <c r="K32" s="22" t="s">
        <v>155</v>
      </c>
      <c r="L32" s="22" t="s">
        <v>155</v>
      </c>
      <c r="M32" s="22" t="s">
        <v>155</v>
      </c>
      <c r="N32" s="22" t="s">
        <v>155</v>
      </c>
      <c r="O32" s="449" t="s">
        <v>155</v>
      </c>
      <c r="P32" s="449"/>
      <c r="Q32" s="449">
        <v>1</v>
      </c>
      <c r="R32" s="449"/>
      <c r="S32" s="22">
        <v>2</v>
      </c>
      <c r="T32" s="449" t="s">
        <v>155</v>
      </c>
      <c r="U32" s="449"/>
      <c r="V32" s="22" t="s">
        <v>155</v>
      </c>
      <c r="W32" s="449" t="s">
        <v>155</v>
      </c>
      <c r="X32" s="449"/>
      <c r="Y32" s="449" t="s">
        <v>155</v>
      </c>
      <c r="Z32" s="449"/>
      <c r="AA32" s="22" t="s">
        <v>155</v>
      </c>
    </row>
    <row r="33" spans="2:27" ht="18" customHeight="1">
      <c r="B33" s="214" t="s">
        <v>131</v>
      </c>
      <c r="D33" s="21">
        <v>4</v>
      </c>
      <c r="E33" s="22">
        <v>1</v>
      </c>
      <c r="F33" s="22" t="s">
        <v>155</v>
      </c>
      <c r="G33" s="22">
        <v>3</v>
      </c>
      <c r="H33" s="22" t="s">
        <v>155</v>
      </c>
      <c r="I33" s="22" t="s">
        <v>155</v>
      </c>
      <c r="J33" s="22" t="s">
        <v>155</v>
      </c>
      <c r="K33" s="22" t="s">
        <v>155</v>
      </c>
      <c r="L33" s="22" t="s">
        <v>155</v>
      </c>
      <c r="M33" s="22" t="s">
        <v>155</v>
      </c>
      <c r="N33" s="22" t="s">
        <v>155</v>
      </c>
      <c r="O33" s="449" t="s">
        <v>155</v>
      </c>
      <c r="P33" s="449"/>
      <c r="Q33" s="449" t="s">
        <v>155</v>
      </c>
      <c r="R33" s="449"/>
      <c r="S33" s="22" t="s">
        <v>155</v>
      </c>
      <c r="T33" s="449" t="s">
        <v>155</v>
      </c>
      <c r="U33" s="449"/>
      <c r="V33" s="22" t="s">
        <v>155</v>
      </c>
      <c r="W33" s="449" t="s">
        <v>155</v>
      </c>
      <c r="X33" s="449"/>
      <c r="Y33" s="449" t="s">
        <v>155</v>
      </c>
      <c r="Z33" s="449"/>
      <c r="AA33" s="22" t="s">
        <v>155</v>
      </c>
    </row>
    <row r="34" spans="2:27" ht="18" customHeight="1">
      <c r="B34" s="214" t="s">
        <v>132</v>
      </c>
      <c r="D34" s="21">
        <v>14</v>
      </c>
      <c r="E34" s="22">
        <v>1</v>
      </c>
      <c r="F34" s="22">
        <v>1</v>
      </c>
      <c r="G34" s="22">
        <v>8</v>
      </c>
      <c r="H34" s="22" t="s">
        <v>155</v>
      </c>
      <c r="I34" s="22" t="s">
        <v>155</v>
      </c>
      <c r="J34" s="22" t="s">
        <v>155</v>
      </c>
      <c r="K34" s="22" t="s">
        <v>155</v>
      </c>
      <c r="L34" s="22" t="s">
        <v>155</v>
      </c>
      <c r="M34" s="22" t="s">
        <v>155</v>
      </c>
      <c r="N34" s="22" t="s">
        <v>155</v>
      </c>
      <c r="O34" s="449">
        <v>1</v>
      </c>
      <c r="P34" s="449"/>
      <c r="Q34" s="449" t="s">
        <v>155</v>
      </c>
      <c r="R34" s="449"/>
      <c r="S34" s="22">
        <v>1</v>
      </c>
      <c r="T34" s="449" t="s">
        <v>155</v>
      </c>
      <c r="U34" s="449"/>
      <c r="V34" s="22" t="s">
        <v>155</v>
      </c>
      <c r="W34" s="449">
        <v>1</v>
      </c>
      <c r="X34" s="449"/>
      <c r="Y34" s="449" t="s">
        <v>155</v>
      </c>
      <c r="Z34" s="449"/>
      <c r="AA34" s="22">
        <v>1</v>
      </c>
    </row>
    <row r="35" spans="2:27" ht="18" customHeight="1">
      <c r="B35" s="214" t="s">
        <v>134</v>
      </c>
      <c r="D35" s="21" t="s">
        <v>726</v>
      </c>
      <c r="E35" s="22">
        <v>1</v>
      </c>
      <c r="F35" s="22">
        <v>4</v>
      </c>
      <c r="G35" s="22">
        <v>4</v>
      </c>
      <c r="H35" s="22">
        <v>1</v>
      </c>
      <c r="I35" s="22" t="s">
        <v>155</v>
      </c>
      <c r="J35" s="22">
        <v>6</v>
      </c>
      <c r="K35" s="22" t="s">
        <v>723</v>
      </c>
      <c r="L35" s="22" t="s">
        <v>155</v>
      </c>
      <c r="M35" s="22" t="s">
        <v>155</v>
      </c>
      <c r="N35" s="22" t="s">
        <v>155</v>
      </c>
      <c r="O35" s="449">
        <v>1</v>
      </c>
      <c r="P35" s="449"/>
      <c r="Q35" s="449">
        <v>2</v>
      </c>
      <c r="R35" s="449"/>
      <c r="S35" s="22" t="s">
        <v>155</v>
      </c>
      <c r="T35" s="449" t="s">
        <v>155</v>
      </c>
      <c r="U35" s="449"/>
      <c r="V35" s="22" t="s">
        <v>155</v>
      </c>
      <c r="W35" s="449" t="s">
        <v>155</v>
      </c>
      <c r="X35" s="449"/>
      <c r="Y35" s="449">
        <v>2</v>
      </c>
      <c r="Z35" s="449"/>
      <c r="AA35" s="22">
        <v>1</v>
      </c>
    </row>
    <row r="36" spans="2:27" ht="18" customHeight="1">
      <c r="B36" s="214" t="s">
        <v>137</v>
      </c>
      <c r="D36" s="21">
        <v>1</v>
      </c>
      <c r="E36" s="22">
        <v>1</v>
      </c>
      <c r="F36" s="22" t="s">
        <v>155</v>
      </c>
      <c r="G36" s="22" t="s">
        <v>155</v>
      </c>
      <c r="H36" s="22" t="s">
        <v>155</v>
      </c>
      <c r="I36" s="22" t="s">
        <v>155</v>
      </c>
      <c r="J36" s="22" t="s">
        <v>155</v>
      </c>
      <c r="K36" s="22" t="s">
        <v>155</v>
      </c>
      <c r="L36" s="22" t="s">
        <v>155</v>
      </c>
      <c r="M36" s="22" t="s">
        <v>155</v>
      </c>
      <c r="N36" s="22" t="s">
        <v>155</v>
      </c>
      <c r="O36" s="449" t="s">
        <v>155</v>
      </c>
      <c r="P36" s="449"/>
      <c r="Q36" s="449" t="s">
        <v>155</v>
      </c>
      <c r="R36" s="449"/>
      <c r="S36" s="22" t="s">
        <v>155</v>
      </c>
      <c r="T36" s="449" t="s">
        <v>155</v>
      </c>
      <c r="U36" s="449"/>
      <c r="V36" s="22" t="s">
        <v>155</v>
      </c>
      <c r="W36" s="449" t="s">
        <v>155</v>
      </c>
      <c r="X36" s="449"/>
      <c r="Y36" s="449" t="s">
        <v>155</v>
      </c>
      <c r="Z36" s="449"/>
      <c r="AA36" s="22" t="s">
        <v>155</v>
      </c>
    </row>
    <row r="37" spans="2:27" ht="18" customHeight="1">
      <c r="B37" s="214" t="s">
        <v>140</v>
      </c>
      <c r="D37" s="21">
        <v>24</v>
      </c>
      <c r="E37" s="22" t="s">
        <v>155</v>
      </c>
      <c r="F37" s="22" t="s">
        <v>155</v>
      </c>
      <c r="G37" s="22">
        <v>4</v>
      </c>
      <c r="H37" s="22">
        <v>6</v>
      </c>
      <c r="I37" s="22" t="s">
        <v>155</v>
      </c>
      <c r="J37" s="22">
        <v>2</v>
      </c>
      <c r="K37" s="22">
        <v>1</v>
      </c>
      <c r="L37" s="22" t="s">
        <v>155</v>
      </c>
      <c r="M37" s="22" t="s">
        <v>155</v>
      </c>
      <c r="N37" s="22" t="s">
        <v>155</v>
      </c>
      <c r="O37" s="449">
        <v>2</v>
      </c>
      <c r="P37" s="449"/>
      <c r="Q37" s="449">
        <v>2</v>
      </c>
      <c r="R37" s="449"/>
      <c r="S37" s="22" t="s">
        <v>155</v>
      </c>
      <c r="T37" s="449" t="s">
        <v>155</v>
      </c>
      <c r="U37" s="449"/>
      <c r="V37" s="22">
        <v>1</v>
      </c>
      <c r="W37" s="449" t="s">
        <v>155</v>
      </c>
      <c r="X37" s="449"/>
      <c r="Y37" s="449">
        <v>1</v>
      </c>
      <c r="Z37" s="449"/>
      <c r="AA37" s="22">
        <v>4</v>
      </c>
    </row>
    <row r="38" spans="2:27" ht="18" customHeight="1">
      <c r="B38" s="214" t="s">
        <v>141</v>
      </c>
      <c r="D38" s="21">
        <v>9</v>
      </c>
      <c r="E38" s="22">
        <v>2</v>
      </c>
      <c r="F38" s="22" t="s">
        <v>155</v>
      </c>
      <c r="G38" s="22">
        <v>1</v>
      </c>
      <c r="H38" s="22">
        <v>1</v>
      </c>
      <c r="I38" s="22" t="s">
        <v>155</v>
      </c>
      <c r="J38" s="22" t="s">
        <v>155</v>
      </c>
      <c r="K38" s="22" t="s">
        <v>155</v>
      </c>
      <c r="L38" s="22" t="s">
        <v>155</v>
      </c>
      <c r="M38" s="22" t="s">
        <v>155</v>
      </c>
      <c r="N38" s="22" t="s">
        <v>155</v>
      </c>
      <c r="O38" s="449" t="s">
        <v>155</v>
      </c>
      <c r="P38" s="449"/>
      <c r="Q38" s="449" t="s">
        <v>155</v>
      </c>
      <c r="R38" s="449"/>
      <c r="S38" s="22" t="s">
        <v>155</v>
      </c>
      <c r="T38" s="449" t="s">
        <v>155</v>
      </c>
      <c r="U38" s="449"/>
      <c r="V38" s="22">
        <v>1</v>
      </c>
      <c r="W38" s="449" t="s">
        <v>155</v>
      </c>
      <c r="X38" s="449"/>
      <c r="Y38" s="449" t="s">
        <v>155</v>
      </c>
      <c r="Z38" s="449"/>
      <c r="AA38" s="22">
        <v>4</v>
      </c>
    </row>
    <row r="39" spans="2:27" ht="18" customHeight="1">
      <c r="B39" s="214" t="s">
        <v>142</v>
      </c>
      <c r="D39" s="21">
        <v>8</v>
      </c>
      <c r="E39" s="22">
        <v>1</v>
      </c>
      <c r="F39" s="22" t="s">
        <v>155</v>
      </c>
      <c r="G39" s="22">
        <v>6</v>
      </c>
      <c r="H39" s="22" t="s">
        <v>155</v>
      </c>
      <c r="I39" s="22" t="s">
        <v>155</v>
      </c>
      <c r="J39" s="22" t="s">
        <v>155</v>
      </c>
      <c r="K39" s="22" t="s">
        <v>155</v>
      </c>
      <c r="L39" s="22" t="s">
        <v>155</v>
      </c>
      <c r="M39" s="22" t="s">
        <v>155</v>
      </c>
      <c r="N39" s="22" t="s">
        <v>155</v>
      </c>
      <c r="O39" s="449" t="s">
        <v>155</v>
      </c>
      <c r="P39" s="449"/>
      <c r="Q39" s="449" t="s">
        <v>155</v>
      </c>
      <c r="R39" s="449"/>
      <c r="S39" s="22" t="s">
        <v>155</v>
      </c>
      <c r="T39" s="449" t="s">
        <v>155</v>
      </c>
      <c r="U39" s="449"/>
      <c r="V39" s="22" t="s">
        <v>155</v>
      </c>
      <c r="W39" s="449">
        <v>1</v>
      </c>
      <c r="X39" s="449"/>
      <c r="Y39" s="449" t="s">
        <v>155</v>
      </c>
      <c r="Z39" s="449"/>
      <c r="AA39" s="22" t="s">
        <v>155</v>
      </c>
    </row>
    <row r="40" spans="2:27" ht="18" customHeight="1">
      <c r="B40" s="214" t="s">
        <v>143</v>
      </c>
      <c r="D40" s="21" t="s">
        <v>155</v>
      </c>
      <c r="E40" s="22" t="s">
        <v>155</v>
      </c>
      <c r="F40" s="22" t="s">
        <v>155</v>
      </c>
      <c r="G40" s="22" t="s">
        <v>155</v>
      </c>
      <c r="H40" s="22" t="s">
        <v>155</v>
      </c>
      <c r="I40" s="22" t="s">
        <v>155</v>
      </c>
      <c r="J40" s="22" t="s">
        <v>155</v>
      </c>
      <c r="K40" s="22" t="s">
        <v>155</v>
      </c>
      <c r="L40" s="22" t="s">
        <v>155</v>
      </c>
      <c r="M40" s="22" t="s">
        <v>155</v>
      </c>
      <c r="N40" s="22" t="s">
        <v>155</v>
      </c>
      <c r="O40" s="449" t="s">
        <v>155</v>
      </c>
      <c r="P40" s="449"/>
      <c r="Q40" s="449" t="s">
        <v>155</v>
      </c>
      <c r="R40" s="449"/>
      <c r="S40" s="22" t="s">
        <v>155</v>
      </c>
      <c r="T40" s="449" t="s">
        <v>155</v>
      </c>
      <c r="U40" s="449"/>
      <c r="V40" s="22" t="s">
        <v>155</v>
      </c>
      <c r="W40" s="449" t="s">
        <v>155</v>
      </c>
      <c r="X40" s="449"/>
      <c r="Y40" s="449" t="s">
        <v>155</v>
      </c>
      <c r="Z40" s="449"/>
      <c r="AA40" s="22" t="s">
        <v>155</v>
      </c>
    </row>
    <row r="41" spans="2:27" ht="18" customHeight="1">
      <c r="B41" s="214" t="s">
        <v>144</v>
      </c>
      <c r="D41" s="21">
        <v>5</v>
      </c>
      <c r="E41" s="22" t="s">
        <v>155</v>
      </c>
      <c r="F41" s="22" t="s">
        <v>155</v>
      </c>
      <c r="G41" s="22" t="s">
        <v>155</v>
      </c>
      <c r="H41" s="22">
        <v>1</v>
      </c>
      <c r="I41" s="22" t="s">
        <v>155</v>
      </c>
      <c r="J41" s="22" t="s">
        <v>155</v>
      </c>
      <c r="K41" s="22" t="s">
        <v>155</v>
      </c>
      <c r="L41" s="22" t="s">
        <v>155</v>
      </c>
      <c r="M41" s="22" t="s">
        <v>155</v>
      </c>
      <c r="N41" s="22" t="s">
        <v>155</v>
      </c>
      <c r="O41" s="449" t="s">
        <v>155</v>
      </c>
      <c r="P41" s="449"/>
      <c r="Q41" s="449" t="s">
        <v>155</v>
      </c>
      <c r="R41" s="449"/>
      <c r="S41" s="22" t="s">
        <v>155</v>
      </c>
      <c r="T41" s="449" t="s">
        <v>155</v>
      </c>
      <c r="U41" s="449"/>
      <c r="V41" s="22" t="s">
        <v>155</v>
      </c>
      <c r="W41" s="449" t="s">
        <v>155</v>
      </c>
      <c r="X41" s="449"/>
      <c r="Y41" s="449" t="s">
        <v>155</v>
      </c>
      <c r="Z41" s="449"/>
      <c r="AA41" s="22">
        <v>4</v>
      </c>
    </row>
    <row r="42" spans="2:27" ht="18" customHeight="1">
      <c r="B42" s="214" t="s">
        <v>145</v>
      </c>
      <c r="D42" s="21">
        <v>9</v>
      </c>
      <c r="E42" s="22">
        <v>3</v>
      </c>
      <c r="F42" s="22" t="s">
        <v>155</v>
      </c>
      <c r="G42" s="22">
        <v>1</v>
      </c>
      <c r="H42" s="22" t="s">
        <v>155</v>
      </c>
      <c r="I42" s="22" t="s">
        <v>155</v>
      </c>
      <c r="J42" s="22" t="s">
        <v>155</v>
      </c>
      <c r="K42" s="22" t="s">
        <v>155</v>
      </c>
      <c r="L42" s="22" t="s">
        <v>155</v>
      </c>
      <c r="M42" s="22" t="s">
        <v>155</v>
      </c>
      <c r="N42" s="22" t="s">
        <v>155</v>
      </c>
      <c r="O42" s="449">
        <v>1</v>
      </c>
      <c r="P42" s="449"/>
      <c r="Q42" s="449">
        <v>1</v>
      </c>
      <c r="R42" s="449"/>
      <c r="S42" s="22" t="s">
        <v>155</v>
      </c>
      <c r="T42" s="449" t="s">
        <v>155</v>
      </c>
      <c r="U42" s="449"/>
      <c r="V42" s="22" t="s">
        <v>155</v>
      </c>
      <c r="W42" s="449" t="s">
        <v>155</v>
      </c>
      <c r="X42" s="449"/>
      <c r="Y42" s="449" t="s">
        <v>155</v>
      </c>
      <c r="Z42" s="449"/>
      <c r="AA42" s="22">
        <v>3</v>
      </c>
    </row>
    <row r="43" spans="2:27" ht="18" customHeight="1">
      <c r="B43" s="214" t="s">
        <v>146</v>
      </c>
      <c r="D43" s="21">
        <v>8</v>
      </c>
      <c r="E43" s="22">
        <v>3</v>
      </c>
      <c r="F43" s="22" t="s">
        <v>155</v>
      </c>
      <c r="G43" s="22" t="s">
        <v>155</v>
      </c>
      <c r="H43" s="22" t="s">
        <v>155</v>
      </c>
      <c r="I43" s="22" t="s">
        <v>155</v>
      </c>
      <c r="J43" s="22" t="s">
        <v>155</v>
      </c>
      <c r="K43" s="22" t="s">
        <v>155</v>
      </c>
      <c r="L43" s="22" t="s">
        <v>155</v>
      </c>
      <c r="M43" s="22" t="s">
        <v>155</v>
      </c>
      <c r="N43" s="22" t="s">
        <v>155</v>
      </c>
      <c r="O43" s="449" t="s">
        <v>155</v>
      </c>
      <c r="P43" s="449"/>
      <c r="Q43" s="449" t="s">
        <v>155</v>
      </c>
      <c r="R43" s="449"/>
      <c r="S43" s="22">
        <v>1</v>
      </c>
      <c r="T43" s="449" t="s">
        <v>155</v>
      </c>
      <c r="U43" s="449"/>
      <c r="V43" s="22" t="s">
        <v>155</v>
      </c>
      <c r="W43" s="449" t="s">
        <v>155</v>
      </c>
      <c r="X43" s="449"/>
      <c r="Y43" s="449" t="s">
        <v>155</v>
      </c>
      <c r="Z43" s="449"/>
      <c r="AA43" s="22">
        <v>4</v>
      </c>
    </row>
    <row r="44" spans="2:27" ht="18" customHeight="1">
      <c r="B44" s="214" t="s">
        <v>147</v>
      </c>
      <c r="D44" s="21" t="s">
        <v>727</v>
      </c>
      <c r="E44" s="22" t="s">
        <v>728</v>
      </c>
      <c r="F44" s="22" t="s">
        <v>155</v>
      </c>
      <c r="G44" s="22">
        <v>1</v>
      </c>
      <c r="H44" s="22" t="s">
        <v>155</v>
      </c>
      <c r="I44" s="22" t="s">
        <v>155</v>
      </c>
      <c r="J44" s="22" t="s">
        <v>155</v>
      </c>
      <c r="K44" s="22" t="s">
        <v>155</v>
      </c>
      <c r="L44" s="22">
        <v>1</v>
      </c>
      <c r="M44" s="22" t="s">
        <v>155</v>
      </c>
      <c r="N44" s="22" t="s">
        <v>155</v>
      </c>
      <c r="O44" s="449">
        <v>3</v>
      </c>
      <c r="P44" s="449"/>
      <c r="Q44" s="449">
        <v>1</v>
      </c>
      <c r="R44" s="449"/>
      <c r="S44" s="22">
        <v>1</v>
      </c>
      <c r="T44" s="449" t="s">
        <v>155</v>
      </c>
      <c r="U44" s="449"/>
      <c r="V44" s="22" t="s">
        <v>155</v>
      </c>
      <c r="W44" s="449" t="s">
        <v>155</v>
      </c>
      <c r="X44" s="449"/>
      <c r="Y44" s="449" t="s">
        <v>155</v>
      </c>
      <c r="Z44" s="449"/>
      <c r="AA44" s="22">
        <v>2</v>
      </c>
    </row>
    <row r="45" ht="6" customHeight="1" thickBot="1">
      <c r="D45" s="25"/>
    </row>
    <row r="46" spans="1:27" ht="13.5">
      <c r="A46" s="26" t="s">
        <v>729</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row>
  </sheetData>
  <sheetProtection/>
  <mergeCells count="181">
    <mergeCell ref="O44:P44"/>
    <mergeCell ref="Q44:R44"/>
    <mergeCell ref="T44:U44"/>
    <mergeCell ref="W44:X44"/>
    <mergeCell ref="Y44:Z44"/>
    <mergeCell ref="O42:P42"/>
    <mergeCell ref="Q42:R42"/>
    <mergeCell ref="T42:U42"/>
    <mergeCell ref="W42:X42"/>
    <mergeCell ref="Y42:Z42"/>
    <mergeCell ref="O43:P43"/>
    <mergeCell ref="Q43:R43"/>
    <mergeCell ref="T43:U43"/>
    <mergeCell ref="W43:X43"/>
    <mergeCell ref="Y43:Z43"/>
    <mergeCell ref="O40:P40"/>
    <mergeCell ref="Q40:R40"/>
    <mergeCell ref="T40:U40"/>
    <mergeCell ref="W40:X40"/>
    <mergeCell ref="Y40:Z40"/>
    <mergeCell ref="O41:P41"/>
    <mergeCell ref="Q41:R41"/>
    <mergeCell ref="T41:U41"/>
    <mergeCell ref="W41:X41"/>
    <mergeCell ref="Y41:Z41"/>
    <mergeCell ref="O38:P38"/>
    <mergeCell ref="Q38:R38"/>
    <mergeCell ref="T38:U38"/>
    <mergeCell ref="W38:X38"/>
    <mergeCell ref="Y38:Z38"/>
    <mergeCell ref="O39:P39"/>
    <mergeCell ref="Q39:R39"/>
    <mergeCell ref="T39:U39"/>
    <mergeCell ref="W39:X39"/>
    <mergeCell ref="Y39:Z39"/>
    <mergeCell ref="O36:P36"/>
    <mergeCell ref="Q36:R36"/>
    <mergeCell ref="T36:U36"/>
    <mergeCell ref="W36:X36"/>
    <mergeCell ref="Y36:Z36"/>
    <mergeCell ref="O37:P37"/>
    <mergeCell ref="Q37:R37"/>
    <mergeCell ref="T37:U37"/>
    <mergeCell ref="W37:X37"/>
    <mergeCell ref="Y37:Z37"/>
    <mergeCell ref="O34:P34"/>
    <mergeCell ref="Q34:R34"/>
    <mergeCell ref="T34:U34"/>
    <mergeCell ref="W34:X34"/>
    <mergeCell ref="Y34:Z34"/>
    <mergeCell ref="O35:P35"/>
    <mergeCell ref="Q35:R35"/>
    <mergeCell ref="T35:U35"/>
    <mergeCell ref="W35:X35"/>
    <mergeCell ref="Y35:Z35"/>
    <mergeCell ref="O32:P32"/>
    <mergeCell ref="Q32:R32"/>
    <mergeCell ref="T32:U32"/>
    <mergeCell ref="W32:X32"/>
    <mergeCell ref="Y32:Z32"/>
    <mergeCell ref="O33:P33"/>
    <mergeCell ref="Q33:R33"/>
    <mergeCell ref="T33:U33"/>
    <mergeCell ref="W33:X33"/>
    <mergeCell ref="Y33:Z33"/>
    <mergeCell ref="O30:P30"/>
    <mergeCell ref="Q30:R30"/>
    <mergeCell ref="T30:U30"/>
    <mergeCell ref="W30:X30"/>
    <mergeCell ref="Y30:Z30"/>
    <mergeCell ref="O31:P31"/>
    <mergeCell ref="Q31:R31"/>
    <mergeCell ref="T31:U31"/>
    <mergeCell ref="W31:X31"/>
    <mergeCell ref="Y31:Z31"/>
    <mergeCell ref="O28:P28"/>
    <mergeCell ref="Q28:R28"/>
    <mergeCell ref="T28:U28"/>
    <mergeCell ref="W28:X28"/>
    <mergeCell ref="Y28:Z28"/>
    <mergeCell ref="O29:P29"/>
    <mergeCell ref="Q29:R29"/>
    <mergeCell ref="T29:U29"/>
    <mergeCell ref="W29:X29"/>
    <mergeCell ref="Y29:Z29"/>
    <mergeCell ref="O26:P26"/>
    <mergeCell ref="Q26:R26"/>
    <mergeCell ref="T26:U26"/>
    <mergeCell ref="W26:X26"/>
    <mergeCell ref="Y26:Z26"/>
    <mergeCell ref="O27:P27"/>
    <mergeCell ref="Q27:R27"/>
    <mergeCell ref="T27:U27"/>
    <mergeCell ref="W27:X27"/>
    <mergeCell ref="Y27:Z27"/>
    <mergeCell ref="O24:P24"/>
    <mergeCell ref="Q24:R24"/>
    <mergeCell ref="T24:U24"/>
    <mergeCell ref="W24:X24"/>
    <mergeCell ref="Y24:Z24"/>
    <mergeCell ref="O25:P25"/>
    <mergeCell ref="Q25:R25"/>
    <mergeCell ref="T25:U25"/>
    <mergeCell ref="W25:X25"/>
    <mergeCell ref="Y25:Z25"/>
    <mergeCell ref="O22:P22"/>
    <mergeCell ref="Q22:R22"/>
    <mergeCell ref="T22:U22"/>
    <mergeCell ref="W22:X22"/>
    <mergeCell ref="Y22:Z22"/>
    <mergeCell ref="O23:P23"/>
    <mergeCell ref="Q23:R23"/>
    <mergeCell ref="T23:U23"/>
    <mergeCell ref="W23:X23"/>
    <mergeCell ref="Y23:Z23"/>
    <mergeCell ref="O20:P20"/>
    <mergeCell ref="Q20:R20"/>
    <mergeCell ref="T20:U20"/>
    <mergeCell ref="W20:X20"/>
    <mergeCell ref="Y20:Z20"/>
    <mergeCell ref="O21:P21"/>
    <mergeCell ref="Q21:R21"/>
    <mergeCell ref="T21:U21"/>
    <mergeCell ref="W21:X21"/>
    <mergeCell ref="Y21:Z21"/>
    <mergeCell ref="O18:P18"/>
    <mergeCell ref="Q18:R18"/>
    <mergeCell ref="T18:U18"/>
    <mergeCell ref="W18:X18"/>
    <mergeCell ref="Y18:Z18"/>
    <mergeCell ref="O19:P19"/>
    <mergeCell ref="Q19:R19"/>
    <mergeCell ref="T19:U19"/>
    <mergeCell ref="W19:X19"/>
    <mergeCell ref="Y19:Z19"/>
    <mergeCell ref="O16:P16"/>
    <mergeCell ref="Q16:R16"/>
    <mergeCell ref="T16:U16"/>
    <mergeCell ref="W16:X16"/>
    <mergeCell ref="Y16:Z16"/>
    <mergeCell ref="O17:P17"/>
    <mergeCell ref="Q17:R17"/>
    <mergeCell ref="T17:U17"/>
    <mergeCell ref="W17:X17"/>
    <mergeCell ref="Y17:Z17"/>
    <mergeCell ref="O14:P14"/>
    <mergeCell ref="Q14:R14"/>
    <mergeCell ref="T14:U14"/>
    <mergeCell ref="W14:X14"/>
    <mergeCell ref="Y14:Z14"/>
    <mergeCell ref="O15:P15"/>
    <mergeCell ref="Q15:R15"/>
    <mergeCell ref="T15:U15"/>
    <mergeCell ref="W15:X15"/>
    <mergeCell ref="Y15:Z15"/>
    <mergeCell ref="O12:P12"/>
    <mergeCell ref="Q12:R12"/>
    <mergeCell ref="T12:U12"/>
    <mergeCell ref="W12:X12"/>
    <mergeCell ref="Y12:Z12"/>
    <mergeCell ref="O13:P13"/>
    <mergeCell ref="Q13:R13"/>
    <mergeCell ref="T13:U13"/>
    <mergeCell ref="W13:X13"/>
    <mergeCell ref="Y13:Z13"/>
    <mergeCell ref="O10:P10"/>
    <mergeCell ref="Q10:R10"/>
    <mergeCell ref="T10:U10"/>
    <mergeCell ref="W10:X10"/>
    <mergeCell ref="Y10:Z10"/>
    <mergeCell ref="O11:P11"/>
    <mergeCell ref="Q11:R11"/>
    <mergeCell ref="T11:U11"/>
    <mergeCell ref="W11:X11"/>
    <mergeCell ref="Y11:Z11"/>
    <mergeCell ref="A7:C8"/>
    <mergeCell ref="D7:D8"/>
    <mergeCell ref="E7:M7"/>
    <mergeCell ref="N7:N8"/>
    <mergeCell ref="O7:R7"/>
    <mergeCell ref="S7:AA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F25"/>
  <sheetViews>
    <sheetView zoomScalePageLayoutView="0" workbookViewId="0" topLeftCell="A1">
      <selection activeCell="H14" sqref="H14"/>
    </sheetView>
  </sheetViews>
  <sheetFormatPr defaultColWidth="9.00390625" defaultRowHeight="13.5"/>
  <cols>
    <col min="1" max="1" width="0.74609375" style="1" customWidth="1"/>
    <col min="2" max="2" width="2.00390625" style="1" customWidth="1"/>
    <col min="3" max="3" width="2.625" style="1" customWidth="1"/>
    <col min="4" max="4" width="10.50390625" style="1" customWidth="1"/>
    <col min="5" max="5" width="0.74609375" style="1" customWidth="1"/>
    <col min="6" max="17" width="5.875" style="1" customWidth="1"/>
    <col min="18" max="23" width="5.75390625" style="1" customWidth="1"/>
    <col min="24" max="24" width="5.625" style="1" customWidth="1"/>
    <col min="25" max="26" width="5.75390625" style="1" customWidth="1"/>
    <col min="27" max="29" width="6.00390625" style="1" customWidth="1"/>
    <col min="30" max="31" width="5.875" style="1" customWidth="1"/>
    <col min="32" max="32" width="5.75390625" style="1" customWidth="1"/>
    <col min="33" max="16384" width="9.00390625" style="1" customWidth="1"/>
  </cols>
  <sheetData>
    <row r="1" ht="17.25">
      <c r="M1" s="3" t="s">
        <v>161</v>
      </c>
    </row>
    <row r="3" spans="1:32" ht="14.25" thickBot="1">
      <c r="A3" s="4" t="s">
        <v>162</v>
      </c>
      <c r="AC3" s="4"/>
      <c r="AF3" s="5" t="s">
        <v>163</v>
      </c>
    </row>
    <row r="4" spans="1:32" ht="14.25" thickTop="1">
      <c r="A4" s="47" t="s">
        <v>99</v>
      </c>
      <c r="B4" s="47"/>
      <c r="C4" s="47"/>
      <c r="D4" s="47"/>
      <c r="E4" s="47"/>
      <c r="F4" s="46" t="s">
        <v>105</v>
      </c>
      <c r="G4" s="47"/>
      <c r="H4" s="47"/>
      <c r="I4" s="46" t="s">
        <v>164</v>
      </c>
      <c r="J4" s="47"/>
      <c r="K4" s="47"/>
      <c r="L4" s="6"/>
      <c r="M4" s="6"/>
      <c r="N4" s="6"/>
      <c r="O4" s="6"/>
      <c r="P4" s="6"/>
      <c r="Q4" s="6"/>
      <c r="R4" s="6"/>
      <c r="S4" s="6"/>
      <c r="T4" s="6"/>
      <c r="U4" s="6"/>
      <c r="V4" s="6"/>
      <c r="W4" s="6"/>
      <c r="X4" s="46" t="s">
        <v>165</v>
      </c>
      <c r="Y4" s="47"/>
      <c r="Z4" s="47"/>
      <c r="AA4" s="6"/>
      <c r="AB4" s="6"/>
      <c r="AC4" s="6"/>
      <c r="AD4" s="6"/>
      <c r="AE4" s="6"/>
      <c r="AF4" s="6"/>
    </row>
    <row r="5" spans="1:32" ht="13.5">
      <c r="A5" s="49"/>
      <c r="B5" s="49"/>
      <c r="C5" s="49"/>
      <c r="D5" s="49"/>
      <c r="E5" s="49"/>
      <c r="F5" s="41"/>
      <c r="G5" s="48"/>
      <c r="H5" s="48"/>
      <c r="I5" s="41"/>
      <c r="J5" s="48"/>
      <c r="K5" s="48"/>
      <c r="L5" s="35" t="s">
        <v>166</v>
      </c>
      <c r="M5" s="36"/>
      <c r="N5" s="35" t="s">
        <v>167</v>
      </c>
      <c r="O5" s="36"/>
      <c r="P5" s="35" t="s">
        <v>168</v>
      </c>
      <c r="Q5" s="37"/>
      <c r="R5" s="36" t="s">
        <v>169</v>
      </c>
      <c r="S5" s="37"/>
      <c r="T5" s="35" t="s">
        <v>170</v>
      </c>
      <c r="U5" s="37"/>
      <c r="V5" s="35" t="s">
        <v>171</v>
      </c>
      <c r="W5" s="36"/>
      <c r="X5" s="40"/>
      <c r="Y5" s="49"/>
      <c r="Z5" s="49"/>
      <c r="AA5" s="35" t="s">
        <v>172</v>
      </c>
      <c r="AB5" s="36"/>
      <c r="AC5" s="35" t="s">
        <v>173</v>
      </c>
      <c r="AD5" s="37"/>
      <c r="AE5" s="35" t="s">
        <v>174</v>
      </c>
      <c r="AF5" s="36"/>
    </row>
    <row r="6" spans="1:32" ht="13.5">
      <c r="A6" s="48"/>
      <c r="B6" s="48"/>
      <c r="C6" s="48"/>
      <c r="D6" s="48"/>
      <c r="E6" s="48"/>
      <c r="F6" s="8" t="s">
        <v>115</v>
      </c>
      <c r="G6" s="8" t="s">
        <v>116</v>
      </c>
      <c r="H6" s="8" t="s">
        <v>117</v>
      </c>
      <c r="I6" s="8" t="s">
        <v>115</v>
      </c>
      <c r="J6" s="8" t="s">
        <v>116</v>
      </c>
      <c r="K6" s="8" t="s">
        <v>117</v>
      </c>
      <c r="L6" s="8" t="s">
        <v>116</v>
      </c>
      <c r="M6" s="8" t="s">
        <v>117</v>
      </c>
      <c r="N6" s="8" t="s">
        <v>116</v>
      </c>
      <c r="O6" s="8" t="s">
        <v>117</v>
      </c>
      <c r="P6" s="8" t="s">
        <v>116</v>
      </c>
      <c r="Q6" s="70" t="s">
        <v>117</v>
      </c>
      <c r="R6" s="9" t="s">
        <v>116</v>
      </c>
      <c r="S6" s="70" t="s">
        <v>117</v>
      </c>
      <c r="T6" s="70" t="s">
        <v>116</v>
      </c>
      <c r="U6" s="70" t="s">
        <v>117</v>
      </c>
      <c r="V6" s="70" t="s">
        <v>116</v>
      </c>
      <c r="W6" s="70" t="s">
        <v>117</v>
      </c>
      <c r="X6" s="70" t="s">
        <v>115</v>
      </c>
      <c r="Y6" s="70" t="s">
        <v>116</v>
      </c>
      <c r="Z6" s="70" t="s">
        <v>117</v>
      </c>
      <c r="AA6" s="8" t="s">
        <v>116</v>
      </c>
      <c r="AB6" s="8" t="s">
        <v>117</v>
      </c>
      <c r="AC6" s="8" t="s">
        <v>116</v>
      </c>
      <c r="AD6" s="8" t="s">
        <v>117</v>
      </c>
      <c r="AE6" s="8" t="s">
        <v>116</v>
      </c>
      <c r="AF6" s="8" t="s">
        <v>117</v>
      </c>
    </row>
    <row r="7" ht="5.25" customHeight="1">
      <c r="F7" s="71"/>
    </row>
    <row r="8" spans="2:32" s="16" customFormat="1" ht="13.5">
      <c r="B8" s="72" t="s">
        <v>175</v>
      </c>
      <c r="D8" s="73" t="s">
        <v>115</v>
      </c>
      <c r="F8" s="62">
        <v>5</v>
      </c>
      <c r="G8" s="63">
        <v>2</v>
      </c>
      <c r="H8" s="63">
        <v>3</v>
      </c>
      <c r="I8" s="63">
        <v>4</v>
      </c>
      <c r="J8" s="63">
        <v>1</v>
      </c>
      <c r="K8" s="63">
        <v>3</v>
      </c>
      <c r="L8" s="63" t="s">
        <v>154</v>
      </c>
      <c r="M8" s="63">
        <v>2</v>
      </c>
      <c r="N8" s="63" t="s">
        <v>154</v>
      </c>
      <c r="O8" s="63" t="s">
        <v>154</v>
      </c>
      <c r="P8" s="63">
        <v>1</v>
      </c>
      <c r="Q8" s="63" t="s">
        <v>154</v>
      </c>
      <c r="R8" s="63" t="s">
        <v>154</v>
      </c>
      <c r="S8" s="63">
        <v>1</v>
      </c>
      <c r="T8" s="63" t="s">
        <v>154</v>
      </c>
      <c r="U8" s="63" t="s">
        <v>154</v>
      </c>
      <c r="V8" s="63" t="s">
        <v>154</v>
      </c>
      <c r="W8" s="63" t="s">
        <v>154</v>
      </c>
      <c r="X8" s="63">
        <v>1</v>
      </c>
      <c r="Y8" s="63">
        <v>1</v>
      </c>
      <c r="Z8" s="63" t="s">
        <v>154</v>
      </c>
      <c r="AA8" s="63" t="s">
        <v>176</v>
      </c>
      <c r="AB8" s="63" t="s">
        <v>154</v>
      </c>
      <c r="AC8" s="63">
        <v>1</v>
      </c>
      <c r="AD8" s="63" t="s">
        <v>176</v>
      </c>
      <c r="AE8" s="63" t="s">
        <v>176</v>
      </c>
      <c r="AF8" s="63" t="s">
        <v>154</v>
      </c>
    </row>
    <row r="9" spans="2:32" ht="13.5">
      <c r="B9" s="72"/>
      <c r="D9" s="74" t="s">
        <v>177</v>
      </c>
      <c r="F9" s="65" t="s">
        <v>154</v>
      </c>
      <c r="G9" s="67" t="s">
        <v>154</v>
      </c>
      <c r="H9" s="67" t="s">
        <v>154</v>
      </c>
      <c r="I9" s="67" t="s">
        <v>154</v>
      </c>
      <c r="J9" s="67" t="s">
        <v>154</v>
      </c>
      <c r="K9" s="67" t="s">
        <v>154</v>
      </c>
      <c r="L9" s="67" t="s">
        <v>154</v>
      </c>
      <c r="M9" s="67" t="s">
        <v>154</v>
      </c>
      <c r="N9" s="67" t="s">
        <v>154</v>
      </c>
      <c r="O9" s="67" t="s">
        <v>154</v>
      </c>
      <c r="P9" s="67" t="s">
        <v>154</v>
      </c>
      <c r="Q9" s="67" t="s">
        <v>154</v>
      </c>
      <c r="R9" s="67" t="s">
        <v>154</v>
      </c>
      <c r="S9" s="67" t="s">
        <v>154</v>
      </c>
      <c r="T9" s="67" t="s">
        <v>154</v>
      </c>
      <c r="U9" s="67" t="s">
        <v>154</v>
      </c>
      <c r="V9" s="67" t="s">
        <v>154</v>
      </c>
      <c r="W9" s="67" t="s">
        <v>154</v>
      </c>
      <c r="X9" s="67" t="s">
        <v>154</v>
      </c>
      <c r="Y9" s="67" t="s">
        <v>154</v>
      </c>
      <c r="Z9" s="67" t="s">
        <v>154</v>
      </c>
      <c r="AA9" s="67" t="s">
        <v>154</v>
      </c>
      <c r="AB9" s="67" t="s">
        <v>154</v>
      </c>
      <c r="AC9" s="67" t="s">
        <v>154</v>
      </c>
      <c r="AD9" s="67" t="s">
        <v>154</v>
      </c>
      <c r="AE9" s="67" t="s">
        <v>154</v>
      </c>
      <c r="AF9" s="67" t="s">
        <v>154</v>
      </c>
    </row>
    <row r="10" spans="2:32" ht="13.5">
      <c r="B10" s="72"/>
      <c r="D10" s="74" t="s">
        <v>178</v>
      </c>
      <c r="F10" s="65" t="s">
        <v>154</v>
      </c>
      <c r="G10" s="67" t="s">
        <v>154</v>
      </c>
      <c r="H10" s="67" t="s">
        <v>154</v>
      </c>
      <c r="I10" s="67" t="s">
        <v>154</v>
      </c>
      <c r="J10" s="67" t="s">
        <v>154</v>
      </c>
      <c r="K10" s="67" t="s">
        <v>154</v>
      </c>
      <c r="L10" s="67" t="s">
        <v>154</v>
      </c>
      <c r="M10" s="67" t="s">
        <v>154</v>
      </c>
      <c r="N10" s="67" t="s">
        <v>154</v>
      </c>
      <c r="O10" s="67" t="s">
        <v>154</v>
      </c>
      <c r="P10" s="67" t="s">
        <v>154</v>
      </c>
      <c r="Q10" s="67" t="s">
        <v>154</v>
      </c>
      <c r="R10" s="67" t="s">
        <v>154</v>
      </c>
      <c r="S10" s="67" t="s">
        <v>154</v>
      </c>
      <c r="T10" s="67" t="s">
        <v>154</v>
      </c>
      <c r="U10" s="67" t="s">
        <v>154</v>
      </c>
      <c r="V10" s="67" t="s">
        <v>154</v>
      </c>
      <c r="W10" s="67" t="s">
        <v>154</v>
      </c>
      <c r="X10" s="67" t="s">
        <v>154</v>
      </c>
      <c r="Y10" s="67" t="s">
        <v>154</v>
      </c>
      <c r="Z10" s="67" t="s">
        <v>154</v>
      </c>
      <c r="AA10" s="67" t="s">
        <v>154</v>
      </c>
      <c r="AB10" s="67" t="s">
        <v>154</v>
      </c>
      <c r="AC10" s="67" t="s">
        <v>154</v>
      </c>
      <c r="AD10" s="67" t="s">
        <v>154</v>
      </c>
      <c r="AE10" s="67" t="s">
        <v>154</v>
      </c>
      <c r="AF10" s="67" t="s">
        <v>154</v>
      </c>
    </row>
    <row r="11" spans="2:32" ht="13.5">
      <c r="B11" s="72"/>
      <c r="D11" s="74" t="s">
        <v>179</v>
      </c>
      <c r="F11" s="65" t="s">
        <v>154</v>
      </c>
      <c r="G11" s="67" t="s">
        <v>154</v>
      </c>
      <c r="H11" s="67" t="s">
        <v>154</v>
      </c>
      <c r="I11" s="67" t="s">
        <v>154</v>
      </c>
      <c r="J11" s="67" t="s">
        <v>154</v>
      </c>
      <c r="K11" s="67" t="s">
        <v>154</v>
      </c>
      <c r="L11" s="67" t="s">
        <v>154</v>
      </c>
      <c r="M11" s="67" t="s">
        <v>154</v>
      </c>
      <c r="N11" s="67" t="s">
        <v>154</v>
      </c>
      <c r="O11" s="67" t="s">
        <v>154</v>
      </c>
      <c r="P11" s="67" t="s">
        <v>154</v>
      </c>
      <c r="Q11" s="67" t="s">
        <v>154</v>
      </c>
      <c r="R11" s="67" t="s">
        <v>154</v>
      </c>
      <c r="S11" s="67" t="s">
        <v>154</v>
      </c>
      <c r="T11" s="67" t="s">
        <v>154</v>
      </c>
      <c r="U11" s="67" t="s">
        <v>154</v>
      </c>
      <c r="V11" s="67" t="s">
        <v>154</v>
      </c>
      <c r="W11" s="67" t="s">
        <v>154</v>
      </c>
      <c r="X11" s="67" t="s">
        <v>154</v>
      </c>
      <c r="Y11" s="67" t="s">
        <v>154</v>
      </c>
      <c r="Z11" s="67" t="s">
        <v>154</v>
      </c>
      <c r="AA11" s="67" t="s">
        <v>154</v>
      </c>
      <c r="AB11" s="67" t="s">
        <v>154</v>
      </c>
      <c r="AC11" s="67" t="s">
        <v>154</v>
      </c>
      <c r="AD11" s="67" t="s">
        <v>154</v>
      </c>
      <c r="AE11" s="67" t="s">
        <v>154</v>
      </c>
      <c r="AF11" s="67" t="s">
        <v>154</v>
      </c>
    </row>
    <row r="12" spans="2:32" ht="13.5">
      <c r="B12" s="75"/>
      <c r="D12" s="74" t="s">
        <v>180</v>
      </c>
      <c r="F12" s="65">
        <v>5</v>
      </c>
      <c r="G12" s="67">
        <v>2</v>
      </c>
      <c r="H12" s="67">
        <v>3</v>
      </c>
      <c r="I12" s="67">
        <v>4</v>
      </c>
      <c r="J12" s="67">
        <v>1</v>
      </c>
      <c r="K12" s="67">
        <v>3</v>
      </c>
      <c r="L12" s="67" t="s">
        <v>181</v>
      </c>
      <c r="M12" s="67">
        <v>2</v>
      </c>
      <c r="N12" s="67" t="s">
        <v>154</v>
      </c>
      <c r="O12" s="67" t="s">
        <v>154</v>
      </c>
      <c r="P12" s="67">
        <v>1</v>
      </c>
      <c r="Q12" s="67" t="s">
        <v>154</v>
      </c>
      <c r="R12" s="67" t="s">
        <v>154</v>
      </c>
      <c r="S12" s="67">
        <v>1</v>
      </c>
      <c r="T12" s="67" t="s">
        <v>154</v>
      </c>
      <c r="U12" s="67" t="s">
        <v>154</v>
      </c>
      <c r="V12" s="67" t="s">
        <v>154</v>
      </c>
      <c r="W12" s="67" t="s">
        <v>154</v>
      </c>
      <c r="X12" s="67">
        <v>1</v>
      </c>
      <c r="Y12" s="67">
        <v>1</v>
      </c>
      <c r="Z12" s="67" t="s">
        <v>181</v>
      </c>
      <c r="AA12" s="67" t="s">
        <v>181</v>
      </c>
      <c r="AB12" s="67" t="s">
        <v>154</v>
      </c>
      <c r="AC12" s="67">
        <v>1</v>
      </c>
      <c r="AD12" s="67" t="s">
        <v>154</v>
      </c>
      <c r="AE12" s="67" t="s">
        <v>181</v>
      </c>
      <c r="AF12" s="67" t="s">
        <v>154</v>
      </c>
    </row>
    <row r="13" spans="6:32" ht="13.5">
      <c r="F13" s="65"/>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row>
    <row r="14" spans="2:32" s="16" customFormat="1" ht="13.5">
      <c r="B14" s="72" t="s">
        <v>182</v>
      </c>
      <c r="D14" s="73" t="s">
        <v>115</v>
      </c>
      <c r="F14" s="62">
        <v>1</v>
      </c>
      <c r="G14" s="63" t="s">
        <v>176</v>
      </c>
      <c r="H14" s="63">
        <v>1</v>
      </c>
      <c r="I14" s="63">
        <v>1</v>
      </c>
      <c r="J14" s="63" t="s">
        <v>154</v>
      </c>
      <c r="K14" s="63">
        <v>1</v>
      </c>
      <c r="L14" s="63" t="s">
        <v>154</v>
      </c>
      <c r="M14" s="63" t="s">
        <v>176</v>
      </c>
      <c r="N14" s="63" t="s">
        <v>154</v>
      </c>
      <c r="O14" s="63">
        <v>1</v>
      </c>
      <c r="P14" s="63" t="s">
        <v>154</v>
      </c>
      <c r="Q14" s="63" t="s">
        <v>154</v>
      </c>
      <c r="R14" s="63" t="s">
        <v>154</v>
      </c>
      <c r="S14" s="63" t="s">
        <v>154</v>
      </c>
      <c r="T14" s="63" t="s">
        <v>154</v>
      </c>
      <c r="U14" s="63" t="s">
        <v>154</v>
      </c>
      <c r="V14" s="63" t="s">
        <v>154</v>
      </c>
      <c r="W14" s="63" t="s">
        <v>154</v>
      </c>
      <c r="X14" s="63" t="s">
        <v>176</v>
      </c>
      <c r="Y14" s="63" t="s">
        <v>176</v>
      </c>
      <c r="Z14" s="63" t="s">
        <v>154</v>
      </c>
      <c r="AA14" s="63" t="s">
        <v>176</v>
      </c>
      <c r="AB14" s="63" t="s">
        <v>154</v>
      </c>
      <c r="AC14" s="63" t="s">
        <v>154</v>
      </c>
      <c r="AD14" s="63" t="s">
        <v>154</v>
      </c>
      <c r="AE14" s="63" t="s">
        <v>154</v>
      </c>
      <c r="AF14" s="63" t="s">
        <v>154</v>
      </c>
    </row>
    <row r="15" spans="2:32" ht="13.5">
      <c r="B15" s="72"/>
      <c r="D15" s="74" t="s">
        <v>177</v>
      </c>
      <c r="F15" s="65" t="s">
        <v>154</v>
      </c>
      <c r="G15" s="67" t="s">
        <v>154</v>
      </c>
      <c r="H15" s="67" t="s">
        <v>154</v>
      </c>
      <c r="I15" s="67" t="s">
        <v>154</v>
      </c>
      <c r="J15" s="67" t="s">
        <v>154</v>
      </c>
      <c r="K15" s="67" t="s">
        <v>154</v>
      </c>
      <c r="L15" s="67" t="s">
        <v>154</v>
      </c>
      <c r="M15" s="67" t="s">
        <v>154</v>
      </c>
      <c r="N15" s="67" t="s">
        <v>154</v>
      </c>
      <c r="O15" s="67" t="s">
        <v>154</v>
      </c>
      <c r="P15" s="67" t="s">
        <v>154</v>
      </c>
      <c r="Q15" s="67" t="s">
        <v>154</v>
      </c>
      <c r="R15" s="67" t="s">
        <v>154</v>
      </c>
      <c r="S15" s="67" t="s">
        <v>154</v>
      </c>
      <c r="T15" s="67" t="s">
        <v>154</v>
      </c>
      <c r="U15" s="67" t="s">
        <v>154</v>
      </c>
      <c r="V15" s="67" t="s">
        <v>154</v>
      </c>
      <c r="W15" s="67" t="s">
        <v>154</v>
      </c>
      <c r="X15" s="67" t="s">
        <v>154</v>
      </c>
      <c r="Y15" s="67" t="s">
        <v>154</v>
      </c>
      <c r="Z15" s="67" t="s">
        <v>154</v>
      </c>
      <c r="AA15" s="67" t="s">
        <v>154</v>
      </c>
      <c r="AB15" s="67" t="s">
        <v>154</v>
      </c>
      <c r="AC15" s="67" t="s">
        <v>154</v>
      </c>
      <c r="AD15" s="67" t="s">
        <v>154</v>
      </c>
      <c r="AE15" s="67" t="s">
        <v>154</v>
      </c>
      <c r="AF15" s="67" t="s">
        <v>154</v>
      </c>
    </row>
    <row r="16" spans="2:32" ht="13.5">
      <c r="B16" s="72"/>
      <c r="D16" s="74" t="s">
        <v>178</v>
      </c>
      <c r="F16" s="65" t="s">
        <v>154</v>
      </c>
      <c r="G16" s="67" t="s">
        <v>154</v>
      </c>
      <c r="H16" s="67" t="s">
        <v>154</v>
      </c>
      <c r="I16" s="67" t="s">
        <v>154</v>
      </c>
      <c r="J16" s="67" t="s">
        <v>154</v>
      </c>
      <c r="K16" s="67" t="s">
        <v>154</v>
      </c>
      <c r="L16" s="67" t="s">
        <v>154</v>
      </c>
      <c r="M16" s="67" t="s">
        <v>154</v>
      </c>
      <c r="N16" s="67" t="s">
        <v>154</v>
      </c>
      <c r="O16" s="67" t="s">
        <v>154</v>
      </c>
      <c r="P16" s="67" t="s">
        <v>154</v>
      </c>
      <c r="Q16" s="67" t="s">
        <v>154</v>
      </c>
      <c r="R16" s="67" t="s">
        <v>154</v>
      </c>
      <c r="S16" s="67" t="s">
        <v>154</v>
      </c>
      <c r="T16" s="67" t="s">
        <v>154</v>
      </c>
      <c r="U16" s="67" t="s">
        <v>154</v>
      </c>
      <c r="V16" s="67" t="s">
        <v>154</v>
      </c>
      <c r="W16" s="67" t="s">
        <v>154</v>
      </c>
      <c r="X16" s="67" t="s">
        <v>154</v>
      </c>
      <c r="Y16" s="67" t="s">
        <v>154</v>
      </c>
      <c r="Z16" s="67" t="s">
        <v>154</v>
      </c>
      <c r="AA16" s="67" t="s">
        <v>154</v>
      </c>
      <c r="AB16" s="67" t="s">
        <v>154</v>
      </c>
      <c r="AC16" s="67" t="s">
        <v>154</v>
      </c>
      <c r="AD16" s="67" t="s">
        <v>154</v>
      </c>
      <c r="AE16" s="67" t="s">
        <v>154</v>
      </c>
      <c r="AF16" s="67" t="s">
        <v>154</v>
      </c>
    </row>
    <row r="17" spans="2:32" ht="13.5">
      <c r="B17" s="72"/>
      <c r="D17" s="74" t="s">
        <v>179</v>
      </c>
      <c r="F17" s="65" t="s">
        <v>154</v>
      </c>
      <c r="G17" s="67" t="s">
        <v>154</v>
      </c>
      <c r="H17" s="67" t="s">
        <v>154</v>
      </c>
      <c r="I17" s="67" t="s">
        <v>154</v>
      </c>
      <c r="J17" s="67" t="s">
        <v>154</v>
      </c>
      <c r="K17" s="67" t="s">
        <v>154</v>
      </c>
      <c r="L17" s="67" t="s">
        <v>154</v>
      </c>
      <c r="M17" s="67" t="s">
        <v>154</v>
      </c>
      <c r="N17" s="67" t="s">
        <v>154</v>
      </c>
      <c r="O17" s="67" t="s">
        <v>154</v>
      </c>
      <c r="P17" s="67" t="s">
        <v>154</v>
      </c>
      <c r="Q17" s="67" t="s">
        <v>154</v>
      </c>
      <c r="R17" s="67" t="s">
        <v>154</v>
      </c>
      <c r="S17" s="67" t="s">
        <v>154</v>
      </c>
      <c r="T17" s="67" t="s">
        <v>154</v>
      </c>
      <c r="U17" s="67" t="s">
        <v>154</v>
      </c>
      <c r="V17" s="67" t="s">
        <v>154</v>
      </c>
      <c r="W17" s="67" t="s">
        <v>154</v>
      </c>
      <c r="X17" s="67" t="s">
        <v>154</v>
      </c>
      <c r="Y17" s="67" t="s">
        <v>154</v>
      </c>
      <c r="Z17" s="67" t="s">
        <v>154</v>
      </c>
      <c r="AA17" s="67" t="s">
        <v>154</v>
      </c>
      <c r="AB17" s="67" t="s">
        <v>154</v>
      </c>
      <c r="AC17" s="67" t="s">
        <v>154</v>
      </c>
      <c r="AD17" s="67" t="s">
        <v>154</v>
      </c>
      <c r="AE17" s="67" t="s">
        <v>154</v>
      </c>
      <c r="AF17" s="67" t="s">
        <v>154</v>
      </c>
    </row>
    <row r="18" spans="2:32" ht="13.5">
      <c r="B18" s="75"/>
      <c r="D18" s="74" t="s">
        <v>180</v>
      </c>
      <c r="F18" s="65">
        <v>1</v>
      </c>
      <c r="G18" s="67" t="s">
        <v>181</v>
      </c>
      <c r="H18" s="67">
        <v>1</v>
      </c>
      <c r="I18" s="67">
        <v>1</v>
      </c>
      <c r="J18" s="67" t="s">
        <v>154</v>
      </c>
      <c r="K18" s="67">
        <v>1</v>
      </c>
      <c r="L18" s="67" t="s">
        <v>154</v>
      </c>
      <c r="M18" s="67" t="s">
        <v>181</v>
      </c>
      <c r="N18" s="67" t="s">
        <v>154</v>
      </c>
      <c r="O18" s="67">
        <v>1</v>
      </c>
      <c r="P18" s="67" t="s">
        <v>154</v>
      </c>
      <c r="Q18" s="67" t="s">
        <v>154</v>
      </c>
      <c r="R18" s="67" t="s">
        <v>154</v>
      </c>
      <c r="S18" s="67" t="s">
        <v>154</v>
      </c>
      <c r="T18" s="67" t="s">
        <v>154</v>
      </c>
      <c r="U18" s="67" t="s">
        <v>154</v>
      </c>
      <c r="V18" s="67" t="s">
        <v>154</v>
      </c>
      <c r="W18" s="67" t="s">
        <v>154</v>
      </c>
      <c r="X18" s="67" t="s">
        <v>181</v>
      </c>
      <c r="Y18" s="67" t="s">
        <v>181</v>
      </c>
      <c r="Z18" s="67" t="s">
        <v>154</v>
      </c>
      <c r="AA18" s="67" t="s">
        <v>181</v>
      </c>
      <c r="AB18" s="67" t="s">
        <v>154</v>
      </c>
      <c r="AC18" s="67" t="s">
        <v>154</v>
      </c>
      <c r="AD18" s="67" t="s">
        <v>154</v>
      </c>
      <c r="AE18" s="67" t="s">
        <v>154</v>
      </c>
      <c r="AF18" s="67" t="s">
        <v>154</v>
      </c>
    </row>
    <row r="19" spans="6:32" ht="13.5">
      <c r="F19" s="65"/>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row>
    <row r="20" spans="2:32" ht="13.5">
      <c r="B20" s="76" t="s">
        <v>183</v>
      </c>
      <c r="C20" s="76"/>
      <c r="D20" s="76"/>
      <c r="F20" s="65">
        <v>15</v>
      </c>
      <c r="G20" s="67">
        <v>6</v>
      </c>
      <c r="H20" s="67">
        <v>9</v>
      </c>
      <c r="I20" s="67">
        <v>12</v>
      </c>
      <c r="J20" s="67">
        <v>6</v>
      </c>
      <c r="K20" s="67">
        <v>6</v>
      </c>
      <c r="L20" s="67" t="s">
        <v>154</v>
      </c>
      <c r="M20" s="67" t="s">
        <v>154</v>
      </c>
      <c r="N20" s="67" t="s">
        <v>181</v>
      </c>
      <c r="O20" s="67">
        <v>2</v>
      </c>
      <c r="P20" s="67">
        <v>3</v>
      </c>
      <c r="Q20" s="67">
        <v>1</v>
      </c>
      <c r="R20" s="67">
        <v>2</v>
      </c>
      <c r="S20" s="67" t="s">
        <v>181</v>
      </c>
      <c r="T20" s="67" t="s">
        <v>181</v>
      </c>
      <c r="U20" s="67">
        <v>1</v>
      </c>
      <c r="V20" s="67">
        <v>1</v>
      </c>
      <c r="W20" s="67">
        <v>2</v>
      </c>
      <c r="X20" s="67">
        <v>3</v>
      </c>
      <c r="Y20" s="67" t="s">
        <v>181</v>
      </c>
      <c r="Z20" s="67">
        <v>3</v>
      </c>
      <c r="AA20" s="67" t="s">
        <v>181</v>
      </c>
      <c r="AB20" s="67">
        <v>1</v>
      </c>
      <c r="AC20" s="67" t="s">
        <v>181</v>
      </c>
      <c r="AD20" s="67">
        <v>1</v>
      </c>
      <c r="AE20" s="67" t="s">
        <v>181</v>
      </c>
      <c r="AF20" s="67">
        <v>1</v>
      </c>
    </row>
    <row r="21" spans="6:32" ht="13.5">
      <c r="F21" s="65"/>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row>
    <row r="22" spans="2:32" ht="13.5">
      <c r="B22" s="76" t="s">
        <v>184</v>
      </c>
      <c r="C22" s="76"/>
      <c r="D22" s="76"/>
      <c r="F22" s="65">
        <v>6</v>
      </c>
      <c r="G22" s="67">
        <v>3</v>
      </c>
      <c r="H22" s="67">
        <v>3</v>
      </c>
      <c r="I22" s="67">
        <v>4</v>
      </c>
      <c r="J22" s="67">
        <v>2</v>
      </c>
      <c r="K22" s="67">
        <v>2</v>
      </c>
      <c r="L22" s="67" t="s">
        <v>181</v>
      </c>
      <c r="M22" s="67" t="s">
        <v>181</v>
      </c>
      <c r="N22" s="67" t="s">
        <v>181</v>
      </c>
      <c r="O22" s="67">
        <v>2</v>
      </c>
      <c r="P22" s="67" t="s">
        <v>181</v>
      </c>
      <c r="Q22" s="67" t="s">
        <v>181</v>
      </c>
      <c r="R22" s="67">
        <v>1</v>
      </c>
      <c r="S22" s="67" t="s">
        <v>181</v>
      </c>
      <c r="T22" s="67" t="s">
        <v>181</v>
      </c>
      <c r="U22" s="67" t="s">
        <v>181</v>
      </c>
      <c r="V22" s="67">
        <v>1</v>
      </c>
      <c r="W22" s="67" t="s">
        <v>181</v>
      </c>
      <c r="X22" s="67">
        <v>2</v>
      </c>
      <c r="Y22" s="67">
        <v>1</v>
      </c>
      <c r="Z22" s="67">
        <v>1</v>
      </c>
      <c r="AA22" s="67">
        <v>1</v>
      </c>
      <c r="AB22" s="67" t="s">
        <v>181</v>
      </c>
      <c r="AC22" s="67" t="s">
        <v>181</v>
      </c>
      <c r="AD22" s="67">
        <v>1</v>
      </c>
      <c r="AE22" s="67" t="s">
        <v>181</v>
      </c>
      <c r="AF22" s="67" t="s">
        <v>181</v>
      </c>
    </row>
    <row r="23" spans="2:32" ht="13.5">
      <c r="B23" s="77" t="s">
        <v>185</v>
      </c>
      <c r="C23" s="77"/>
      <c r="D23" s="77"/>
      <c r="F23" s="65"/>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row>
    <row r="24" ht="6" customHeight="1" thickBot="1">
      <c r="F24" s="25"/>
    </row>
    <row r="25" spans="1:32" ht="13.5">
      <c r="A25" s="26" t="s">
        <v>186</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row>
  </sheetData>
  <sheetProtection/>
  <mergeCells count="18">
    <mergeCell ref="B22:D22"/>
    <mergeCell ref="B23:D23"/>
    <mergeCell ref="AA5:AB5"/>
    <mergeCell ref="AC5:AD5"/>
    <mergeCell ref="AE5:AF5"/>
    <mergeCell ref="B8:B12"/>
    <mergeCell ref="B14:B18"/>
    <mergeCell ref="B20:D20"/>
    <mergeCell ref="A4:E6"/>
    <mergeCell ref="F4:H5"/>
    <mergeCell ref="I4:K5"/>
    <mergeCell ref="X4:Z5"/>
    <mergeCell ref="L5:M5"/>
    <mergeCell ref="N5:O5"/>
    <mergeCell ref="P5:Q5"/>
    <mergeCell ref="R5:S5"/>
    <mergeCell ref="T5:U5"/>
    <mergeCell ref="V5:W5"/>
  </mergeCells>
  <printOptions/>
  <pageMargins left="0.7" right="0.7" top="0.75" bottom="0.75" header="0.3" footer="0.3"/>
  <pageSetup orientation="portrait" paperSize="9"/>
  <drawing r:id="rId1"/>
</worksheet>
</file>

<file path=xl/worksheets/sheet30.xml><?xml version="1.0" encoding="utf-8"?>
<worksheet xmlns="http://schemas.openxmlformats.org/spreadsheetml/2006/main" xmlns:r="http://schemas.openxmlformats.org/officeDocument/2006/relationships">
  <dimension ref="A1:Y46"/>
  <sheetViews>
    <sheetView zoomScalePageLayoutView="0" workbookViewId="0" topLeftCell="A1">
      <selection activeCell="AB14" sqref="AB14"/>
    </sheetView>
  </sheetViews>
  <sheetFormatPr defaultColWidth="9.00390625" defaultRowHeight="13.5"/>
  <cols>
    <col min="1" max="1" width="0.74609375" style="1" customWidth="1"/>
    <col min="2" max="2" width="8.625" style="1" customWidth="1"/>
    <col min="3" max="3" width="0.6171875" style="1" customWidth="1"/>
    <col min="4" max="4" width="4.375" style="1" customWidth="1"/>
    <col min="5" max="14" width="4.25390625" style="1" customWidth="1"/>
    <col min="15" max="18" width="2.125" style="1" customWidth="1"/>
    <col min="19" max="19" width="4.25390625" style="1" customWidth="1"/>
    <col min="20" max="21" width="2.125" style="1" customWidth="1"/>
    <col min="22" max="22" width="4.25390625" style="1" customWidth="1"/>
    <col min="23" max="24" width="2.125" style="1" customWidth="1"/>
    <col min="25" max="25" width="4.25390625" style="1" customWidth="1"/>
    <col min="26" max="16384" width="9.00390625" style="1" customWidth="1"/>
  </cols>
  <sheetData>
    <row r="1" ht="17.25">
      <c r="I1" s="3" t="s">
        <v>730</v>
      </c>
    </row>
    <row r="2" ht="3.75" customHeight="1">
      <c r="I2" s="3"/>
    </row>
    <row r="3" ht="12" customHeight="1">
      <c r="A3" s="4"/>
    </row>
    <row r="4" ht="12" customHeight="1">
      <c r="A4" s="4"/>
    </row>
    <row r="5" ht="12" customHeight="1">
      <c r="A5" s="4"/>
    </row>
    <row r="6" spans="1:25" ht="12.75" customHeight="1" thickBot="1">
      <c r="A6" s="4" t="s">
        <v>610</v>
      </c>
      <c r="S6" s="4"/>
      <c r="Y6" s="5" t="s">
        <v>332</v>
      </c>
    </row>
    <row r="7" spans="1:25" ht="12.75" customHeight="1" thickTop="1">
      <c r="A7" s="225" t="s">
        <v>99</v>
      </c>
      <c r="B7" s="225"/>
      <c r="C7" s="225"/>
      <c r="D7" s="445" t="s">
        <v>105</v>
      </c>
      <c r="E7" s="406" t="s">
        <v>697</v>
      </c>
      <c r="F7" s="407"/>
      <c r="G7" s="407"/>
      <c r="H7" s="407"/>
      <c r="I7" s="407"/>
      <c r="J7" s="407"/>
      <c r="K7" s="407"/>
      <c r="L7" s="407"/>
      <c r="M7" s="446"/>
      <c r="N7" s="445" t="s">
        <v>698</v>
      </c>
      <c r="O7" s="406" t="s">
        <v>699</v>
      </c>
      <c r="P7" s="407"/>
      <c r="Q7" s="407"/>
      <c r="R7" s="407"/>
      <c r="S7" s="406" t="s">
        <v>700</v>
      </c>
      <c r="T7" s="272"/>
      <c r="U7" s="272"/>
      <c r="V7" s="272"/>
      <c r="W7" s="272"/>
      <c r="X7" s="272"/>
      <c r="Y7" s="272"/>
    </row>
    <row r="8" spans="1:25" ht="71.25" customHeight="1">
      <c r="A8" s="229"/>
      <c r="B8" s="229"/>
      <c r="C8" s="229"/>
      <c r="D8" s="447"/>
      <c r="E8" s="366" t="s">
        <v>701</v>
      </c>
      <c r="F8" s="366" t="s">
        <v>702</v>
      </c>
      <c r="G8" s="366" t="s">
        <v>703</v>
      </c>
      <c r="H8" s="366" t="s">
        <v>704</v>
      </c>
      <c r="I8" s="366" t="s">
        <v>705</v>
      </c>
      <c r="J8" s="366" t="s">
        <v>706</v>
      </c>
      <c r="K8" s="366" t="s">
        <v>707</v>
      </c>
      <c r="L8" s="366" t="s">
        <v>708</v>
      </c>
      <c r="M8" s="366" t="s">
        <v>709</v>
      </c>
      <c r="N8" s="447"/>
      <c r="O8" s="362" t="s">
        <v>710</v>
      </c>
      <c r="P8" s="365" t="s">
        <v>699</v>
      </c>
      <c r="Q8" s="362" t="s">
        <v>711</v>
      </c>
      <c r="R8" s="365" t="s">
        <v>699</v>
      </c>
      <c r="S8" s="366" t="s">
        <v>712</v>
      </c>
      <c r="T8" s="362" t="s">
        <v>713</v>
      </c>
      <c r="U8" s="365" t="s">
        <v>714</v>
      </c>
      <c r="V8" s="366" t="s">
        <v>715</v>
      </c>
      <c r="W8" s="362" t="s">
        <v>716</v>
      </c>
      <c r="X8" s="365" t="s">
        <v>714</v>
      </c>
      <c r="Y8" s="362" t="s">
        <v>714</v>
      </c>
    </row>
    <row r="9" ht="6" customHeight="1">
      <c r="D9" s="71"/>
    </row>
    <row r="10" spans="2:25" s="16" customFormat="1" ht="19.5" customHeight="1">
      <c r="B10" s="73" t="s">
        <v>105</v>
      </c>
      <c r="D10" s="17">
        <f>SUM(E10:Y10)</f>
        <v>926</v>
      </c>
      <c r="E10" s="18">
        <f aca="true" t="shared" si="0" ref="E10:R10">SUM(E12:E44)</f>
        <v>54</v>
      </c>
      <c r="F10" s="18">
        <f t="shared" si="0"/>
        <v>94</v>
      </c>
      <c r="G10" s="18">
        <f t="shared" si="0"/>
        <v>126</v>
      </c>
      <c r="H10" s="18">
        <f t="shared" si="0"/>
        <v>102</v>
      </c>
      <c r="I10" s="18">
        <f t="shared" si="0"/>
        <v>32</v>
      </c>
      <c r="J10" s="18">
        <f t="shared" si="0"/>
        <v>16</v>
      </c>
      <c r="K10" s="18">
        <f t="shared" si="0"/>
        <v>5</v>
      </c>
      <c r="L10" s="18">
        <f t="shared" si="0"/>
        <v>28</v>
      </c>
      <c r="M10" s="18">
        <f t="shared" si="0"/>
        <v>5</v>
      </c>
      <c r="N10" s="18">
        <f t="shared" si="0"/>
        <v>8</v>
      </c>
      <c r="O10" s="448">
        <f t="shared" si="0"/>
        <v>43</v>
      </c>
      <c r="P10" s="448">
        <f t="shared" si="0"/>
        <v>0</v>
      </c>
      <c r="Q10" s="448">
        <f t="shared" si="0"/>
        <v>55</v>
      </c>
      <c r="R10" s="448">
        <f t="shared" si="0"/>
        <v>0</v>
      </c>
      <c r="S10" s="18">
        <v>158</v>
      </c>
      <c r="T10" s="448">
        <f>SUM(T12:T44)</f>
        <v>1</v>
      </c>
      <c r="U10" s="448">
        <f>SUM(U12:U44)</f>
        <v>0</v>
      </c>
      <c r="V10" s="18">
        <f>SUM(V12:V44)</f>
        <v>5</v>
      </c>
      <c r="W10" s="448" t="s">
        <v>133</v>
      </c>
      <c r="X10" s="448">
        <f>SUM(X12:X44)</f>
        <v>0</v>
      </c>
      <c r="Y10" s="18">
        <f>SUM(Y12:Y44)</f>
        <v>194</v>
      </c>
    </row>
    <row r="11" spans="2:25" ht="9" customHeight="1">
      <c r="B11" s="74"/>
      <c r="D11" s="21"/>
      <c r="E11" s="22"/>
      <c r="F11" s="22"/>
      <c r="G11" s="22"/>
      <c r="H11" s="22"/>
      <c r="I11" s="22"/>
      <c r="J11" s="22"/>
      <c r="K11" s="22"/>
      <c r="L11" s="22"/>
      <c r="M11" s="22"/>
      <c r="N11" s="22"/>
      <c r="O11" s="449"/>
      <c r="P11" s="449"/>
      <c r="Q11" s="449"/>
      <c r="R11" s="449"/>
      <c r="S11" s="22"/>
      <c r="T11" s="449"/>
      <c r="U11" s="449"/>
      <c r="V11" s="22"/>
      <c r="W11" s="449"/>
      <c r="X11" s="449"/>
      <c r="Y11" s="22"/>
    </row>
    <row r="12" spans="2:25" ht="18" customHeight="1">
      <c r="B12" s="74" t="s">
        <v>123</v>
      </c>
      <c r="D12" s="21">
        <f aca="true" t="shared" si="1" ref="D12:D20">SUM(E12:Y12)</f>
        <v>68</v>
      </c>
      <c r="E12" s="22">
        <v>6</v>
      </c>
      <c r="F12" s="22">
        <v>16</v>
      </c>
      <c r="G12" s="22">
        <v>16</v>
      </c>
      <c r="H12" s="22">
        <v>13</v>
      </c>
      <c r="I12" s="22">
        <v>2</v>
      </c>
      <c r="J12" s="22">
        <v>1</v>
      </c>
      <c r="K12" s="22" t="s">
        <v>155</v>
      </c>
      <c r="L12" s="22">
        <v>1</v>
      </c>
      <c r="M12" s="22" t="s">
        <v>155</v>
      </c>
      <c r="N12" s="22" t="s">
        <v>155</v>
      </c>
      <c r="O12" s="449">
        <v>1</v>
      </c>
      <c r="P12" s="449"/>
      <c r="Q12" s="449">
        <v>1</v>
      </c>
      <c r="R12" s="449"/>
      <c r="S12" s="22">
        <v>7</v>
      </c>
      <c r="T12" s="449" t="s">
        <v>155</v>
      </c>
      <c r="U12" s="449"/>
      <c r="V12" s="22" t="s">
        <v>155</v>
      </c>
      <c r="W12" s="449" t="s">
        <v>155</v>
      </c>
      <c r="X12" s="449"/>
      <c r="Y12" s="22">
        <v>4</v>
      </c>
    </row>
    <row r="13" spans="2:25" ht="18" customHeight="1">
      <c r="B13" s="74" t="s">
        <v>0</v>
      </c>
      <c r="D13" s="21">
        <f t="shared" si="1"/>
        <v>27</v>
      </c>
      <c r="E13" s="22" t="s">
        <v>155</v>
      </c>
      <c r="F13" s="22">
        <v>3</v>
      </c>
      <c r="G13" s="22">
        <v>2</v>
      </c>
      <c r="H13" s="22">
        <v>8</v>
      </c>
      <c r="I13" s="22" t="s">
        <v>155</v>
      </c>
      <c r="J13" s="22" t="s">
        <v>155</v>
      </c>
      <c r="K13" s="22">
        <v>1</v>
      </c>
      <c r="L13" s="22">
        <v>1</v>
      </c>
      <c r="M13" s="22">
        <v>1</v>
      </c>
      <c r="N13" s="22" t="s">
        <v>155</v>
      </c>
      <c r="O13" s="449">
        <v>4</v>
      </c>
      <c r="P13" s="449"/>
      <c r="Q13" s="449" t="s">
        <v>155</v>
      </c>
      <c r="R13" s="449"/>
      <c r="S13" s="22">
        <v>5</v>
      </c>
      <c r="T13" s="449" t="s">
        <v>155</v>
      </c>
      <c r="U13" s="449"/>
      <c r="V13" s="22" t="s">
        <v>155</v>
      </c>
      <c r="W13" s="449" t="s">
        <v>155</v>
      </c>
      <c r="X13" s="449"/>
      <c r="Y13" s="22">
        <v>2</v>
      </c>
    </row>
    <row r="14" spans="2:25" ht="18" customHeight="1">
      <c r="B14" s="74" t="s">
        <v>1</v>
      </c>
      <c r="D14" s="21">
        <f t="shared" si="1"/>
        <v>47</v>
      </c>
      <c r="E14" s="22">
        <v>14</v>
      </c>
      <c r="F14" s="22" t="s">
        <v>155</v>
      </c>
      <c r="G14" s="22">
        <v>3</v>
      </c>
      <c r="H14" s="22">
        <v>3</v>
      </c>
      <c r="I14" s="22" t="s">
        <v>155</v>
      </c>
      <c r="J14" s="22">
        <v>1</v>
      </c>
      <c r="K14" s="22" t="s">
        <v>155</v>
      </c>
      <c r="L14" s="22">
        <v>2</v>
      </c>
      <c r="M14" s="22">
        <v>3</v>
      </c>
      <c r="N14" s="22" t="s">
        <v>155</v>
      </c>
      <c r="O14" s="449">
        <v>1</v>
      </c>
      <c r="P14" s="449"/>
      <c r="Q14" s="449">
        <v>3</v>
      </c>
      <c r="R14" s="449"/>
      <c r="S14" s="22">
        <v>11</v>
      </c>
      <c r="T14" s="449">
        <v>1</v>
      </c>
      <c r="U14" s="449"/>
      <c r="V14" s="22" t="s">
        <v>155</v>
      </c>
      <c r="W14" s="449" t="s">
        <v>155</v>
      </c>
      <c r="X14" s="449"/>
      <c r="Y14" s="22">
        <v>5</v>
      </c>
    </row>
    <row r="15" spans="2:25" ht="18" customHeight="1">
      <c r="B15" s="74" t="s">
        <v>2</v>
      </c>
      <c r="D15" s="21">
        <f t="shared" si="1"/>
        <v>15</v>
      </c>
      <c r="E15" s="22" t="s">
        <v>155</v>
      </c>
      <c r="F15" s="22">
        <v>1</v>
      </c>
      <c r="G15" s="22">
        <v>2</v>
      </c>
      <c r="H15" s="22" t="s">
        <v>155</v>
      </c>
      <c r="I15" s="22">
        <v>4</v>
      </c>
      <c r="J15" s="22" t="s">
        <v>155</v>
      </c>
      <c r="K15" s="22" t="s">
        <v>155</v>
      </c>
      <c r="L15" s="22" t="s">
        <v>155</v>
      </c>
      <c r="M15" s="22" t="s">
        <v>155</v>
      </c>
      <c r="N15" s="22">
        <v>4</v>
      </c>
      <c r="O15" s="449" t="s">
        <v>155</v>
      </c>
      <c r="P15" s="449"/>
      <c r="Q15" s="449">
        <v>1</v>
      </c>
      <c r="R15" s="449"/>
      <c r="S15" s="22">
        <v>2</v>
      </c>
      <c r="T15" s="449" t="s">
        <v>155</v>
      </c>
      <c r="U15" s="449"/>
      <c r="V15" s="22" t="s">
        <v>155</v>
      </c>
      <c r="W15" s="449" t="s">
        <v>155</v>
      </c>
      <c r="X15" s="449"/>
      <c r="Y15" s="22">
        <v>1</v>
      </c>
    </row>
    <row r="16" spans="2:25" ht="18" customHeight="1">
      <c r="B16" s="74" t="s">
        <v>3</v>
      </c>
      <c r="D16" s="21">
        <f t="shared" si="1"/>
        <v>13</v>
      </c>
      <c r="E16" s="22" t="s">
        <v>155</v>
      </c>
      <c r="F16" s="22" t="s">
        <v>155</v>
      </c>
      <c r="G16" s="22">
        <v>2</v>
      </c>
      <c r="H16" s="22">
        <v>4</v>
      </c>
      <c r="I16" s="22" t="s">
        <v>155</v>
      </c>
      <c r="J16" s="22">
        <v>1</v>
      </c>
      <c r="K16" s="22" t="s">
        <v>155</v>
      </c>
      <c r="L16" s="22">
        <v>1</v>
      </c>
      <c r="M16" s="22" t="s">
        <v>155</v>
      </c>
      <c r="N16" s="22">
        <v>2</v>
      </c>
      <c r="O16" s="449">
        <v>1</v>
      </c>
      <c r="P16" s="449"/>
      <c r="Q16" s="449" t="s">
        <v>155</v>
      </c>
      <c r="R16" s="449"/>
      <c r="S16" s="22">
        <v>1</v>
      </c>
      <c r="T16" s="449" t="s">
        <v>155</v>
      </c>
      <c r="U16" s="449"/>
      <c r="V16" s="22" t="s">
        <v>155</v>
      </c>
      <c r="W16" s="449" t="s">
        <v>155</v>
      </c>
      <c r="X16" s="449"/>
      <c r="Y16" s="22">
        <v>1</v>
      </c>
    </row>
    <row r="17" spans="2:25" ht="18" customHeight="1">
      <c r="B17" s="74" t="s">
        <v>4</v>
      </c>
      <c r="D17" s="21">
        <f t="shared" si="1"/>
        <v>12</v>
      </c>
      <c r="E17" s="22" t="s">
        <v>155</v>
      </c>
      <c r="F17" s="22" t="s">
        <v>155</v>
      </c>
      <c r="G17" s="22">
        <v>1</v>
      </c>
      <c r="H17" s="22">
        <v>1</v>
      </c>
      <c r="I17" s="22" t="s">
        <v>155</v>
      </c>
      <c r="J17" s="22" t="s">
        <v>155</v>
      </c>
      <c r="K17" s="22" t="s">
        <v>155</v>
      </c>
      <c r="L17" s="22" t="s">
        <v>155</v>
      </c>
      <c r="M17" s="22" t="s">
        <v>155</v>
      </c>
      <c r="N17" s="22" t="s">
        <v>155</v>
      </c>
      <c r="O17" s="449">
        <v>1</v>
      </c>
      <c r="P17" s="449"/>
      <c r="Q17" s="449">
        <v>1</v>
      </c>
      <c r="R17" s="449"/>
      <c r="S17" s="22">
        <v>2</v>
      </c>
      <c r="T17" s="449" t="s">
        <v>155</v>
      </c>
      <c r="U17" s="449"/>
      <c r="V17" s="22" t="s">
        <v>155</v>
      </c>
      <c r="W17" s="449" t="s">
        <v>155</v>
      </c>
      <c r="X17" s="449"/>
      <c r="Y17" s="22">
        <v>6</v>
      </c>
    </row>
    <row r="18" spans="2:25" ht="18" customHeight="1">
      <c r="B18" s="74" t="s">
        <v>5</v>
      </c>
      <c r="D18" s="21">
        <f t="shared" si="1"/>
        <v>31</v>
      </c>
      <c r="E18" s="22">
        <v>1</v>
      </c>
      <c r="F18" s="22">
        <v>3</v>
      </c>
      <c r="G18" s="22">
        <v>15</v>
      </c>
      <c r="H18" s="22">
        <v>6</v>
      </c>
      <c r="I18" s="22" t="s">
        <v>155</v>
      </c>
      <c r="J18" s="22" t="s">
        <v>155</v>
      </c>
      <c r="K18" s="22" t="s">
        <v>155</v>
      </c>
      <c r="L18" s="22" t="s">
        <v>155</v>
      </c>
      <c r="M18" s="22" t="s">
        <v>155</v>
      </c>
      <c r="N18" s="22" t="s">
        <v>155</v>
      </c>
      <c r="O18" s="449">
        <v>1</v>
      </c>
      <c r="P18" s="449"/>
      <c r="Q18" s="449">
        <v>2</v>
      </c>
      <c r="R18" s="449"/>
      <c r="S18" s="22">
        <v>1</v>
      </c>
      <c r="T18" s="449" t="s">
        <v>155</v>
      </c>
      <c r="U18" s="449"/>
      <c r="V18" s="22" t="s">
        <v>155</v>
      </c>
      <c r="W18" s="449" t="s">
        <v>155</v>
      </c>
      <c r="X18" s="449"/>
      <c r="Y18" s="22">
        <v>2</v>
      </c>
    </row>
    <row r="19" spans="2:25" ht="18" customHeight="1">
      <c r="B19" s="74" t="s">
        <v>6</v>
      </c>
      <c r="D19" s="21">
        <f t="shared" si="1"/>
        <v>19</v>
      </c>
      <c r="E19" s="22" t="s">
        <v>155</v>
      </c>
      <c r="F19" s="22">
        <v>1</v>
      </c>
      <c r="G19" s="22">
        <v>2</v>
      </c>
      <c r="H19" s="22">
        <v>1</v>
      </c>
      <c r="I19" s="22" t="s">
        <v>155</v>
      </c>
      <c r="J19" s="22" t="s">
        <v>155</v>
      </c>
      <c r="K19" s="22" t="s">
        <v>155</v>
      </c>
      <c r="L19" s="22" t="s">
        <v>155</v>
      </c>
      <c r="M19" s="22" t="s">
        <v>155</v>
      </c>
      <c r="N19" s="22" t="s">
        <v>155</v>
      </c>
      <c r="O19" s="449">
        <v>1</v>
      </c>
      <c r="P19" s="449"/>
      <c r="Q19" s="449">
        <v>1</v>
      </c>
      <c r="R19" s="449"/>
      <c r="S19" s="22">
        <v>8</v>
      </c>
      <c r="T19" s="449" t="s">
        <v>155</v>
      </c>
      <c r="U19" s="449"/>
      <c r="V19" s="22" t="s">
        <v>155</v>
      </c>
      <c r="W19" s="449" t="s">
        <v>155</v>
      </c>
      <c r="X19" s="449"/>
      <c r="Y19" s="22">
        <v>5</v>
      </c>
    </row>
    <row r="20" spans="2:25" ht="18" customHeight="1">
      <c r="B20" s="74" t="s">
        <v>7</v>
      </c>
      <c r="D20" s="21">
        <f t="shared" si="1"/>
        <v>25</v>
      </c>
      <c r="E20" s="22">
        <v>1</v>
      </c>
      <c r="F20" s="22">
        <v>4</v>
      </c>
      <c r="G20" s="22">
        <v>6</v>
      </c>
      <c r="H20" s="22">
        <v>1</v>
      </c>
      <c r="I20" s="22">
        <v>1</v>
      </c>
      <c r="J20" s="22" t="s">
        <v>155</v>
      </c>
      <c r="K20" s="22" t="s">
        <v>155</v>
      </c>
      <c r="L20" s="22" t="s">
        <v>155</v>
      </c>
      <c r="M20" s="22" t="s">
        <v>155</v>
      </c>
      <c r="N20" s="22" t="s">
        <v>155</v>
      </c>
      <c r="O20" s="449">
        <v>1</v>
      </c>
      <c r="P20" s="449"/>
      <c r="Q20" s="449">
        <v>1</v>
      </c>
      <c r="R20" s="449"/>
      <c r="S20" s="22">
        <v>9</v>
      </c>
      <c r="T20" s="449" t="s">
        <v>155</v>
      </c>
      <c r="U20" s="449"/>
      <c r="V20" s="22" t="s">
        <v>155</v>
      </c>
      <c r="W20" s="449" t="s">
        <v>155</v>
      </c>
      <c r="X20" s="449"/>
      <c r="Y20" s="22">
        <v>1</v>
      </c>
    </row>
    <row r="21" spans="2:25" ht="18" customHeight="1">
      <c r="B21" s="74" t="s">
        <v>8</v>
      </c>
      <c r="D21" s="21">
        <v>19</v>
      </c>
      <c r="E21" s="22">
        <v>3</v>
      </c>
      <c r="F21" s="22" t="s">
        <v>155</v>
      </c>
      <c r="G21" s="22" t="s">
        <v>155</v>
      </c>
      <c r="H21" s="22" t="s">
        <v>155</v>
      </c>
      <c r="I21" s="22" t="s">
        <v>155</v>
      </c>
      <c r="J21" s="22" t="s">
        <v>155</v>
      </c>
      <c r="K21" s="22" t="s">
        <v>155</v>
      </c>
      <c r="L21" s="22">
        <v>3</v>
      </c>
      <c r="M21" s="22" t="s">
        <v>155</v>
      </c>
      <c r="N21" s="22" t="s">
        <v>155</v>
      </c>
      <c r="O21" s="449">
        <v>1</v>
      </c>
      <c r="P21" s="449"/>
      <c r="Q21" s="449" t="s">
        <v>155</v>
      </c>
      <c r="R21" s="449"/>
      <c r="S21" s="22">
        <v>5</v>
      </c>
      <c r="T21" s="449" t="s">
        <v>155</v>
      </c>
      <c r="U21" s="449"/>
      <c r="V21" s="22" t="s">
        <v>155</v>
      </c>
      <c r="W21" s="449" t="s">
        <v>155</v>
      </c>
      <c r="X21" s="449"/>
      <c r="Y21" s="22">
        <v>7</v>
      </c>
    </row>
    <row r="22" spans="2:25" ht="18" customHeight="1">
      <c r="B22" s="74" t="s">
        <v>9</v>
      </c>
      <c r="D22" s="21">
        <v>10</v>
      </c>
      <c r="E22" s="22" t="s">
        <v>155</v>
      </c>
      <c r="F22" s="22">
        <v>2</v>
      </c>
      <c r="G22" s="22">
        <v>3</v>
      </c>
      <c r="H22" s="22">
        <v>1</v>
      </c>
      <c r="I22" s="22">
        <v>1</v>
      </c>
      <c r="J22" s="22" t="s">
        <v>155</v>
      </c>
      <c r="K22" s="22" t="s">
        <v>155</v>
      </c>
      <c r="L22" s="22" t="s">
        <v>155</v>
      </c>
      <c r="M22" s="22" t="s">
        <v>155</v>
      </c>
      <c r="N22" s="22" t="s">
        <v>155</v>
      </c>
      <c r="O22" s="449" t="s">
        <v>155</v>
      </c>
      <c r="P22" s="449"/>
      <c r="Q22" s="449" t="s">
        <v>155</v>
      </c>
      <c r="R22" s="449"/>
      <c r="S22" s="22" t="s">
        <v>155</v>
      </c>
      <c r="T22" s="449" t="s">
        <v>155</v>
      </c>
      <c r="U22" s="449"/>
      <c r="V22" s="22" t="s">
        <v>155</v>
      </c>
      <c r="W22" s="449" t="s">
        <v>155</v>
      </c>
      <c r="X22" s="449"/>
      <c r="Y22" s="22">
        <v>3</v>
      </c>
    </row>
    <row r="23" spans="2:25" ht="18" customHeight="1">
      <c r="B23" s="74" t="s">
        <v>10</v>
      </c>
      <c r="D23" s="21">
        <f>SUM(E23:Y23)</f>
        <v>9</v>
      </c>
      <c r="E23" s="22" t="s">
        <v>155</v>
      </c>
      <c r="F23" s="22">
        <v>2</v>
      </c>
      <c r="G23" s="22">
        <v>1</v>
      </c>
      <c r="H23" s="22">
        <v>1</v>
      </c>
      <c r="I23" s="22">
        <v>2</v>
      </c>
      <c r="J23" s="22" t="s">
        <v>155</v>
      </c>
      <c r="K23" s="22" t="s">
        <v>155</v>
      </c>
      <c r="L23" s="22" t="s">
        <v>155</v>
      </c>
      <c r="M23" s="22" t="s">
        <v>155</v>
      </c>
      <c r="N23" s="22" t="s">
        <v>155</v>
      </c>
      <c r="O23" s="449" t="s">
        <v>155</v>
      </c>
      <c r="P23" s="449"/>
      <c r="Q23" s="449" t="s">
        <v>155</v>
      </c>
      <c r="R23" s="449"/>
      <c r="S23" s="22">
        <v>3</v>
      </c>
      <c r="T23" s="449" t="s">
        <v>155</v>
      </c>
      <c r="U23" s="449"/>
      <c r="V23" s="22" t="s">
        <v>155</v>
      </c>
      <c r="W23" s="449" t="s">
        <v>155</v>
      </c>
      <c r="X23" s="449"/>
      <c r="Y23" s="22" t="s">
        <v>155</v>
      </c>
    </row>
    <row r="24" spans="2:25" ht="18" customHeight="1">
      <c r="B24" s="74" t="s">
        <v>11</v>
      </c>
      <c r="D24" s="21">
        <f>SUM(E24:Y24)</f>
        <v>12</v>
      </c>
      <c r="E24" s="22" t="s">
        <v>155</v>
      </c>
      <c r="F24" s="22" t="s">
        <v>155</v>
      </c>
      <c r="G24" s="22">
        <v>2</v>
      </c>
      <c r="H24" s="22" t="s">
        <v>155</v>
      </c>
      <c r="I24" s="22">
        <v>1</v>
      </c>
      <c r="J24" s="22">
        <v>1</v>
      </c>
      <c r="K24" s="22" t="s">
        <v>155</v>
      </c>
      <c r="L24" s="22">
        <v>1</v>
      </c>
      <c r="M24" s="22" t="s">
        <v>155</v>
      </c>
      <c r="N24" s="22" t="s">
        <v>155</v>
      </c>
      <c r="O24" s="449" t="s">
        <v>155</v>
      </c>
      <c r="P24" s="449"/>
      <c r="Q24" s="449" t="s">
        <v>155</v>
      </c>
      <c r="R24" s="449"/>
      <c r="S24" s="22">
        <v>7</v>
      </c>
      <c r="T24" s="449" t="s">
        <v>155</v>
      </c>
      <c r="U24" s="449"/>
      <c r="V24" s="22" t="s">
        <v>155</v>
      </c>
      <c r="W24" s="449" t="s">
        <v>155</v>
      </c>
      <c r="X24" s="449"/>
      <c r="Y24" s="22" t="s">
        <v>155</v>
      </c>
    </row>
    <row r="25" spans="2:25" ht="18" customHeight="1">
      <c r="B25" s="74" t="s">
        <v>12</v>
      </c>
      <c r="D25" s="21">
        <f>SUM(E25:Y25)</f>
        <v>18</v>
      </c>
      <c r="E25" s="22">
        <v>1</v>
      </c>
      <c r="F25" s="22" t="s">
        <v>155</v>
      </c>
      <c r="G25" s="22">
        <v>3</v>
      </c>
      <c r="H25" s="22" t="s">
        <v>155</v>
      </c>
      <c r="I25" s="22" t="s">
        <v>155</v>
      </c>
      <c r="J25" s="22" t="s">
        <v>155</v>
      </c>
      <c r="K25" s="22" t="s">
        <v>155</v>
      </c>
      <c r="L25" s="22">
        <v>1</v>
      </c>
      <c r="M25" s="22" t="s">
        <v>155</v>
      </c>
      <c r="N25" s="22" t="s">
        <v>155</v>
      </c>
      <c r="O25" s="449">
        <v>1</v>
      </c>
      <c r="P25" s="449"/>
      <c r="Q25" s="449" t="s">
        <v>155</v>
      </c>
      <c r="R25" s="449"/>
      <c r="S25" s="22">
        <v>12</v>
      </c>
      <c r="T25" s="449" t="s">
        <v>155</v>
      </c>
      <c r="U25" s="449"/>
      <c r="V25" s="22" t="s">
        <v>155</v>
      </c>
      <c r="W25" s="449" t="s">
        <v>155</v>
      </c>
      <c r="X25" s="449"/>
      <c r="Y25" s="22" t="s">
        <v>155</v>
      </c>
    </row>
    <row r="26" spans="2:25" ht="18" customHeight="1">
      <c r="B26" s="214" t="s">
        <v>124</v>
      </c>
      <c r="D26" s="21">
        <f>SUM(E26:Y26)</f>
        <v>4</v>
      </c>
      <c r="E26" s="22" t="s">
        <v>155</v>
      </c>
      <c r="F26" s="22" t="s">
        <v>155</v>
      </c>
      <c r="G26" s="22">
        <v>1</v>
      </c>
      <c r="H26" s="22">
        <v>2</v>
      </c>
      <c r="I26" s="22" t="s">
        <v>155</v>
      </c>
      <c r="J26" s="22" t="s">
        <v>155</v>
      </c>
      <c r="K26" s="22" t="s">
        <v>155</v>
      </c>
      <c r="L26" s="22" t="s">
        <v>155</v>
      </c>
      <c r="M26" s="22" t="s">
        <v>155</v>
      </c>
      <c r="N26" s="22" t="s">
        <v>155</v>
      </c>
      <c r="O26" s="449" t="s">
        <v>155</v>
      </c>
      <c r="P26" s="449"/>
      <c r="Q26" s="449" t="s">
        <v>155</v>
      </c>
      <c r="R26" s="449"/>
      <c r="S26" s="22" t="s">
        <v>155</v>
      </c>
      <c r="T26" s="449" t="s">
        <v>155</v>
      </c>
      <c r="U26" s="449"/>
      <c r="V26" s="22" t="s">
        <v>155</v>
      </c>
      <c r="W26" s="449" t="s">
        <v>155</v>
      </c>
      <c r="X26" s="449"/>
      <c r="Y26" s="22">
        <v>1</v>
      </c>
    </row>
    <row r="27" spans="2:25" ht="18" customHeight="1">
      <c r="B27" s="214" t="s">
        <v>125</v>
      </c>
      <c r="D27" s="21">
        <v>3</v>
      </c>
      <c r="E27" s="22" t="s">
        <v>155</v>
      </c>
      <c r="F27" s="22" t="s">
        <v>155</v>
      </c>
      <c r="G27" s="22">
        <v>1</v>
      </c>
      <c r="H27" s="22" t="s">
        <v>155</v>
      </c>
      <c r="I27" s="22" t="s">
        <v>155</v>
      </c>
      <c r="J27" s="22">
        <v>1</v>
      </c>
      <c r="K27" s="22" t="s">
        <v>155</v>
      </c>
      <c r="L27" s="22" t="s">
        <v>155</v>
      </c>
      <c r="M27" s="22" t="s">
        <v>155</v>
      </c>
      <c r="N27" s="22" t="s">
        <v>155</v>
      </c>
      <c r="O27" s="449" t="s">
        <v>155</v>
      </c>
      <c r="P27" s="449"/>
      <c r="Q27" s="449" t="s">
        <v>155</v>
      </c>
      <c r="R27" s="449"/>
      <c r="S27" s="22" t="s">
        <v>155</v>
      </c>
      <c r="T27" s="449" t="s">
        <v>155</v>
      </c>
      <c r="U27" s="449"/>
      <c r="V27" s="22" t="s">
        <v>155</v>
      </c>
      <c r="W27" s="449" t="s">
        <v>155</v>
      </c>
      <c r="X27" s="449"/>
      <c r="Y27" s="22">
        <v>1</v>
      </c>
    </row>
    <row r="28" spans="4:25" ht="7.5" customHeight="1">
      <c r="D28" s="21">
        <f aca="true" t="shared" si="2" ref="D28:D33">SUM(E28:Y28)</f>
        <v>0</v>
      </c>
      <c r="E28" s="22"/>
      <c r="F28" s="22"/>
      <c r="G28" s="22"/>
      <c r="H28" s="22"/>
      <c r="I28" s="22"/>
      <c r="J28" s="22"/>
      <c r="K28" s="22"/>
      <c r="L28" s="22"/>
      <c r="M28" s="22"/>
      <c r="N28" s="22"/>
      <c r="O28" s="449"/>
      <c r="P28" s="449"/>
      <c r="Q28" s="449"/>
      <c r="R28" s="449"/>
      <c r="S28" s="22"/>
      <c r="T28" s="449"/>
      <c r="U28" s="449"/>
      <c r="V28" s="22"/>
      <c r="W28" s="449"/>
      <c r="X28" s="449"/>
      <c r="Y28" s="22"/>
    </row>
    <row r="29" spans="2:25" ht="18" customHeight="1">
      <c r="B29" s="214" t="s">
        <v>126</v>
      </c>
      <c r="D29" s="21">
        <f t="shared" si="2"/>
        <v>6</v>
      </c>
      <c r="E29" s="22" t="s">
        <v>155</v>
      </c>
      <c r="F29" s="22" t="s">
        <v>155</v>
      </c>
      <c r="G29" s="22" t="s">
        <v>155</v>
      </c>
      <c r="H29" s="22">
        <v>1</v>
      </c>
      <c r="I29" s="22" t="s">
        <v>155</v>
      </c>
      <c r="J29" s="22" t="s">
        <v>155</v>
      </c>
      <c r="K29" s="22" t="s">
        <v>155</v>
      </c>
      <c r="L29" s="22" t="s">
        <v>155</v>
      </c>
      <c r="M29" s="22" t="s">
        <v>155</v>
      </c>
      <c r="N29" s="22" t="s">
        <v>155</v>
      </c>
      <c r="O29" s="449">
        <v>1</v>
      </c>
      <c r="P29" s="449"/>
      <c r="Q29" s="449">
        <v>3</v>
      </c>
      <c r="R29" s="449"/>
      <c r="S29" s="22">
        <v>1</v>
      </c>
      <c r="T29" s="449" t="s">
        <v>155</v>
      </c>
      <c r="U29" s="449"/>
      <c r="V29" s="22" t="s">
        <v>155</v>
      </c>
      <c r="W29" s="449" t="s">
        <v>155</v>
      </c>
      <c r="X29" s="449"/>
      <c r="Y29" s="22" t="s">
        <v>155</v>
      </c>
    </row>
    <row r="30" spans="2:25" ht="18" customHeight="1">
      <c r="B30" s="214" t="s">
        <v>128</v>
      </c>
      <c r="D30" s="21">
        <f t="shared" si="2"/>
        <v>13</v>
      </c>
      <c r="E30" s="22">
        <v>2</v>
      </c>
      <c r="F30" s="22">
        <v>1</v>
      </c>
      <c r="G30" s="22" t="s">
        <v>155</v>
      </c>
      <c r="H30" s="22" t="s">
        <v>155</v>
      </c>
      <c r="I30" s="22" t="s">
        <v>155</v>
      </c>
      <c r="J30" s="22" t="s">
        <v>155</v>
      </c>
      <c r="K30" s="22" t="s">
        <v>155</v>
      </c>
      <c r="L30" s="22" t="s">
        <v>155</v>
      </c>
      <c r="M30" s="22" t="s">
        <v>155</v>
      </c>
      <c r="N30" s="22" t="s">
        <v>155</v>
      </c>
      <c r="O30" s="449" t="s">
        <v>155</v>
      </c>
      <c r="P30" s="449"/>
      <c r="Q30" s="449">
        <v>1</v>
      </c>
      <c r="R30" s="449"/>
      <c r="S30" s="22">
        <v>6</v>
      </c>
      <c r="T30" s="449" t="s">
        <v>155</v>
      </c>
      <c r="U30" s="449"/>
      <c r="V30" s="22" t="s">
        <v>155</v>
      </c>
      <c r="W30" s="449" t="s">
        <v>155</v>
      </c>
      <c r="X30" s="449"/>
      <c r="Y30" s="22">
        <v>3</v>
      </c>
    </row>
    <row r="31" spans="2:25" ht="18" customHeight="1">
      <c r="B31" s="214" t="s">
        <v>129</v>
      </c>
      <c r="D31" s="21">
        <f t="shared" si="2"/>
        <v>27</v>
      </c>
      <c r="E31" s="22" t="s">
        <v>155</v>
      </c>
      <c r="F31" s="22">
        <v>2</v>
      </c>
      <c r="G31" s="22">
        <v>5</v>
      </c>
      <c r="H31" s="22">
        <v>3</v>
      </c>
      <c r="I31" s="22" t="s">
        <v>155</v>
      </c>
      <c r="J31" s="22" t="s">
        <v>155</v>
      </c>
      <c r="K31" s="22" t="s">
        <v>155</v>
      </c>
      <c r="L31" s="22">
        <v>1</v>
      </c>
      <c r="M31" s="22" t="s">
        <v>155</v>
      </c>
      <c r="N31" s="22" t="s">
        <v>155</v>
      </c>
      <c r="O31" s="449">
        <v>2</v>
      </c>
      <c r="P31" s="449"/>
      <c r="Q31" s="449">
        <v>1</v>
      </c>
      <c r="R31" s="449"/>
      <c r="S31" s="22">
        <v>7</v>
      </c>
      <c r="T31" s="449" t="s">
        <v>155</v>
      </c>
      <c r="U31" s="449"/>
      <c r="V31" s="22" t="s">
        <v>155</v>
      </c>
      <c r="W31" s="449" t="s">
        <v>155</v>
      </c>
      <c r="X31" s="449"/>
      <c r="Y31" s="22">
        <v>6</v>
      </c>
    </row>
    <row r="32" spans="2:25" ht="18" customHeight="1">
      <c r="B32" s="214" t="s">
        <v>130</v>
      </c>
      <c r="D32" s="21">
        <f t="shared" si="2"/>
        <v>22</v>
      </c>
      <c r="E32" s="22">
        <v>1</v>
      </c>
      <c r="F32" s="22" t="s">
        <v>155</v>
      </c>
      <c r="G32" s="22">
        <v>1</v>
      </c>
      <c r="H32" s="22">
        <v>4</v>
      </c>
      <c r="I32" s="22" t="s">
        <v>155</v>
      </c>
      <c r="J32" s="22" t="s">
        <v>155</v>
      </c>
      <c r="K32" s="22" t="s">
        <v>155</v>
      </c>
      <c r="L32" s="22" t="s">
        <v>155</v>
      </c>
      <c r="M32" s="22" t="s">
        <v>155</v>
      </c>
      <c r="N32" s="22" t="s">
        <v>155</v>
      </c>
      <c r="O32" s="449">
        <v>1</v>
      </c>
      <c r="P32" s="449"/>
      <c r="Q32" s="449">
        <v>1</v>
      </c>
      <c r="R32" s="449"/>
      <c r="S32" s="22">
        <v>8</v>
      </c>
      <c r="T32" s="449" t="s">
        <v>155</v>
      </c>
      <c r="U32" s="449"/>
      <c r="V32" s="22" t="s">
        <v>155</v>
      </c>
      <c r="W32" s="449" t="s">
        <v>155</v>
      </c>
      <c r="X32" s="449"/>
      <c r="Y32" s="22">
        <v>6</v>
      </c>
    </row>
    <row r="33" spans="2:25" ht="18" customHeight="1">
      <c r="B33" s="214" t="s">
        <v>131</v>
      </c>
      <c r="D33" s="21">
        <f t="shared" si="2"/>
        <v>27</v>
      </c>
      <c r="E33" s="22">
        <v>2</v>
      </c>
      <c r="F33" s="22">
        <v>6</v>
      </c>
      <c r="G33" s="22">
        <v>5</v>
      </c>
      <c r="H33" s="22">
        <v>4</v>
      </c>
      <c r="I33" s="22">
        <v>4</v>
      </c>
      <c r="J33" s="22" t="s">
        <v>155</v>
      </c>
      <c r="K33" s="22" t="s">
        <v>155</v>
      </c>
      <c r="L33" s="22" t="s">
        <v>155</v>
      </c>
      <c r="M33" s="22" t="s">
        <v>155</v>
      </c>
      <c r="N33" s="22" t="s">
        <v>155</v>
      </c>
      <c r="O33" s="449">
        <v>1</v>
      </c>
      <c r="P33" s="449"/>
      <c r="Q33" s="449">
        <v>1</v>
      </c>
      <c r="R33" s="449"/>
      <c r="S33" s="22">
        <v>4</v>
      </c>
      <c r="T33" s="449" t="s">
        <v>155</v>
      </c>
      <c r="U33" s="449"/>
      <c r="V33" s="22" t="s">
        <v>155</v>
      </c>
      <c r="W33" s="449" t="s">
        <v>155</v>
      </c>
      <c r="X33" s="449"/>
      <c r="Y33" s="22" t="s">
        <v>155</v>
      </c>
    </row>
    <row r="34" spans="2:25" ht="18" customHeight="1">
      <c r="B34" s="214" t="s">
        <v>132</v>
      </c>
      <c r="D34" s="21">
        <v>54</v>
      </c>
      <c r="E34" s="22">
        <v>5</v>
      </c>
      <c r="F34" s="22">
        <v>5</v>
      </c>
      <c r="G34" s="22">
        <v>7</v>
      </c>
      <c r="H34" s="22">
        <v>7</v>
      </c>
      <c r="I34" s="22">
        <v>1</v>
      </c>
      <c r="J34" s="22">
        <v>1</v>
      </c>
      <c r="K34" s="22" t="s">
        <v>155</v>
      </c>
      <c r="L34" s="22">
        <v>1</v>
      </c>
      <c r="M34" s="22" t="s">
        <v>155</v>
      </c>
      <c r="N34" s="22" t="s">
        <v>155</v>
      </c>
      <c r="O34" s="449">
        <v>1</v>
      </c>
      <c r="P34" s="449"/>
      <c r="Q34" s="449">
        <v>6</v>
      </c>
      <c r="R34" s="449"/>
      <c r="S34" s="22">
        <v>8</v>
      </c>
      <c r="T34" s="449" t="s">
        <v>155</v>
      </c>
      <c r="U34" s="449"/>
      <c r="V34" s="22" t="s">
        <v>155</v>
      </c>
      <c r="W34" s="449" t="s">
        <v>155</v>
      </c>
      <c r="X34" s="449"/>
      <c r="Y34" s="22">
        <v>12</v>
      </c>
    </row>
    <row r="35" spans="2:25" ht="18" customHeight="1">
      <c r="B35" s="214" t="s">
        <v>134</v>
      </c>
      <c r="D35" s="21">
        <v>32</v>
      </c>
      <c r="E35" s="22">
        <v>2</v>
      </c>
      <c r="F35" s="22">
        <v>7</v>
      </c>
      <c r="G35" s="22" t="s">
        <v>155</v>
      </c>
      <c r="H35" s="22">
        <v>7</v>
      </c>
      <c r="I35" s="22">
        <v>1</v>
      </c>
      <c r="J35" s="22">
        <v>3</v>
      </c>
      <c r="K35" s="22" t="s">
        <v>155</v>
      </c>
      <c r="L35" s="22" t="s">
        <v>155</v>
      </c>
      <c r="M35" s="22" t="s">
        <v>155</v>
      </c>
      <c r="N35" s="22" t="s">
        <v>155</v>
      </c>
      <c r="O35" s="449">
        <v>2</v>
      </c>
      <c r="P35" s="449"/>
      <c r="Q35" s="449">
        <v>2</v>
      </c>
      <c r="R35" s="449"/>
      <c r="S35" s="22">
        <v>5</v>
      </c>
      <c r="T35" s="449" t="s">
        <v>155</v>
      </c>
      <c r="U35" s="449"/>
      <c r="V35" s="22" t="s">
        <v>155</v>
      </c>
      <c r="W35" s="449" t="s">
        <v>155</v>
      </c>
      <c r="X35" s="449"/>
      <c r="Y35" s="22">
        <v>3</v>
      </c>
    </row>
    <row r="36" spans="2:25" ht="18" customHeight="1">
      <c r="B36" s="214" t="s">
        <v>137</v>
      </c>
      <c r="D36" s="21">
        <f aca="true" t="shared" si="3" ref="D36:D44">SUM(E36:Y36)</f>
        <v>11</v>
      </c>
      <c r="E36" s="22">
        <v>2</v>
      </c>
      <c r="F36" s="22">
        <v>1</v>
      </c>
      <c r="G36" s="22">
        <v>1</v>
      </c>
      <c r="H36" s="22">
        <v>3</v>
      </c>
      <c r="I36" s="22">
        <v>1</v>
      </c>
      <c r="J36" s="22" t="s">
        <v>155</v>
      </c>
      <c r="K36" s="22" t="s">
        <v>155</v>
      </c>
      <c r="L36" s="22">
        <v>1</v>
      </c>
      <c r="M36" s="22" t="s">
        <v>155</v>
      </c>
      <c r="N36" s="22" t="s">
        <v>155</v>
      </c>
      <c r="O36" s="449" t="s">
        <v>155</v>
      </c>
      <c r="P36" s="449"/>
      <c r="Q36" s="449" t="s">
        <v>155</v>
      </c>
      <c r="R36" s="449"/>
      <c r="S36" s="22" t="s">
        <v>155</v>
      </c>
      <c r="T36" s="449" t="s">
        <v>155</v>
      </c>
      <c r="U36" s="449"/>
      <c r="V36" s="22" t="s">
        <v>155</v>
      </c>
      <c r="W36" s="449" t="s">
        <v>155</v>
      </c>
      <c r="X36" s="449"/>
      <c r="Y36" s="22">
        <v>2</v>
      </c>
    </row>
    <row r="37" spans="2:25" ht="18" customHeight="1">
      <c r="B37" s="214" t="s">
        <v>140</v>
      </c>
      <c r="D37" s="21">
        <f t="shared" si="3"/>
        <v>100</v>
      </c>
      <c r="E37" s="22">
        <v>2</v>
      </c>
      <c r="F37" s="22">
        <v>17</v>
      </c>
      <c r="G37" s="22">
        <v>12</v>
      </c>
      <c r="H37" s="22">
        <v>14</v>
      </c>
      <c r="I37" s="22">
        <v>3</v>
      </c>
      <c r="J37" s="22">
        <v>4</v>
      </c>
      <c r="K37" s="22">
        <v>2</v>
      </c>
      <c r="L37" s="22">
        <v>3</v>
      </c>
      <c r="M37" s="22">
        <v>1</v>
      </c>
      <c r="N37" s="22">
        <v>1</v>
      </c>
      <c r="O37" s="449">
        <v>7</v>
      </c>
      <c r="P37" s="449"/>
      <c r="Q37" s="449">
        <v>7</v>
      </c>
      <c r="R37" s="449"/>
      <c r="S37" s="22">
        <v>4</v>
      </c>
      <c r="T37" s="449" t="s">
        <v>155</v>
      </c>
      <c r="U37" s="449"/>
      <c r="V37" s="22">
        <v>1</v>
      </c>
      <c r="W37" s="449" t="s">
        <v>155</v>
      </c>
      <c r="X37" s="449"/>
      <c r="Y37" s="22">
        <v>22</v>
      </c>
    </row>
    <row r="38" spans="2:25" ht="18" customHeight="1">
      <c r="B38" s="214" t="s">
        <v>141</v>
      </c>
      <c r="D38" s="21">
        <f t="shared" si="3"/>
        <v>39</v>
      </c>
      <c r="E38" s="22">
        <v>4</v>
      </c>
      <c r="F38" s="22">
        <v>7</v>
      </c>
      <c r="G38" s="22">
        <v>6</v>
      </c>
      <c r="H38" s="22">
        <v>3</v>
      </c>
      <c r="I38" s="22">
        <v>3</v>
      </c>
      <c r="J38" s="22">
        <v>1</v>
      </c>
      <c r="K38" s="22" t="s">
        <v>155</v>
      </c>
      <c r="L38" s="22">
        <v>1</v>
      </c>
      <c r="M38" s="22" t="s">
        <v>155</v>
      </c>
      <c r="N38" s="22" t="s">
        <v>155</v>
      </c>
      <c r="O38" s="449">
        <v>4</v>
      </c>
      <c r="P38" s="449"/>
      <c r="Q38" s="449">
        <v>2</v>
      </c>
      <c r="R38" s="449"/>
      <c r="S38" s="22" t="s">
        <v>155</v>
      </c>
      <c r="T38" s="449" t="s">
        <v>155</v>
      </c>
      <c r="U38" s="449"/>
      <c r="V38" s="22" t="s">
        <v>155</v>
      </c>
      <c r="W38" s="449" t="s">
        <v>155</v>
      </c>
      <c r="X38" s="449"/>
      <c r="Y38" s="22">
        <v>8</v>
      </c>
    </row>
    <row r="39" spans="2:25" ht="18" customHeight="1">
      <c r="B39" s="214" t="s">
        <v>142</v>
      </c>
      <c r="D39" s="21">
        <f t="shared" si="3"/>
        <v>16</v>
      </c>
      <c r="E39" s="22">
        <v>1</v>
      </c>
      <c r="F39" s="22" t="s">
        <v>155</v>
      </c>
      <c r="G39" s="22" t="s">
        <v>155</v>
      </c>
      <c r="H39" s="22">
        <v>3</v>
      </c>
      <c r="I39" s="22">
        <v>1</v>
      </c>
      <c r="J39" s="22">
        <v>1</v>
      </c>
      <c r="K39" s="22">
        <v>1</v>
      </c>
      <c r="L39" s="22">
        <v>1</v>
      </c>
      <c r="M39" s="22" t="s">
        <v>155</v>
      </c>
      <c r="N39" s="22" t="s">
        <v>155</v>
      </c>
      <c r="O39" s="449" t="s">
        <v>155</v>
      </c>
      <c r="P39" s="449"/>
      <c r="Q39" s="449">
        <v>1</v>
      </c>
      <c r="R39" s="449"/>
      <c r="S39" s="22">
        <v>6</v>
      </c>
      <c r="T39" s="449" t="s">
        <v>155</v>
      </c>
      <c r="U39" s="449"/>
      <c r="V39" s="22" t="s">
        <v>155</v>
      </c>
      <c r="W39" s="449" t="s">
        <v>155</v>
      </c>
      <c r="X39" s="449"/>
      <c r="Y39" s="22">
        <v>1</v>
      </c>
    </row>
    <row r="40" spans="2:25" ht="18" customHeight="1">
      <c r="B40" s="214" t="s">
        <v>143</v>
      </c>
      <c r="D40" s="21">
        <f t="shared" si="3"/>
        <v>2</v>
      </c>
      <c r="E40" s="22" t="s">
        <v>155</v>
      </c>
      <c r="F40" s="22" t="s">
        <v>155</v>
      </c>
      <c r="G40" s="22" t="s">
        <v>155</v>
      </c>
      <c r="H40" s="22" t="s">
        <v>155</v>
      </c>
      <c r="I40" s="22" t="s">
        <v>155</v>
      </c>
      <c r="J40" s="22" t="s">
        <v>155</v>
      </c>
      <c r="K40" s="22" t="s">
        <v>155</v>
      </c>
      <c r="L40" s="22" t="s">
        <v>155</v>
      </c>
      <c r="M40" s="22" t="s">
        <v>155</v>
      </c>
      <c r="N40" s="22" t="s">
        <v>155</v>
      </c>
      <c r="O40" s="449" t="s">
        <v>155</v>
      </c>
      <c r="P40" s="449"/>
      <c r="Q40" s="449" t="s">
        <v>155</v>
      </c>
      <c r="R40" s="449"/>
      <c r="S40" s="22">
        <v>2</v>
      </c>
      <c r="T40" s="449" t="s">
        <v>155</v>
      </c>
      <c r="U40" s="449"/>
      <c r="V40" s="22" t="s">
        <v>155</v>
      </c>
      <c r="W40" s="449" t="s">
        <v>155</v>
      </c>
      <c r="X40" s="449"/>
      <c r="Y40" s="22" t="s">
        <v>155</v>
      </c>
    </row>
    <row r="41" spans="2:25" ht="18" customHeight="1">
      <c r="B41" s="214" t="s">
        <v>144</v>
      </c>
      <c r="D41" s="21">
        <f t="shared" si="3"/>
        <v>38</v>
      </c>
      <c r="E41" s="22">
        <v>1</v>
      </c>
      <c r="F41" s="22">
        <v>4</v>
      </c>
      <c r="G41" s="22">
        <v>4</v>
      </c>
      <c r="H41" s="22" t="s">
        <v>155</v>
      </c>
      <c r="I41" s="22" t="s">
        <v>155</v>
      </c>
      <c r="J41" s="22" t="s">
        <v>155</v>
      </c>
      <c r="K41" s="22" t="s">
        <v>155</v>
      </c>
      <c r="L41" s="22">
        <v>2</v>
      </c>
      <c r="M41" s="22" t="s">
        <v>155</v>
      </c>
      <c r="N41" s="22">
        <v>1</v>
      </c>
      <c r="O41" s="449">
        <v>1</v>
      </c>
      <c r="P41" s="449"/>
      <c r="Q41" s="449">
        <v>6</v>
      </c>
      <c r="R41" s="449"/>
      <c r="S41" s="22">
        <v>7</v>
      </c>
      <c r="T41" s="449" t="s">
        <v>155</v>
      </c>
      <c r="U41" s="449"/>
      <c r="V41" s="22" t="s">
        <v>155</v>
      </c>
      <c r="W41" s="449" t="s">
        <v>155</v>
      </c>
      <c r="X41" s="449"/>
      <c r="Y41" s="22">
        <v>12</v>
      </c>
    </row>
    <row r="42" spans="2:25" ht="18" customHeight="1">
      <c r="B42" s="214" t="s">
        <v>145</v>
      </c>
      <c r="D42" s="21">
        <f t="shared" si="3"/>
        <v>56</v>
      </c>
      <c r="E42" s="22">
        <v>1</v>
      </c>
      <c r="F42" s="22">
        <v>2</v>
      </c>
      <c r="G42" s="22">
        <v>7</v>
      </c>
      <c r="H42" s="22">
        <v>3</v>
      </c>
      <c r="I42" s="22">
        <v>2</v>
      </c>
      <c r="J42" s="22" t="s">
        <v>155</v>
      </c>
      <c r="K42" s="22">
        <v>1</v>
      </c>
      <c r="L42" s="22" t="s">
        <v>155</v>
      </c>
      <c r="M42" s="22" t="s">
        <v>155</v>
      </c>
      <c r="N42" s="22" t="s">
        <v>155</v>
      </c>
      <c r="O42" s="449">
        <v>5</v>
      </c>
      <c r="P42" s="449"/>
      <c r="Q42" s="449" t="s">
        <v>155</v>
      </c>
      <c r="R42" s="449"/>
      <c r="S42" s="22">
        <v>7</v>
      </c>
      <c r="T42" s="449" t="s">
        <v>155</v>
      </c>
      <c r="U42" s="449"/>
      <c r="V42" s="22">
        <v>2</v>
      </c>
      <c r="W42" s="449" t="s">
        <v>155</v>
      </c>
      <c r="X42" s="449"/>
      <c r="Y42" s="22">
        <v>26</v>
      </c>
    </row>
    <row r="43" spans="2:25" ht="18" customHeight="1">
      <c r="B43" s="214" t="s">
        <v>146</v>
      </c>
      <c r="D43" s="21">
        <f t="shared" si="3"/>
        <v>57</v>
      </c>
      <c r="E43" s="22">
        <v>5</v>
      </c>
      <c r="F43" s="22">
        <v>4</v>
      </c>
      <c r="G43" s="22">
        <v>5</v>
      </c>
      <c r="H43" s="22">
        <v>2</v>
      </c>
      <c r="I43" s="22">
        <v>3</v>
      </c>
      <c r="J43" s="22" t="s">
        <v>155</v>
      </c>
      <c r="K43" s="22" t="s">
        <v>155</v>
      </c>
      <c r="L43" s="22" t="s">
        <v>155</v>
      </c>
      <c r="M43" s="22" t="s">
        <v>155</v>
      </c>
      <c r="N43" s="22" t="s">
        <v>155</v>
      </c>
      <c r="O43" s="449">
        <v>2</v>
      </c>
      <c r="P43" s="449"/>
      <c r="Q43" s="449">
        <v>4</v>
      </c>
      <c r="R43" s="449"/>
      <c r="S43" s="22" t="s">
        <v>155</v>
      </c>
      <c r="T43" s="449" t="s">
        <v>155</v>
      </c>
      <c r="U43" s="449"/>
      <c r="V43" s="22">
        <v>1</v>
      </c>
      <c r="W43" s="449" t="s">
        <v>155</v>
      </c>
      <c r="X43" s="449"/>
      <c r="Y43" s="22">
        <v>31</v>
      </c>
    </row>
    <row r="44" spans="2:25" ht="18" customHeight="1">
      <c r="B44" s="214" t="s">
        <v>147</v>
      </c>
      <c r="D44" s="21">
        <f t="shared" si="3"/>
        <v>95</v>
      </c>
      <c r="E44" s="22" t="s">
        <v>155</v>
      </c>
      <c r="F44" s="22">
        <v>6</v>
      </c>
      <c r="G44" s="22">
        <v>13</v>
      </c>
      <c r="H44" s="22">
        <v>7</v>
      </c>
      <c r="I44" s="22">
        <v>2</v>
      </c>
      <c r="J44" s="22">
        <v>1</v>
      </c>
      <c r="K44" s="22" t="s">
        <v>155</v>
      </c>
      <c r="L44" s="22">
        <v>8</v>
      </c>
      <c r="M44" s="22" t="s">
        <v>155</v>
      </c>
      <c r="N44" s="22" t="s">
        <v>155</v>
      </c>
      <c r="O44" s="449">
        <v>3</v>
      </c>
      <c r="P44" s="449"/>
      <c r="Q44" s="449">
        <v>10</v>
      </c>
      <c r="R44" s="449"/>
      <c r="S44" s="22">
        <v>21</v>
      </c>
      <c r="T44" s="449" t="s">
        <v>155</v>
      </c>
      <c r="U44" s="449"/>
      <c r="V44" s="22">
        <v>1</v>
      </c>
      <c r="W44" s="449" t="s">
        <v>155</v>
      </c>
      <c r="X44" s="449"/>
      <c r="Y44" s="22">
        <v>23</v>
      </c>
    </row>
    <row r="45" ht="6" customHeight="1" thickBot="1">
      <c r="D45" s="25"/>
    </row>
    <row r="46" spans="1:25" ht="13.5">
      <c r="A46" s="26" t="s">
        <v>729</v>
      </c>
      <c r="B46" s="28"/>
      <c r="C46" s="28"/>
      <c r="D46" s="28"/>
      <c r="E46" s="28"/>
      <c r="F46" s="28"/>
      <c r="G46" s="28"/>
      <c r="H46" s="28"/>
      <c r="I46" s="28"/>
      <c r="J46" s="28"/>
      <c r="K46" s="28"/>
      <c r="L46" s="28"/>
      <c r="M46" s="28"/>
      <c r="N46" s="28"/>
      <c r="O46" s="28"/>
      <c r="P46" s="28"/>
      <c r="Q46" s="28"/>
      <c r="R46" s="28"/>
      <c r="S46" s="28"/>
      <c r="T46" s="28"/>
      <c r="U46" s="28"/>
      <c r="V46" s="28"/>
      <c r="W46" s="28"/>
      <c r="X46" s="28"/>
      <c r="Y46" s="28"/>
    </row>
  </sheetData>
  <sheetProtection/>
  <mergeCells count="146">
    <mergeCell ref="O44:P44"/>
    <mergeCell ref="Q44:R44"/>
    <mergeCell ref="T44:U44"/>
    <mergeCell ref="W44:X44"/>
    <mergeCell ref="O42:P42"/>
    <mergeCell ref="Q42:R42"/>
    <mergeCell ref="T42:U42"/>
    <mergeCell ref="W42:X42"/>
    <mergeCell ref="O43:P43"/>
    <mergeCell ref="Q43:R43"/>
    <mergeCell ref="T43:U43"/>
    <mergeCell ref="W43:X43"/>
    <mergeCell ref="O40:P40"/>
    <mergeCell ref="Q40:R40"/>
    <mergeCell ref="T40:U40"/>
    <mergeCell ref="W40:X40"/>
    <mergeCell ref="O41:P41"/>
    <mergeCell ref="Q41:R41"/>
    <mergeCell ref="T41:U41"/>
    <mergeCell ref="W41:X41"/>
    <mergeCell ref="O38:P38"/>
    <mergeCell ref="Q38:R38"/>
    <mergeCell ref="T38:U38"/>
    <mergeCell ref="W38:X38"/>
    <mergeCell ref="O39:P39"/>
    <mergeCell ref="Q39:R39"/>
    <mergeCell ref="T39:U39"/>
    <mergeCell ref="W39:X39"/>
    <mergeCell ref="O36:P36"/>
    <mergeCell ref="Q36:R36"/>
    <mergeCell ref="T36:U36"/>
    <mergeCell ref="W36:X36"/>
    <mergeCell ref="O37:P37"/>
    <mergeCell ref="Q37:R37"/>
    <mergeCell ref="T37:U37"/>
    <mergeCell ref="W37:X37"/>
    <mergeCell ref="O34:P34"/>
    <mergeCell ref="Q34:R34"/>
    <mergeCell ref="T34:U34"/>
    <mergeCell ref="W34:X34"/>
    <mergeCell ref="O35:P35"/>
    <mergeCell ref="Q35:R35"/>
    <mergeCell ref="T35:U35"/>
    <mergeCell ref="W35:X35"/>
    <mergeCell ref="O32:P32"/>
    <mergeCell ref="Q32:R32"/>
    <mergeCell ref="T32:U32"/>
    <mergeCell ref="W32:X32"/>
    <mergeCell ref="O33:P33"/>
    <mergeCell ref="Q33:R33"/>
    <mergeCell ref="T33:U33"/>
    <mergeCell ref="W33:X33"/>
    <mergeCell ref="O30:P30"/>
    <mergeCell ref="Q30:R30"/>
    <mergeCell ref="T30:U30"/>
    <mergeCell ref="W30:X30"/>
    <mergeCell ref="O31:P31"/>
    <mergeCell ref="Q31:R31"/>
    <mergeCell ref="T31:U31"/>
    <mergeCell ref="W31:X31"/>
    <mergeCell ref="O28:P28"/>
    <mergeCell ref="Q28:R28"/>
    <mergeCell ref="T28:U28"/>
    <mergeCell ref="W28:X28"/>
    <mergeCell ref="O29:P29"/>
    <mergeCell ref="Q29:R29"/>
    <mergeCell ref="T29:U29"/>
    <mergeCell ref="W29:X29"/>
    <mergeCell ref="O26:P26"/>
    <mergeCell ref="Q26:R26"/>
    <mergeCell ref="T26:U26"/>
    <mergeCell ref="W26:X26"/>
    <mergeCell ref="O27:P27"/>
    <mergeCell ref="Q27:R27"/>
    <mergeCell ref="T27:U27"/>
    <mergeCell ref="W27:X27"/>
    <mergeCell ref="O24:P24"/>
    <mergeCell ref="Q24:R24"/>
    <mergeCell ref="T24:U24"/>
    <mergeCell ref="W24:X24"/>
    <mergeCell ref="O25:P25"/>
    <mergeCell ref="Q25:R25"/>
    <mergeCell ref="T25:U25"/>
    <mergeCell ref="W25:X25"/>
    <mergeCell ref="O22:P22"/>
    <mergeCell ref="Q22:R22"/>
    <mergeCell ref="T22:U22"/>
    <mergeCell ref="W22:X22"/>
    <mergeCell ref="O23:P23"/>
    <mergeCell ref="Q23:R23"/>
    <mergeCell ref="T23:U23"/>
    <mergeCell ref="W23:X23"/>
    <mergeCell ref="O20:P20"/>
    <mergeCell ref="Q20:R20"/>
    <mergeCell ref="T20:U20"/>
    <mergeCell ref="W20:X20"/>
    <mergeCell ref="O21:P21"/>
    <mergeCell ref="Q21:R21"/>
    <mergeCell ref="T21:U21"/>
    <mergeCell ref="W21:X21"/>
    <mergeCell ref="O18:P18"/>
    <mergeCell ref="Q18:R18"/>
    <mergeCell ref="T18:U18"/>
    <mergeCell ref="W18:X18"/>
    <mergeCell ref="O19:P19"/>
    <mergeCell ref="Q19:R19"/>
    <mergeCell ref="T19:U19"/>
    <mergeCell ref="W19:X19"/>
    <mergeCell ref="O16:P16"/>
    <mergeCell ref="Q16:R16"/>
    <mergeCell ref="T16:U16"/>
    <mergeCell ref="W16:X16"/>
    <mergeCell ref="O17:P17"/>
    <mergeCell ref="Q17:R17"/>
    <mergeCell ref="T17:U17"/>
    <mergeCell ref="W17:X17"/>
    <mergeCell ref="O14:P14"/>
    <mergeCell ref="Q14:R14"/>
    <mergeCell ref="T14:U14"/>
    <mergeCell ref="W14:X14"/>
    <mergeCell ref="O15:P15"/>
    <mergeCell ref="Q15:R15"/>
    <mergeCell ref="T15:U15"/>
    <mergeCell ref="W15:X15"/>
    <mergeCell ref="O12:P12"/>
    <mergeCell ref="Q12:R12"/>
    <mergeCell ref="T12:U12"/>
    <mergeCell ref="W12:X12"/>
    <mergeCell ref="O13:P13"/>
    <mergeCell ref="Q13:R13"/>
    <mergeCell ref="T13:U13"/>
    <mergeCell ref="W13:X13"/>
    <mergeCell ref="O10:P10"/>
    <mergeCell ref="Q10:R10"/>
    <mergeCell ref="T10:U10"/>
    <mergeCell ref="W10:X10"/>
    <mergeCell ref="O11:P11"/>
    <mergeCell ref="Q11:R11"/>
    <mergeCell ref="T11:U11"/>
    <mergeCell ref="W11:X11"/>
    <mergeCell ref="A7:C8"/>
    <mergeCell ref="D7:D8"/>
    <mergeCell ref="E7:M7"/>
    <mergeCell ref="N7:N8"/>
    <mergeCell ref="O7:R7"/>
    <mergeCell ref="S7:Y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N47"/>
  <sheetViews>
    <sheetView tabSelected="1" zoomScalePageLayoutView="0" workbookViewId="0" topLeftCell="A1">
      <selection activeCell="S17" sqref="S17"/>
    </sheetView>
  </sheetViews>
  <sheetFormatPr defaultColWidth="9.00390625" defaultRowHeight="13.5"/>
  <cols>
    <col min="1" max="1" width="0.74609375" style="1" customWidth="1"/>
    <col min="2" max="2" width="8.625" style="1" customWidth="1"/>
    <col min="3" max="3" width="0.6171875" style="1" customWidth="1"/>
    <col min="4" max="7" width="5.50390625" style="1" customWidth="1"/>
    <col min="8" max="9" width="2.75390625" style="1" customWidth="1"/>
    <col min="10" max="11" width="5.50390625" style="1" customWidth="1"/>
    <col min="12" max="13" width="2.625" style="1" customWidth="1"/>
    <col min="14" max="15" width="2.75390625" style="1" customWidth="1"/>
    <col min="16" max="16" width="5.50390625" style="1" customWidth="1"/>
    <col min="17" max="18" width="2.75390625" style="1" customWidth="1"/>
    <col min="19" max="21" width="5.50390625" style="1" customWidth="1"/>
    <col min="22" max="25" width="4.75390625" style="1" customWidth="1"/>
    <col min="26" max="27" width="2.625" style="1" customWidth="1"/>
    <col min="28" max="40" width="4.75390625" style="1" customWidth="1"/>
    <col min="41" max="16384" width="9.00390625" style="1" customWidth="1"/>
  </cols>
  <sheetData>
    <row r="1" ht="17.25">
      <c r="N1" s="3" t="s">
        <v>731</v>
      </c>
    </row>
    <row r="2" ht="13.5">
      <c r="A2" s="4"/>
    </row>
    <row r="3" spans="1:40" ht="14.25" thickBot="1">
      <c r="A3" s="4"/>
      <c r="D3" s="450" t="s">
        <v>732</v>
      </c>
      <c r="E3" s="450"/>
      <c r="AN3" s="5" t="s">
        <v>733</v>
      </c>
    </row>
    <row r="4" spans="1:40" ht="14.25" thickTop="1">
      <c r="A4" s="94" t="s">
        <v>99</v>
      </c>
      <c r="B4" s="94"/>
      <c r="C4" s="451"/>
      <c r="D4" s="452" t="s">
        <v>105</v>
      </c>
      <c r="E4" s="157" t="s">
        <v>734</v>
      </c>
      <c r="F4" s="137"/>
      <c r="G4" s="137"/>
      <c r="H4" s="137"/>
      <c r="I4" s="137"/>
      <c r="J4" s="137"/>
      <c r="K4" s="137"/>
      <c r="L4" s="137"/>
      <c r="M4" s="137"/>
      <c r="N4" s="137"/>
      <c r="O4" s="137"/>
      <c r="P4" s="137"/>
      <c r="Q4" s="137"/>
      <c r="R4" s="137"/>
      <c r="S4" s="137"/>
      <c r="T4" s="137"/>
      <c r="U4" s="137"/>
      <c r="V4" s="137"/>
      <c r="W4" s="138"/>
      <c r="X4" s="157" t="s">
        <v>735</v>
      </c>
      <c r="Y4" s="137"/>
      <c r="Z4" s="137"/>
      <c r="AA4" s="137"/>
      <c r="AB4" s="137"/>
      <c r="AC4" s="137"/>
      <c r="AD4" s="137"/>
      <c r="AE4" s="137"/>
      <c r="AF4" s="137"/>
      <c r="AG4" s="138"/>
      <c r="AH4" s="157" t="s">
        <v>736</v>
      </c>
      <c r="AI4" s="137"/>
      <c r="AJ4" s="137"/>
      <c r="AK4" s="157" t="s">
        <v>737</v>
      </c>
      <c r="AL4" s="137"/>
      <c r="AM4" s="138"/>
      <c r="AN4" s="452" t="s">
        <v>738</v>
      </c>
    </row>
    <row r="5" spans="1:40" ht="14.25" customHeight="1">
      <c r="A5" s="124"/>
      <c r="B5" s="124"/>
      <c r="C5" s="453"/>
      <c r="D5" s="454"/>
      <c r="E5" s="455" t="s">
        <v>115</v>
      </c>
      <c r="F5" s="95" t="s">
        <v>739</v>
      </c>
      <c r="G5" s="97"/>
      <c r="H5" s="95" t="s">
        <v>740</v>
      </c>
      <c r="I5" s="96"/>
      <c r="J5" s="97"/>
      <c r="K5" s="95" t="s">
        <v>741</v>
      </c>
      <c r="L5" s="96"/>
      <c r="M5" s="96"/>
      <c r="N5" s="96"/>
      <c r="O5" s="96"/>
      <c r="P5" s="97"/>
      <c r="Q5" s="95" t="s">
        <v>742</v>
      </c>
      <c r="R5" s="96"/>
      <c r="S5" s="96"/>
      <c r="T5" s="97"/>
      <c r="U5" s="39" t="s">
        <v>743</v>
      </c>
      <c r="V5" s="104"/>
      <c r="W5" s="454" t="s">
        <v>744</v>
      </c>
      <c r="X5" s="454" t="s">
        <v>115</v>
      </c>
      <c r="Y5" s="95" t="s">
        <v>745</v>
      </c>
      <c r="Z5" s="96"/>
      <c r="AA5" s="96"/>
      <c r="AB5" s="97"/>
      <c r="AC5" s="95" t="s">
        <v>746</v>
      </c>
      <c r="AD5" s="96"/>
      <c r="AE5" s="96"/>
      <c r="AF5" s="97"/>
      <c r="AG5" s="454" t="s">
        <v>747</v>
      </c>
      <c r="AH5" s="454" t="s">
        <v>115</v>
      </c>
      <c r="AI5" s="454" t="s">
        <v>748</v>
      </c>
      <c r="AJ5" s="454" t="s">
        <v>180</v>
      </c>
      <c r="AK5" s="454" t="s">
        <v>115</v>
      </c>
      <c r="AL5" s="454" t="s">
        <v>749</v>
      </c>
      <c r="AM5" s="454" t="s">
        <v>180</v>
      </c>
      <c r="AN5" s="454"/>
    </row>
    <row r="6" spans="1:40" ht="60" customHeight="1">
      <c r="A6" s="103"/>
      <c r="B6" s="103"/>
      <c r="C6" s="104"/>
      <c r="D6" s="456"/>
      <c r="E6" s="457"/>
      <c r="F6" s="458" t="s">
        <v>750</v>
      </c>
      <c r="G6" s="458" t="s">
        <v>180</v>
      </c>
      <c r="H6" s="459" t="s">
        <v>751</v>
      </c>
      <c r="I6" s="460" t="s">
        <v>752</v>
      </c>
      <c r="J6" s="458" t="s">
        <v>180</v>
      </c>
      <c r="K6" s="458" t="s">
        <v>753</v>
      </c>
      <c r="L6" s="459" t="s">
        <v>754</v>
      </c>
      <c r="M6" s="460" t="s">
        <v>755</v>
      </c>
      <c r="N6" s="459" t="s">
        <v>756</v>
      </c>
      <c r="O6" s="460" t="s">
        <v>757</v>
      </c>
      <c r="P6" s="458" t="s">
        <v>180</v>
      </c>
      <c r="Q6" s="459" t="s">
        <v>758</v>
      </c>
      <c r="R6" s="460" t="s">
        <v>759</v>
      </c>
      <c r="S6" s="458" t="s">
        <v>760</v>
      </c>
      <c r="T6" s="458" t="s">
        <v>180</v>
      </c>
      <c r="U6" s="461" t="s">
        <v>761</v>
      </c>
      <c r="V6" s="462" t="s">
        <v>180</v>
      </c>
      <c r="W6" s="456"/>
      <c r="X6" s="456"/>
      <c r="Y6" s="458" t="s">
        <v>762</v>
      </c>
      <c r="Z6" s="459" t="s">
        <v>763</v>
      </c>
      <c r="AA6" s="460" t="s">
        <v>764</v>
      </c>
      <c r="AB6" s="458" t="s">
        <v>180</v>
      </c>
      <c r="AC6" s="458" t="s">
        <v>765</v>
      </c>
      <c r="AD6" s="370" t="s">
        <v>766</v>
      </c>
      <c r="AE6" s="458" t="s">
        <v>767</v>
      </c>
      <c r="AF6" s="458" t="s">
        <v>180</v>
      </c>
      <c r="AG6" s="456"/>
      <c r="AH6" s="456"/>
      <c r="AI6" s="456"/>
      <c r="AJ6" s="456"/>
      <c r="AK6" s="456"/>
      <c r="AL6" s="456"/>
      <c r="AM6" s="456"/>
      <c r="AN6" s="456"/>
    </row>
    <row r="7" ht="6" customHeight="1">
      <c r="D7" s="71"/>
    </row>
    <row r="8" spans="2:40" s="16" customFormat="1" ht="17.25" customHeight="1">
      <c r="B8" s="73" t="s">
        <v>105</v>
      </c>
      <c r="D8" s="62">
        <f aca="true" t="shared" si="0" ref="D8:AA8">SUM(D10:D12)</f>
        <v>6095</v>
      </c>
      <c r="E8" s="64">
        <f t="shared" si="0"/>
        <v>2276</v>
      </c>
      <c r="F8" s="64">
        <f t="shared" si="0"/>
        <v>44</v>
      </c>
      <c r="G8" s="64">
        <f t="shared" si="0"/>
        <v>18</v>
      </c>
      <c r="H8" s="107">
        <f t="shared" si="0"/>
        <v>57</v>
      </c>
      <c r="I8" s="107">
        <f t="shared" si="0"/>
        <v>0</v>
      </c>
      <c r="J8" s="64">
        <f t="shared" si="0"/>
        <v>46</v>
      </c>
      <c r="K8" s="64">
        <f t="shared" si="0"/>
        <v>88</v>
      </c>
      <c r="L8" s="107">
        <f t="shared" si="0"/>
        <v>279</v>
      </c>
      <c r="M8" s="107">
        <f t="shared" si="0"/>
        <v>0</v>
      </c>
      <c r="N8" s="107">
        <f t="shared" si="0"/>
        <v>747</v>
      </c>
      <c r="O8" s="107">
        <f t="shared" si="0"/>
        <v>0</v>
      </c>
      <c r="P8" s="64">
        <f t="shared" si="0"/>
        <v>81</v>
      </c>
      <c r="Q8" s="107">
        <f t="shared" si="0"/>
        <v>531</v>
      </c>
      <c r="R8" s="107">
        <f t="shared" si="0"/>
        <v>0</v>
      </c>
      <c r="S8" s="64">
        <f t="shared" si="0"/>
        <v>254</v>
      </c>
      <c r="T8" s="64">
        <f t="shared" si="0"/>
        <v>39</v>
      </c>
      <c r="U8" s="64">
        <f t="shared" si="0"/>
        <v>51</v>
      </c>
      <c r="V8" s="64">
        <f t="shared" si="0"/>
        <v>35</v>
      </c>
      <c r="W8" s="64">
        <f t="shared" si="0"/>
        <v>6</v>
      </c>
      <c r="X8" s="463">
        <f t="shared" si="0"/>
        <v>3322</v>
      </c>
      <c r="Y8" s="463">
        <f t="shared" si="0"/>
        <v>3218</v>
      </c>
      <c r="Z8" s="107">
        <f t="shared" si="0"/>
        <v>8</v>
      </c>
      <c r="AA8" s="107">
        <f t="shared" si="0"/>
        <v>0</v>
      </c>
      <c r="AB8" s="64" t="s">
        <v>133</v>
      </c>
      <c r="AC8" s="64">
        <f aca="true" t="shared" si="1" ref="AC8:AN8">SUM(AC10:AC12)</f>
        <v>11</v>
      </c>
      <c r="AD8" s="64">
        <f t="shared" si="1"/>
        <v>45</v>
      </c>
      <c r="AE8" s="64">
        <f t="shared" si="1"/>
        <v>16</v>
      </c>
      <c r="AF8" s="64">
        <f t="shared" si="1"/>
        <v>22</v>
      </c>
      <c r="AG8" s="64">
        <f t="shared" si="1"/>
        <v>2</v>
      </c>
      <c r="AH8" s="64">
        <f t="shared" si="1"/>
        <v>26</v>
      </c>
      <c r="AI8" s="64">
        <f t="shared" si="1"/>
        <v>6</v>
      </c>
      <c r="AJ8" s="64">
        <f t="shared" si="1"/>
        <v>20</v>
      </c>
      <c r="AK8" s="64">
        <f t="shared" si="1"/>
        <v>308</v>
      </c>
      <c r="AL8" s="64">
        <f t="shared" si="1"/>
        <v>305</v>
      </c>
      <c r="AM8" s="64">
        <f t="shared" si="1"/>
        <v>3</v>
      </c>
      <c r="AN8" s="64">
        <f t="shared" si="1"/>
        <v>163</v>
      </c>
    </row>
    <row r="9" spans="2:40" s="16" customFormat="1" ht="15.75" customHeight="1">
      <c r="B9" s="73"/>
      <c r="D9" s="62"/>
      <c r="E9" s="64"/>
      <c r="F9" s="64"/>
      <c r="G9" s="64"/>
      <c r="H9" s="107"/>
      <c r="I9" s="107"/>
      <c r="J9" s="64"/>
      <c r="K9" s="64"/>
      <c r="L9" s="107"/>
      <c r="M9" s="107"/>
      <c r="N9" s="107"/>
      <c r="O9" s="107"/>
      <c r="P9" s="64"/>
      <c r="Q9" s="107"/>
      <c r="R9" s="107"/>
      <c r="S9" s="64"/>
      <c r="T9" s="64"/>
      <c r="U9" s="64"/>
      <c r="V9" s="64"/>
      <c r="W9" s="64"/>
      <c r="X9" s="64"/>
      <c r="Y9" s="64"/>
      <c r="Z9" s="107"/>
      <c r="AA9" s="107"/>
      <c r="AB9" s="64"/>
      <c r="AC9" s="64"/>
      <c r="AD9" s="64"/>
      <c r="AE9" s="64"/>
      <c r="AF9" s="64"/>
      <c r="AG9" s="64"/>
      <c r="AH9" s="64"/>
      <c r="AI9" s="64"/>
      <c r="AJ9" s="64"/>
      <c r="AK9" s="64"/>
      <c r="AL9" s="64"/>
      <c r="AM9" s="64"/>
      <c r="AN9" s="64"/>
    </row>
    <row r="10" spans="2:40" s="16" customFormat="1" ht="17.25" customHeight="1">
      <c r="B10" s="73" t="s">
        <v>614</v>
      </c>
      <c r="D10" s="62">
        <f aca="true" t="shared" si="2" ref="D10:AA10">SUM(D14:D28)</f>
        <v>2817</v>
      </c>
      <c r="E10" s="64">
        <f t="shared" si="2"/>
        <v>1125</v>
      </c>
      <c r="F10" s="64">
        <f t="shared" si="2"/>
        <v>20</v>
      </c>
      <c r="G10" s="64">
        <f t="shared" si="2"/>
        <v>10</v>
      </c>
      <c r="H10" s="107">
        <f t="shared" si="2"/>
        <v>35</v>
      </c>
      <c r="I10" s="107">
        <f t="shared" si="2"/>
        <v>0</v>
      </c>
      <c r="J10" s="64">
        <f t="shared" si="2"/>
        <v>28</v>
      </c>
      <c r="K10" s="64">
        <f t="shared" si="2"/>
        <v>44</v>
      </c>
      <c r="L10" s="107">
        <f t="shared" si="2"/>
        <v>127</v>
      </c>
      <c r="M10" s="107">
        <f t="shared" si="2"/>
        <v>0</v>
      </c>
      <c r="N10" s="107">
        <f t="shared" si="2"/>
        <v>262</v>
      </c>
      <c r="O10" s="107">
        <f t="shared" si="2"/>
        <v>0</v>
      </c>
      <c r="P10" s="64">
        <f t="shared" si="2"/>
        <v>49</v>
      </c>
      <c r="Q10" s="107">
        <f t="shared" si="2"/>
        <v>302</v>
      </c>
      <c r="R10" s="107">
        <f t="shared" si="2"/>
        <v>0</v>
      </c>
      <c r="S10" s="64">
        <f t="shared" si="2"/>
        <v>146</v>
      </c>
      <c r="T10" s="64">
        <f t="shared" si="2"/>
        <v>35</v>
      </c>
      <c r="U10" s="64">
        <f t="shared" si="2"/>
        <v>33</v>
      </c>
      <c r="V10" s="64">
        <f t="shared" si="2"/>
        <v>28</v>
      </c>
      <c r="W10" s="64">
        <f t="shared" si="2"/>
        <v>6</v>
      </c>
      <c r="X10" s="463">
        <f t="shared" si="2"/>
        <v>1380</v>
      </c>
      <c r="Y10" s="463">
        <f t="shared" si="2"/>
        <v>1311</v>
      </c>
      <c r="Z10" s="107">
        <f t="shared" si="2"/>
        <v>6</v>
      </c>
      <c r="AA10" s="107">
        <f t="shared" si="2"/>
        <v>0</v>
      </c>
      <c r="AB10" s="64" t="s">
        <v>768</v>
      </c>
      <c r="AC10" s="64">
        <f aca="true" t="shared" si="3" ref="AC10:AN10">SUM(AC14:AC28)</f>
        <v>11</v>
      </c>
      <c r="AD10" s="64">
        <f t="shared" si="3"/>
        <v>25</v>
      </c>
      <c r="AE10" s="64">
        <f t="shared" si="3"/>
        <v>10</v>
      </c>
      <c r="AF10" s="64">
        <f t="shared" si="3"/>
        <v>16</v>
      </c>
      <c r="AG10" s="64">
        <f t="shared" si="3"/>
        <v>1</v>
      </c>
      <c r="AH10" s="64">
        <f t="shared" si="3"/>
        <v>19</v>
      </c>
      <c r="AI10" s="64">
        <f t="shared" si="3"/>
        <v>2</v>
      </c>
      <c r="AJ10" s="64">
        <f t="shared" si="3"/>
        <v>17</v>
      </c>
      <c r="AK10" s="64">
        <f t="shared" si="3"/>
        <v>202</v>
      </c>
      <c r="AL10" s="64">
        <f t="shared" si="3"/>
        <v>200</v>
      </c>
      <c r="AM10" s="64">
        <f t="shared" si="3"/>
        <v>2</v>
      </c>
      <c r="AN10" s="64">
        <f t="shared" si="3"/>
        <v>91</v>
      </c>
    </row>
    <row r="11" spans="2:40" s="16" customFormat="1" ht="15.75" customHeight="1">
      <c r="B11" s="73"/>
      <c r="D11" s="62"/>
      <c r="E11" s="64"/>
      <c r="F11" s="64"/>
      <c r="G11" s="64"/>
      <c r="H11" s="107"/>
      <c r="I11" s="107"/>
      <c r="J11" s="64"/>
      <c r="K11" s="64"/>
      <c r="L11" s="107"/>
      <c r="M11" s="107"/>
      <c r="N11" s="107"/>
      <c r="O11" s="107"/>
      <c r="P11" s="64"/>
      <c r="Q11" s="107"/>
      <c r="R11" s="107"/>
      <c r="S11" s="64"/>
      <c r="T11" s="64"/>
      <c r="U11" s="64"/>
      <c r="V11" s="64"/>
      <c r="W11" s="64"/>
      <c r="X11" s="64"/>
      <c r="Y11" s="64"/>
      <c r="Z11" s="107"/>
      <c r="AA11" s="107"/>
      <c r="AB11" s="64"/>
      <c r="AC11" s="64"/>
      <c r="AD11" s="64"/>
      <c r="AE11" s="64"/>
      <c r="AF11" s="64"/>
      <c r="AG11" s="64"/>
      <c r="AH11" s="64"/>
      <c r="AI11" s="64"/>
      <c r="AJ11" s="64"/>
      <c r="AK11" s="64"/>
      <c r="AL11" s="64"/>
      <c r="AM11" s="64"/>
      <c r="AN11" s="64"/>
    </row>
    <row r="12" spans="2:40" s="16" customFormat="1" ht="17.25" customHeight="1">
      <c r="B12" s="73" t="s">
        <v>615</v>
      </c>
      <c r="D12" s="62">
        <f>SUM(D30:D45)</f>
        <v>3278</v>
      </c>
      <c r="E12" s="64">
        <f>SUM(E30:E45)</f>
        <v>1151</v>
      </c>
      <c r="F12" s="64">
        <f>SUM(F30:F45)</f>
        <v>24</v>
      </c>
      <c r="G12" s="64">
        <f>SUM(G30:G45)</f>
        <v>8</v>
      </c>
      <c r="H12" s="107">
        <f>SUM(H30:H45)</f>
        <v>22</v>
      </c>
      <c r="I12" s="107">
        <f>SUM(I31:I45)</f>
        <v>0</v>
      </c>
      <c r="J12" s="64">
        <f>SUM(J30:J45)</f>
        <v>18</v>
      </c>
      <c r="K12" s="64">
        <f>SUM(K30:K45)</f>
        <v>44</v>
      </c>
      <c r="L12" s="107">
        <f>SUM(L30:L45)</f>
        <v>152</v>
      </c>
      <c r="M12" s="107">
        <f>SUM(M31:M45)</f>
        <v>0</v>
      </c>
      <c r="N12" s="107">
        <f>SUM(N30:N45)</f>
        <v>485</v>
      </c>
      <c r="O12" s="107">
        <f>SUM(O31:O45)</f>
        <v>0</v>
      </c>
      <c r="P12" s="64">
        <f>SUM(P30:P45)</f>
        <v>32</v>
      </c>
      <c r="Q12" s="107">
        <f>SUM(Q30:Q45)</f>
        <v>229</v>
      </c>
      <c r="R12" s="107">
        <f>SUM(R31:R45)</f>
        <v>0</v>
      </c>
      <c r="S12" s="64">
        <f>SUM(S30:S45)</f>
        <v>108</v>
      </c>
      <c r="T12" s="64">
        <f>SUM(T30:T45)</f>
        <v>4</v>
      </c>
      <c r="U12" s="64">
        <f>SUM(U30:U45)</f>
        <v>18</v>
      </c>
      <c r="V12" s="64">
        <f>SUM(V30:V45)</f>
        <v>7</v>
      </c>
      <c r="W12" s="64" t="s">
        <v>133</v>
      </c>
      <c r="X12" s="463">
        <f>SUM(X30:X45)</f>
        <v>1942</v>
      </c>
      <c r="Y12" s="463">
        <v>1907</v>
      </c>
      <c r="Z12" s="107">
        <f>SUM(Z30:Z45)</f>
        <v>2</v>
      </c>
      <c r="AA12" s="107">
        <f>SUM(AA31:AA45)</f>
        <v>0</v>
      </c>
      <c r="AB12" s="64" t="s">
        <v>133</v>
      </c>
      <c r="AC12" s="64" t="s">
        <v>133</v>
      </c>
      <c r="AD12" s="64">
        <f aca="true" t="shared" si="4" ref="AD12:AN12">SUM(AD30:AD45)</f>
        <v>20</v>
      </c>
      <c r="AE12" s="64">
        <f t="shared" si="4"/>
        <v>6</v>
      </c>
      <c r="AF12" s="64">
        <f t="shared" si="4"/>
        <v>6</v>
      </c>
      <c r="AG12" s="64">
        <f t="shared" si="4"/>
        <v>1</v>
      </c>
      <c r="AH12" s="64">
        <f t="shared" si="4"/>
        <v>7</v>
      </c>
      <c r="AI12" s="64">
        <f t="shared" si="4"/>
        <v>4</v>
      </c>
      <c r="AJ12" s="64">
        <f t="shared" si="4"/>
        <v>3</v>
      </c>
      <c r="AK12" s="64">
        <f t="shared" si="4"/>
        <v>106</v>
      </c>
      <c r="AL12" s="64">
        <f t="shared" si="4"/>
        <v>105</v>
      </c>
      <c r="AM12" s="64">
        <f t="shared" si="4"/>
        <v>1</v>
      </c>
      <c r="AN12" s="64">
        <f t="shared" si="4"/>
        <v>72</v>
      </c>
    </row>
    <row r="13" spans="2:40" ht="15.75" customHeight="1">
      <c r="B13" s="74"/>
      <c r="D13" s="65"/>
      <c r="E13" s="67"/>
      <c r="F13" s="67"/>
      <c r="G13" s="67"/>
      <c r="H13" s="107"/>
      <c r="I13" s="107"/>
      <c r="J13" s="67"/>
      <c r="K13" s="67"/>
      <c r="L13" s="107"/>
      <c r="M13" s="107"/>
      <c r="N13" s="107"/>
      <c r="O13" s="107"/>
      <c r="P13" s="67"/>
      <c r="Q13" s="107"/>
      <c r="R13" s="107"/>
      <c r="S13" s="67"/>
      <c r="T13" s="67"/>
      <c r="U13" s="67"/>
      <c r="V13" s="67"/>
      <c r="W13" s="67"/>
      <c r="X13" s="67"/>
      <c r="Y13" s="67"/>
      <c r="Z13" s="107"/>
      <c r="AA13" s="107"/>
      <c r="AB13" s="67"/>
      <c r="AC13" s="67"/>
      <c r="AD13" s="67"/>
      <c r="AE13" s="67"/>
      <c r="AF13" s="67"/>
      <c r="AG13" s="67"/>
      <c r="AH13" s="67"/>
      <c r="AI13" s="67"/>
      <c r="AJ13" s="67"/>
      <c r="AK13" s="67"/>
      <c r="AL13" s="67"/>
      <c r="AM13" s="67"/>
      <c r="AN13" s="67"/>
    </row>
    <row r="14" spans="2:40" ht="17.25" customHeight="1">
      <c r="B14" s="74" t="s">
        <v>123</v>
      </c>
      <c r="D14" s="65">
        <f aca="true" t="shared" si="5" ref="D14:D45">SUM(E14,X14,AH14,AK14,AN14)</f>
        <v>702</v>
      </c>
      <c r="E14" s="67">
        <f aca="true" t="shared" si="6" ref="E14:E45">SUM(F14:W14)</f>
        <v>300</v>
      </c>
      <c r="F14" s="67">
        <v>3</v>
      </c>
      <c r="G14" s="67">
        <v>3</v>
      </c>
      <c r="H14" s="111">
        <v>14</v>
      </c>
      <c r="I14" s="111"/>
      <c r="J14" s="67">
        <v>5</v>
      </c>
      <c r="K14" s="67">
        <v>17</v>
      </c>
      <c r="L14" s="111">
        <v>84</v>
      </c>
      <c r="M14" s="111"/>
      <c r="N14" s="111">
        <v>37</v>
      </c>
      <c r="O14" s="111"/>
      <c r="P14" s="67">
        <v>26</v>
      </c>
      <c r="Q14" s="111">
        <v>59</v>
      </c>
      <c r="R14" s="111"/>
      <c r="S14" s="67">
        <v>25</v>
      </c>
      <c r="T14" s="67">
        <v>7</v>
      </c>
      <c r="U14" s="67">
        <v>12</v>
      </c>
      <c r="V14" s="67">
        <v>7</v>
      </c>
      <c r="W14" s="67">
        <v>1</v>
      </c>
      <c r="X14" s="67">
        <f aca="true" t="shared" si="7" ref="X14:X42">SUM(Y14:AG14)</f>
        <v>307</v>
      </c>
      <c r="Y14" s="67">
        <v>284</v>
      </c>
      <c r="Z14" s="111">
        <v>1</v>
      </c>
      <c r="AA14" s="111"/>
      <c r="AB14" s="67" t="s">
        <v>155</v>
      </c>
      <c r="AC14" s="67">
        <v>5</v>
      </c>
      <c r="AD14" s="67">
        <v>7</v>
      </c>
      <c r="AE14" s="67">
        <v>2</v>
      </c>
      <c r="AF14" s="67">
        <v>8</v>
      </c>
      <c r="AG14" s="67" t="s">
        <v>155</v>
      </c>
      <c r="AH14" s="67">
        <f aca="true" t="shared" si="8" ref="AH14:AH19">SUM(AI14:AJ14)</f>
        <v>5</v>
      </c>
      <c r="AI14" s="67">
        <v>1</v>
      </c>
      <c r="AJ14" s="67">
        <v>4</v>
      </c>
      <c r="AK14" s="67">
        <f aca="true" t="shared" si="9" ref="AK14:AK43">SUM(AL14:AM14)</f>
        <v>55</v>
      </c>
      <c r="AL14" s="67">
        <v>54</v>
      </c>
      <c r="AM14" s="67">
        <v>1</v>
      </c>
      <c r="AN14" s="67">
        <v>35</v>
      </c>
    </row>
    <row r="15" spans="2:40" ht="17.25" customHeight="1">
      <c r="B15" s="74" t="s">
        <v>0</v>
      </c>
      <c r="D15" s="65">
        <f t="shared" si="5"/>
        <v>406</v>
      </c>
      <c r="E15" s="67">
        <f t="shared" si="6"/>
        <v>191</v>
      </c>
      <c r="F15" s="67">
        <v>5</v>
      </c>
      <c r="G15" s="67">
        <v>1</v>
      </c>
      <c r="H15" s="111">
        <v>3</v>
      </c>
      <c r="I15" s="111"/>
      <c r="J15" s="67">
        <v>4</v>
      </c>
      <c r="K15" s="67">
        <v>19</v>
      </c>
      <c r="L15" s="111">
        <v>8</v>
      </c>
      <c r="M15" s="111"/>
      <c r="N15" s="111">
        <v>115</v>
      </c>
      <c r="O15" s="111"/>
      <c r="P15" s="67">
        <v>4</v>
      </c>
      <c r="Q15" s="111">
        <v>13</v>
      </c>
      <c r="R15" s="111"/>
      <c r="S15" s="67">
        <v>8</v>
      </c>
      <c r="T15" s="67" t="s">
        <v>155</v>
      </c>
      <c r="U15" s="67">
        <v>5</v>
      </c>
      <c r="V15" s="67">
        <v>5</v>
      </c>
      <c r="W15" s="67">
        <v>1</v>
      </c>
      <c r="X15" s="67">
        <f t="shared" si="7"/>
        <v>184</v>
      </c>
      <c r="Y15" s="67">
        <v>172</v>
      </c>
      <c r="Z15" s="111">
        <v>1</v>
      </c>
      <c r="AA15" s="111"/>
      <c r="AB15" s="67" t="s">
        <v>155</v>
      </c>
      <c r="AC15" s="67">
        <v>3</v>
      </c>
      <c r="AD15" s="67">
        <v>5</v>
      </c>
      <c r="AE15" s="67">
        <v>2</v>
      </c>
      <c r="AF15" s="67">
        <v>1</v>
      </c>
      <c r="AG15" s="67" t="s">
        <v>155</v>
      </c>
      <c r="AH15" s="67">
        <f t="shared" si="8"/>
        <v>4</v>
      </c>
      <c r="AI15" s="67" t="s">
        <v>155</v>
      </c>
      <c r="AJ15" s="67">
        <v>4</v>
      </c>
      <c r="AK15" s="67">
        <f t="shared" si="9"/>
        <v>12</v>
      </c>
      <c r="AL15" s="67">
        <v>12</v>
      </c>
      <c r="AM15" s="67" t="s">
        <v>155</v>
      </c>
      <c r="AN15" s="67">
        <v>15</v>
      </c>
    </row>
    <row r="16" spans="2:40" ht="17.25" customHeight="1">
      <c r="B16" s="74" t="s">
        <v>1</v>
      </c>
      <c r="D16" s="65">
        <f t="shared" si="5"/>
        <v>126</v>
      </c>
      <c r="E16" s="67">
        <f t="shared" si="6"/>
        <v>53</v>
      </c>
      <c r="F16" s="67" t="s">
        <v>155</v>
      </c>
      <c r="G16" s="67" t="s">
        <v>155</v>
      </c>
      <c r="H16" s="111">
        <v>4</v>
      </c>
      <c r="I16" s="111"/>
      <c r="J16" s="67">
        <v>2</v>
      </c>
      <c r="K16" s="67">
        <v>4</v>
      </c>
      <c r="L16" s="111">
        <v>4</v>
      </c>
      <c r="M16" s="111"/>
      <c r="N16" s="111">
        <v>26</v>
      </c>
      <c r="O16" s="111"/>
      <c r="P16" s="67" t="s">
        <v>155</v>
      </c>
      <c r="Q16" s="111">
        <v>1</v>
      </c>
      <c r="R16" s="111"/>
      <c r="S16" s="67">
        <v>8</v>
      </c>
      <c r="T16" s="67">
        <v>1</v>
      </c>
      <c r="U16" s="67" t="s">
        <v>155</v>
      </c>
      <c r="V16" s="67">
        <v>3</v>
      </c>
      <c r="W16" s="67" t="s">
        <v>155</v>
      </c>
      <c r="X16" s="67">
        <f t="shared" si="7"/>
        <v>62</v>
      </c>
      <c r="Y16" s="67">
        <v>58</v>
      </c>
      <c r="Z16" s="111" t="s">
        <v>155</v>
      </c>
      <c r="AA16" s="111"/>
      <c r="AB16" s="67" t="s">
        <v>155</v>
      </c>
      <c r="AC16" s="67" t="s">
        <v>155</v>
      </c>
      <c r="AD16" s="67">
        <v>4</v>
      </c>
      <c r="AE16" s="67" t="s">
        <v>155</v>
      </c>
      <c r="AF16" s="67" t="s">
        <v>155</v>
      </c>
      <c r="AG16" s="67" t="s">
        <v>155</v>
      </c>
      <c r="AH16" s="67">
        <f t="shared" si="8"/>
        <v>1</v>
      </c>
      <c r="AI16" s="67" t="s">
        <v>155</v>
      </c>
      <c r="AJ16" s="67">
        <v>1</v>
      </c>
      <c r="AK16" s="67">
        <f t="shared" si="9"/>
        <v>6</v>
      </c>
      <c r="AL16" s="67">
        <v>6</v>
      </c>
      <c r="AM16" s="67" t="s">
        <v>155</v>
      </c>
      <c r="AN16" s="67">
        <v>4</v>
      </c>
    </row>
    <row r="17" spans="2:40" ht="17.25" customHeight="1">
      <c r="B17" s="74" t="s">
        <v>2</v>
      </c>
      <c r="D17" s="65">
        <f t="shared" si="5"/>
        <v>71</v>
      </c>
      <c r="E17" s="67">
        <f t="shared" si="6"/>
        <v>26</v>
      </c>
      <c r="F17" s="67" t="s">
        <v>155</v>
      </c>
      <c r="G17" s="67" t="s">
        <v>155</v>
      </c>
      <c r="H17" s="111" t="s">
        <v>155</v>
      </c>
      <c r="I17" s="111"/>
      <c r="J17" s="67">
        <v>1</v>
      </c>
      <c r="K17" s="67" t="s">
        <v>155</v>
      </c>
      <c r="L17" s="111" t="s">
        <v>155</v>
      </c>
      <c r="M17" s="111"/>
      <c r="N17" s="111">
        <v>2</v>
      </c>
      <c r="O17" s="111"/>
      <c r="P17" s="67" t="s">
        <v>155</v>
      </c>
      <c r="Q17" s="111">
        <v>6</v>
      </c>
      <c r="R17" s="111"/>
      <c r="S17" s="67">
        <v>6</v>
      </c>
      <c r="T17" s="67">
        <v>9</v>
      </c>
      <c r="U17" s="67">
        <v>1</v>
      </c>
      <c r="V17" s="67">
        <v>1</v>
      </c>
      <c r="W17" s="67" t="s">
        <v>155</v>
      </c>
      <c r="X17" s="67">
        <f t="shared" si="7"/>
        <v>33</v>
      </c>
      <c r="Y17" s="67">
        <v>31</v>
      </c>
      <c r="Z17" s="111">
        <v>1</v>
      </c>
      <c r="AA17" s="111"/>
      <c r="AB17" s="67" t="s">
        <v>155</v>
      </c>
      <c r="AC17" s="67" t="s">
        <v>155</v>
      </c>
      <c r="AD17" s="67" t="s">
        <v>155</v>
      </c>
      <c r="AE17" s="67">
        <v>1</v>
      </c>
      <c r="AF17" s="67" t="s">
        <v>155</v>
      </c>
      <c r="AG17" s="67" t="s">
        <v>155</v>
      </c>
      <c r="AH17" s="67">
        <f t="shared" si="8"/>
        <v>2</v>
      </c>
      <c r="AI17" s="67" t="s">
        <v>155</v>
      </c>
      <c r="AJ17" s="67">
        <v>2</v>
      </c>
      <c r="AK17" s="67">
        <f t="shared" si="9"/>
        <v>8</v>
      </c>
      <c r="AL17" s="67">
        <v>8</v>
      </c>
      <c r="AM17" s="67" t="s">
        <v>155</v>
      </c>
      <c r="AN17" s="67">
        <v>2</v>
      </c>
    </row>
    <row r="18" spans="2:40" ht="17.25" customHeight="1">
      <c r="B18" s="74" t="s">
        <v>3</v>
      </c>
      <c r="D18" s="65">
        <f t="shared" si="5"/>
        <v>184</v>
      </c>
      <c r="E18" s="67">
        <f t="shared" si="6"/>
        <v>84</v>
      </c>
      <c r="F18" s="67">
        <v>1</v>
      </c>
      <c r="G18" s="67">
        <v>1</v>
      </c>
      <c r="H18" s="111">
        <v>2</v>
      </c>
      <c r="I18" s="111"/>
      <c r="J18" s="67">
        <v>4</v>
      </c>
      <c r="K18" s="67">
        <v>1</v>
      </c>
      <c r="L18" s="111">
        <v>6</v>
      </c>
      <c r="M18" s="111"/>
      <c r="N18" s="111">
        <v>2</v>
      </c>
      <c r="O18" s="111"/>
      <c r="P18" s="67">
        <v>3</v>
      </c>
      <c r="Q18" s="111">
        <v>23</v>
      </c>
      <c r="R18" s="111"/>
      <c r="S18" s="67">
        <v>32</v>
      </c>
      <c r="T18" s="67">
        <v>4</v>
      </c>
      <c r="U18" s="67">
        <v>1</v>
      </c>
      <c r="V18" s="67">
        <v>4</v>
      </c>
      <c r="W18" s="67" t="s">
        <v>155</v>
      </c>
      <c r="X18" s="67">
        <f t="shared" si="7"/>
        <v>84</v>
      </c>
      <c r="Y18" s="67">
        <v>80</v>
      </c>
      <c r="Z18" s="111" t="s">
        <v>155</v>
      </c>
      <c r="AA18" s="111"/>
      <c r="AB18" s="67" t="s">
        <v>155</v>
      </c>
      <c r="AC18" s="67">
        <v>1</v>
      </c>
      <c r="AD18" s="67" t="s">
        <v>155</v>
      </c>
      <c r="AE18" s="67">
        <v>1</v>
      </c>
      <c r="AF18" s="67">
        <v>2</v>
      </c>
      <c r="AG18" s="67" t="s">
        <v>155</v>
      </c>
      <c r="AH18" s="67">
        <f t="shared" si="8"/>
        <v>1</v>
      </c>
      <c r="AI18" s="67" t="s">
        <v>155</v>
      </c>
      <c r="AJ18" s="67">
        <v>1</v>
      </c>
      <c r="AK18" s="67">
        <f t="shared" si="9"/>
        <v>10</v>
      </c>
      <c r="AL18" s="67">
        <v>9</v>
      </c>
      <c r="AM18" s="67">
        <v>1</v>
      </c>
      <c r="AN18" s="67">
        <v>5</v>
      </c>
    </row>
    <row r="19" spans="2:40" ht="17.25" customHeight="1">
      <c r="B19" s="74" t="s">
        <v>4</v>
      </c>
      <c r="D19" s="65">
        <f t="shared" si="5"/>
        <v>95</v>
      </c>
      <c r="E19" s="67">
        <f t="shared" si="6"/>
        <v>26</v>
      </c>
      <c r="F19" s="67">
        <v>1</v>
      </c>
      <c r="G19" s="67">
        <v>1</v>
      </c>
      <c r="H19" s="111">
        <v>2</v>
      </c>
      <c r="I19" s="111"/>
      <c r="J19" s="67" t="s">
        <v>155</v>
      </c>
      <c r="K19" s="67">
        <v>3</v>
      </c>
      <c r="L19" s="111" t="s">
        <v>155</v>
      </c>
      <c r="M19" s="111"/>
      <c r="N19" s="111">
        <v>2</v>
      </c>
      <c r="O19" s="111"/>
      <c r="P19" s="67" t="s">
        <v>155</v>
      </c>
      <c r="Q19" s="111">
        <v>4</v>
      </c>
      <c r="R19" s="111"/>
      <c r="S19" s="67">
        <v>10</v>
      </c>
      <c r="T19" s="67">
        <v>1</v>
      </c>
      <c r="U19" s="67">
        <v>1</v>
      </c>
      <c r="V19" s="67">
        <v>1</v>
      </c>
      <c r="W19" s="67" t="s">
        <v>155</v>
      </c>
      <c r="X19" s="67">
        <f t="shared" si="7"/>
        <v>61</v>
      </c>
      <c r="Y19" s="67">
        <v>52</v>
      </c>
      <c r="Z19" s="111">
        <v>1</v>
      </c>
      <c r="AA19" s="111"/>
      <c r="AB19" s="67" t="s">
        <v>155</v>
      </c>
      <c r="AC19" s="67">
        <v>1</v>
      </c>
      <c r="AD19" s="67">
        <v>5</v>
      </c>
      <c r="AE19" s="67">
        <v>1</v>
      </c>
      <c r="AF19" s="67">
        <v>1</v>
      </c>
      <c r="AG19" s="67" t="s">
        <v>155</v>
      </c>
      <c r="AH19" s="67">
        <f t="shared" si="8"/>
        <v>1</v>
      </c>
      <c r="AI19" s="67" t="s">
        <v>155</v>
      </c>
      <c r="AJ19" s="67">
        <v>1</v>
      </c>
      <c r="AK19" s="67">
        <f t="shared" si="9"/>
        <v>5</v>
      </c>
      <c r="AL19" s="67">
        <v>5</v>
      </c>
      <c r="AM19" s="67" t="s">
        <v>155</v>
      </c>
      <c r="AN19" s="67">
        <v>2</v>
      </c>
    </row>
    <row r="20" spans="2:40" ht="17.25" customHeight="1">
      <c r="B20" s="74" t="s">
        <v>5</v>
      </c>
      <c r="D20" s="65">
        <f t="shared" si="5"/>
        <v>119</v>
      </c>
      <c r="E20" s="67">
        <f t="shared" si="6"/>
        <v>46</v>
      </c>
      <c r="F20" s="67" t="s">
        <v>155</v>
      </c>
      <c r="G20" s="67" t="s">
        <v>155</v>
      </c>
      <c r="H20" s="111" t="s">
        <v>155</v>
      </c>
      <c r="I20" s="111"/>
      <c r="J20" s="67">
        <v>5</v>
      </c>
      <c r="K20" s="67" t="s">
        <v>155</v>
      </c>
      <c r="L20" s="111">
        <v>1</v>
      </c>
      <c r="M20" s="111"/>
      <c r="N20" s="111">
        <v>1</v>
      </c>
      <c r="O20" s="111"/>
      <c r="P20" s="67">
        <v>2</v>
      </c>
      <c r="Q20" s="111">
        <v>24</v>
      </c>
      <c r="R20" s="111"/>
      <c r="S20" s="67">
        <v>10</v>
      </c>
      <c r="T20" s="67" t="s">
        <v>155</v>
      </c>
      <c r="U20" s="67">
        <v>1</v>
      </c>
      <c r="V20" s="67">
        <v>2</v>
      </c>
      <c r="W20" s="67" t="s">
        <v>155</v>
      </c>
      <c r="X20" s="67">
        <f t="shared" si="7"/>
        <v>56</v>
      </c>
      <c r="Y20" s="67">
        <v>55</v>
      </c>
      <c r="Z20" s="111" t="s">
        <v>155</v>
      </c>
      <c r="AA20" s="111"/>
      <c r="AB20" s="67" t="s">
        <v>155</v>
      </c>
      <c r="AC20" s="67" t="s">
        <v>155</v>
      </c>
      <c r="AD20" s="67" t="s">
        <v>155</v>
      </c>
      <c r="AE20" s="67" t="s">
        <v>155</v>
      </c>
      <c r="AF20" s="67" t="s">
        <v>155</v>
      </c>
      <c r="AG20" s="67">
        <v>1</v>
      </c>
      <c r="AH20" s="67" t="s">
        <v>155</v>
      </c>
      <c r="AI20" s="67" t="s">
        <v>155</v>
      </c>
      <c r="AJ20" s="67" t="s">
        <v>155</v>
      </c>
      <c r="AK20" s="67">
        <f t="shared" si="9"/>
        <v>15</v>
      </c>
      <c r="AL20" s="67">
        <v>15</v>
      </c>
      <c r="AM20" s="67" t="s">
        <v>155</v>
      </c>
      <c r="AN20" s="67">
        <v>2</v>
      </c>
    </row>
    <row r="21" spans="2:40" ht="17.25" customHeight="1">
      <c r="B21" s="74" t="s">
        <v>6</v>
      </c>
      <c r="D21" s="65">
        <f t="shared" si="5"/>
        <v>115</v>
      </c>
      <c r="E21" s="67">
        <f t="shared" si="6"/>
        <v>29</v>
      </c>
      <c r="F21" s="67" t="s">
        <v>155</v>
      </c>
      <c r="G21" s="67">
        <v>1</v>
      </c>
      <c r="H21" s="111">
        <v>1</v>
      </c>
      <c r="I21" s="111"/>
      <c r="J21" s="67" t="s">
        <v>155</v>
      </c>
      <c r="K21" s="67" t="s">
        <v>155</v>
      </c>
      <c r="L21" s="111" t="s">
        <v>155</v>
      </c>
      <c r="M21" s="111"/>
      <c r="N21" s="111" t="s">
        <v>155</v>
      </c>
      <c r="O21" s="111"/>
      <c r="P21" s="67" t="s">
        <v>155</v>
      </c>
      <c r="Q21" s="111">
        <v>17</v>
      </c>
      <c r="R21" s="111"/>
      <c r="S21" s="67">
        <v>5</v>
      </c>
      <c r="T21" s="67">
        <v>2</v>
      </c>
      <c r="U21" s="67">
        <v>2</v>
      </c>
      <c r="V21" s="67">
        <v>1</v>
      </c>
      <c r="W21" s="67" t="s">
        <v>155</v>
      </c>
      <c r="X21" s="67">
        <f t="shared" si="7"/>
        <v>77</v>
      </c>
      <c r="Y21" s="67">
        <v>72</v>
      </c>
      <c r="Z21" s="111">
        <v>1</v>
      </c>
      <c r="AA21" s="111"/>
      <c r="AB21" s="67" t="s">
        <v>155</v>
      </c>
      <c r="AC21" s="67" t="s">
        <v>155</v>
      </c>
      <c r="AD21" s="67">
        <v>3</v>
      </c>
      <c r="AE21" s="67" t="s">
        <v>155</v>
      </c>
      <c r="AF21" s="67">
        <v>1</v>
      </c>
      <c r="AG21" s="67" t="s">
        <v>155</v>
      </c>
      <c r="AH21" s="67">
        <v>1</v>
      </c>
      <c r="AI21" s="67" t="s">
        <v>155</v>
      </c>
      <c r="AJ21" s="67">
        <v>1</v>
      </c>
      <c r="AK21" s="67">
        <f t="shared" si="9"/>
        <v>6</v>
      </c>
      <c r="AL21" s="67">
        <v>6</v>
      </c>
      <c r="AM21" s="67" t="s">
        <v>155</v>
      </c>
      <c r="AN21" s="67">
        <v>2</v>
      </c>
    </row>
    <row r="22" spans="2:40" ht="17.25" customHeight="1">
      <c r="B22" s="74" t="s">
        <v>7</v>
      </c>
      <c r="D22" s="65">
        <f t="shared" si="5"/>
        <v>185</v>
      </c>
      <c r="E22" s="67">
        <f t="shared" si="6"/>
        <v>85</v>
      </c>
      <c r="F22" s="67" t="s">
        <v>155</v>
      </c>
      <c r="G22" s="67" t="s">
        <v>155</v>
      </c>
      <c r="H22" s="111">
        <v>2</v>
      </c>
      <c r="I22" s="111"/>
      <c r="J22" s="67">
        <v>2</v>
      </c>
      <c r="K22" s="67" t="s">
        <v>155</v>
      </c>
      <c r="L22" s="111">
        <v>1</v>
      </c>
      <c r="M22" s="111"/>
      <c r="N22" s="111">
        <v>55</v>
      </c>
      <c r="O22" s="111"/>
      <c r="P22" s="67">
        <v>9</v>
      </c>
      <c r="Q22" s="111">
        <v>7</v>
      </c>
      <c r="R22" s="111"/>
      <c r="S22" s="67">
        <v>7</v>
      </c>
      <c r="T22" s="67">
        <v>1</v>
      </c>
      <c r="U22" s="67">
        <v>1</v>
      </c>
      <c r="V22" s="67" t="s">
        <v>155</v>
      </c>
      <c r="W22" s="67" t="s">
        <v>155</v>
      </c>
      <c r="X22" s="67">
        <f t="shared" si="7"/>
        <v>85</v>
      </c>
      <c r="Y22" s="67">
        <v>84</v>
      </c>
      <c r="Z22" s="111" t="s">
        <v>155</v>
      </c>
      <c r="AA22" s="111"/>
      <c r="AB22" s="67" t="s">
        <v>155</v>
      </c>
      <c r="AC22" s="67" t="s">
        <v>155</v>
      </c>
      <c r="AD22" s="67" t="s">
        <v>155</v>
      </c>
      <c r="AE22" s="67">
        <v>1</v>
      </c>
      <c r="AF22" s="67" t="s">
        <v>155</v>
      </c>
      <c r="AG22" s="67" t="s">
        <v>155</v>
      </c>
      <c r="AH22" s="67" t="s">
        <v>155</v>
      </c>
      <c r="AI22" s="67" t="s">
        <v>155</v>
      </c>
      <c r="AJ22" s="67" t="s">
        <v>155</v>
      </c>
      <c r="AK22" s="67">
        <f t="shared" si="9"/>
        <v>8</v>
      </c>
      <c r="AL22" s="67">
        <v>8</v>
      </c>
      <c r="AM22" s="67" t="s">
        <v>155</v>
      </c>
      <c r="AN22" s="67">
        <v>7</v>
      </c>
    </row>
    <row r="23" spans="2:40" ht="17.25" customHeight="1">
      <c r="B23" s="74" t="s">
        <v>8</v>
      </c>
      <c r="D23" s="65">
        <f t="shared" si="5"/>
        <v>83</v>
      </c>
      <c r="E23" s="67">
        <f t="shared" si="6"/>
        <v>20</v>
      </c>
      <c r="F23" s="67" t="s">
        <v>155</v>
      </c>
      <c r="G23" s="67" t="s">
        <v>155</v>
      </c>
      <c r="H23" s="111" t="s">
        <v>155</v>
      </c>
      <c r="I23" s="111"/>
      <c r="J23" s="67">
        <v>1</v>
      </c>
      <c r="K23" s="67" t="s">
        <v>155</v>
      </c>
      <c r="L23" s="111">
        <v>1</v>
      </c>
      <c r="M23" s="111"/>
      <c r="N23" s="111">
        <v>2</v>
      </c>
      <c r="O23" s="111"/>
      <c r="P23" s="67" t="s">
        <v>155</v>
      </c>
      <c r="Q23" s="111">
        <v>3</v>
      </c>
      <c r="R23" s="111"/>
      <c r="S23" s="67">
        <v>10</v>
      </c>
      <c r="T23" s="67">
        <v>1</v>
      </c>
      <c r="U23" s="67">
        <v>2</v>
      </c>
      <c r="V23" s="67" t="s">
        <v>155</v>
      </c>
      <c r="W23" s="67" t="s">
        <v>155</v>
      </c>
      <c r="X23" s="67">
        <f t="shared" si="7"/>
        <v>46</v>
      </c>
      <c r="Y23" s="67">
        <v>44</v>
      </c>
      <c r="Z23" s="111">
        <v>1</v>
      </c>
      <c r="AA23" s="111"/>
      <c r="AB23" s="67" t="s">
        <v>155</v>
      </c>
      <c r="AC23" s="67" t="s">
        <v>155</v>
      </c>
      <c r="AD23" s="67">
        <v>1</v>
      </c>
      <c r="AE23" s="67" t="s">
        <v>155</v>
      </c>
      <c r="AF23" s="67" t="s">
        <v>155</v>
      </c>
      <c r="AG23" s="67" t="s">
        <v>155</v>
      </c>
      <c r="AH23" s="67">
        <f>SUM(AI23:AJ23)</f>
        <v>1</v>
      </c>
      <c r="AI23" s="67" t="s">
        <v>155</v>
      </c>
      <c r="AJ23" s="67">
        <v>1</v>
      </c>
      <c r="AK23" s="67">
        <f t="shared" si="9"/>
        <v>15</v>
      </c>
      <c r="AL23" s="67">
        <v>15</v>
      </c>
      <c r="AM23" s="67" t="s">
        <v>155</v>
      </c>
      <c r="AN23" s="67">
        <v>1</v>
      </c>
    </row>
    <row r="24" spans="2:40" ht="17.25" customHeight="1">
      <c r="B24" s="74" t="s">
        <v>9</v>
      </c>
      <c r="D24" s="65">
        <f t="shared" si="5"/>
        <v>140</v>
      </c>
      <c r="E24" s="67">
        <f t="shared" si="6"/>
        <v>43</v>
      </c>
      <c r="F24" s="67" t="s">
        <v>155</v>
      </c>
      <c r="G24" s="67">
        <v>1</v>
      </c>
      <c r="H24" s="111">
        <v>1</v>
      </c>
      <c r="I24" s="111"/>
      <c r="J24" s="67" t="s">
        <v>155</v>
      </c>
      <c r="K24" s="67" t="s">
        <v>155</v>
      </c>
      <c r="L24" s="111">
        <v>5</v>
      </c>
      <c r="M24" s="111"/>
      <c r="N24" s="111">
        <v>2</v>
      </c>
      <c r="O24" s="111"/>
      <c r="P24" s="67" t="s">
        <v>155</v>
      </c>
      <c r="Q24" s="111">
        <v>28</v>
      </c>
      <c r="R24" s="111"/>
      <c r="S24" s="67">
        <v>3</v>
      </c>
      <c r="T24" s="67">
        <v>1</v>
      </c>
      <c r="U24" s="67">
        <v>1</v>
      </c>
      <c r="V24" s="67">
        <v>1</v>
      </c>
      <c r="W24" s="67" t="s">
        <v>155</v>
      </c>
      <c r="X24" s="67">
        <f t="shared" si="7"/>
        <v>87</v>
      </c>
      <c r="Y24" s="67">
        <v>86</v>
      </c>
      <c r="Z24" s="111" t="s">
        <v>155</v>
      </c>
      <c r="AA24" s="111"/>
      <c r="AB24" s="67" t="s">
        <v>155</v>
      </c>
      <c r="AC24" s="67" t="s">
        <v>155</v>
      </c>
      <c r="AD24" s="67" t="s">
        <v>155</v>
      </c>
      <c r="AE24" s="67">
        <v>1</v>
      </c>
      <c r="AF24" s="67" t="s">
        <v>155</v>
      </c>
      <c r="AG24" s="67" t="s">
        <v>155</v>
      </c>
      <c r="AH24" s="67">
        <f>SUM(AI24:AJ24)</f>
        <v>1</v>
      </c>
      <c r="AI24" s="67" t="s">
        <v>155</v>
      </c>
      <c r="AJ24" s="67">
        <v>1</v>
      </c>
      <c r="AK24" s="67">
        <f t="shared" si="9"/>
        <v>8</v>
      </c>
      <c r="AL24" s="67">
        <v>8</v>
      </c>
      <c r="AM24" s="67" t="s">
        <v>155</v>
      </c>
      <c r="AN24" s="67">
        <v>1</v>
      </c>
    </row>
    <row r="25" spans="2:40" ht="17.25" customHeight="1">
      <c r="B25" s="74" t="s">
        <v>10</v>
      </c>
      <c r="D25" s="65">
        <f t="shared" si="5"/>
        <v>100</v>
      </c>
      <c r="E25" s="67">
        <f t="shared" si="6"/>
        <v>26</v>
      </c>
      <c r="F25" s="67">
        <v>1</v>
      </c>
      <c r="G25" s="67">
        <v>1</v>
      </c>
      <c r="H25" s="111" t="s">
        <v>155</v>
      </c>
      <c r="I25" s="111"/>
      <c r="J25" s="67" t="s">
        <v>155</v>
      </c>
      <c r="K25" s="67" t="s">
        <v>155</v>
      </c>
      <c r="L25" s="111" t="s">
        <v>155</v>
      </c>
      <c r="M25" s="111"/>
      <c r="N25" s="111">
        <v>2</v>
      </c>
      <c r="O25" s="111"/>
      <c r="P25" s="67" t="s">
        <v>155</v>
      </c>
      <c r="Q25" s="111">
        <v>11</v>
      </c>
      <c r="R25" s="111"/>
      <c r="S25" s="67">
        <v>5</v>
      </c>
      <c r="T25" s="67">
        <v>1</v>
      </c>
      <c r="U25" s="67">
        <v>4</v>
      </c>
      <c r="V25" s="67">
        <v>1</v>
      </c>
      <c r="W25" s="67" t="s">
        <v>155</v>
      </c>
      <c r="X25" s="67">
        <f t="shared" si="7"/>
        <v>58</v>
      </c>
      <c r="Y25" s="67">
        <v>57</v>
      </c>
      <c r="Z25" s="111" t="s">
        <v>155</v>
      </c>
      <c r="AA25" s="111"/>
      <c r="AB25" s="67" t="s">
        <v>155</v>
      </c>
      <c r="AC25" s="67" t="s">
        <v>155</v>
      </c>
      <c r="AD25" s="67" t="s">
        <v>155</v>
      </c>
      <c r="AE25" s="67" t="s">
        <v>155</v>
      </c>
      <c r="AF25" s="67">
        <v>1</v>
      </c>
      <c r="AG25" s="67" t="s">
        <v>155</v>
      </c>
      <c r="AH25" s="67" t="s">
        <v>155</v>
      </c>
      <c r="AI25" s="67" t="s">
        <v>155</v>
      </c>
      <c r="AJ25" s="67" t="s">
        <v>155</v>
      </c>
      <c r="AK25" s="67">
        <f t="shared" si="9"/>
        <v>13</v>
      </c>
      <c r="AL25" s="67">
        <v>13</v>
      </c>
      <c r="AM25" s="67" t="s">
        <v>155</v>
      </c>
      <c r="AN25" s="67">
        <v>3</v>
      </c>
    </row>
    <row r="26" spans="2:40" ht="17.25" customHeight="1">
      <c r="B26" s="74" t="s">
        <v>11</v>
      </c>
      <c r="D26" s="65">
        <f t="shared" si="5"/>
        <v>187</v>
      </c>
      <c r="E26" s="67">
        <f t="shared" si="6"/>
        <v>74</v>
      </c>
      <c r="F26" s="67" t="s">
        <v>155</v>
      </c>
      <c r="G26" s="67">
        <v>1</v>
      </c>
      <c r="H26" s="111">
        <v>2</v>
      </c>
      <c r="I26" s="111"/>
      <c r="J26" s="67">
        <v>2</v>
      </c>
      <c r="K26" s="67" t="s">
        <v>155</v>
      </c>
      <c r="L26" s="111">
        <v>8</v>
      </c>
      <c r="M26" s="111"/>
      <c r="N26" s="111">
        <v>16</v>
      </c>
      <c r="O26" s="111"/>
      <c r="P26" s="67" t="s">
        <v>155</v>
      </c>
      <c r="Q26" s="111">
        <v>27</v>
      </c>
      <c r="R26" s="111"/>
      <c r="S26" s="67">
        <v>9</v>
      </c>
      <c r="T26" s="67">
        <v>4</v>
      </c>
      <c r="U26" s="67">
        <v>1</v>
      </c>
      <c r="V26" s="67">
        <v>1</v>
      </c>
      <c r="W26" s="67">
        <v>3</v>
      </c>
      <c r="X26" s="67">
        <f t="shared" si="7"/>
        <v>87</v>
      </c>
      <c r="Y26" s="67">
        <v>87</v>
      </c>
      <c r="Z26" s="111" t="s">
        <v>155</v>
      </c>
      <c r="AA26" s="111"/>
      <c r="AB26" s="67" t="s">
        <v>155</v>
      </c>
      <c r="AC26" s="67" t="s">
        <v>155</v>
      </c>
      <c r="AD26" s="67" t="s">
        <v>155</v>
      </c>
      <c r="AE26" s="67" t="s">
        <v>155</v>
      </c>
      <c r="AF26" s="67" t="s">
        <v>155</v>
      </c>
      <c r="AG26" s="67" t="s">
        <v>155</v>
      </c>
      <c r="AH26" s="67">
        <f>SUM(AI26:AJ26)</f>
        <v>2</v>
      </c>
      <c r="AI26" s="67">
        <v>1</v>
      </c>
      <c r="AJ26" s="67">
        <v>1</v>
      </c>
      <c r="AK26" s="67">
        <f t="shared" si="9"/>
        <v>14</v>
      </c>
      <c r="AL26" s="67">
        <v>14</v>
      </c>
      <c r="AM26" s="67" t="s">
        <v>155</v>
      </c>
      <c r="AN26" s="67">
        <v>10</v>
      </c>
    </row>
    <row r="27" spans="2:40" ht="17.25" customHeight="1">
      <c r="B27" s="74" t="s">
        <v>12</v>
      </c>
      <c r="D27" s="65">
        <f t="shared" si="5"/>
        <v>111</v>
      </c>
      <c r="E27" s="67">
        <f t="shared" si="6"/>
        <v>41</v>
      </c>
      <c r="F27" s="67">
        <v>4</v>
      </c>
      <c r="G27" s="67" t="s">
        <v>155</v>
      </c>
      <c r="H27" s="111">
        <v>2</v>
      </c>
      <c r="I27" s="111"/>
      <c r="J27" s="67">
        <v>1</v>
      </c>
      <c r="K27" s="67" t="s">
        <v>155</v>
      </c>
      <c r="L27" s="111">
        <v>1</v>
      </c>
      <c r="M27" s="111"/>
      <c r="N27" s="111" t="s">
        <v>155</v>
      </c>
      <c r="O27" s="111"/>
      <c r="P27" s="67" t="s">
        <v>155</v>
      </c>
      <c r="Q27" s="111">
        <v>25</v>
      </c>
      <c r="R27" s="111"/>
      <c r="S27" s="67">
        <v>6</v>
      </c>
      <c r="T27" s="67">
        <v>1</v>
      </c>
      <c r="U27" s="67">
        <v>1</v>
      </c>
      <c r="V27" s="67" t="s">
        <v>155</v>
      </c>
      <c r="W27" s="67" t="s">
        <v>155</v>
      </c>
      <c r="X27" s="67">
        <f t="shared" si="7"/>
        <v>55</v>
      </c>
      <c r="Y27" s="67">
        <v>54</v>
      </c>
      <c r="Z27" s="111" t="s">
        <v>155</v>
      </c>
      <c r="AA27" s="111"/>
      <c r="AB27" s="67" t="s">
        <v>155</v>
      </c>
      <c r="AC27" s="67" t="s">
        <v>155</v>
      </c>
      <c r="AD27" s="67" t="s">
        <v>155</v>
      </c>
      <c r="AE27" s="67">
        <v>1</v>
      </c>
      <c r="AF27" s="67" t="s">
        <v>155</v>
      </c>
      <c r="AG27" s="67" t="s">
        <v>155</v>
      </c>
      <c r="AH27" s="67" t="s">
        <v>155</v>
      </c>
      <c r="AI27" s="67" t="s">
        <v>155</v>
      </c>
      <c r="AJ27" s="67" t="s">
        <v>155</v>
      </c>
      <c r="AK27" s="67">
        <f t="shared" si="9"/>
        <v>13</v>
      </c>
      <c r="AL27" s="67">
        <v>13</v>
      </c>
      <c r="AM27" s="67" t="s">
        <v>155</v>
      </c>
      <c r="AN27" s="67">
        <v>2</v>
      </c>
    </row>
    <row r="28" spans="2:40" ht="17.25" customHeight="1">
      <c r="B28" s="214" t="s">
        <v>124</v>
      </c>
      <c r="D28" s="65">
        <f t="shared" si="5"/>
        <v>193</v>
      </c>
      <c r="E28" s="67">
        <f t="shared" si="6"/>
        <v>81</v>
      </c>
      <c r="F28" s="67">
        <v>5</v>
      </c>
      <c r="G28" s="67" t="s">
        <v>155</v>
      </c>
      <c r="H28" s="111">
        <v>2</v>
      </c>
      <c r="I28" s="111"/>
      <c r="J28" s="67">
        <v>1</v>
      </c>
      <c r="K28" s="67" t="s">
        <v>155</v>
      </c>
      <c r="L28" s="111">
        <v>8</v>
      </c>
      <c r="M28" s="111"/>
      <c r="N28" s="111" t="s">
        <v>155</v>
      </c>
      <c r="O28" s="111"/>
      <c r="P28" s="67">
        <v>5</v>
      </c>
      <c r="Q28" s="111">
        <v>54</v>
      </c>
      <c r="R28" s="111"/>
      <c r="S28" s="67">
        <v>2</v>
      </c>
      <c r="T28" s="67">
        <v>2</v>
      </c>
      <c r="U28" s="67" t="s">
        <v>155</v>
      </c>
      <c r="V28" s="67">
        <v>1</v>
      </c>
      <c r="W28" s="67">
        <v>1</v>
      </c>
      <c r="X28" s="67">
        <f t="shared" si="7"/>
        <v>98</v>
      </c>
      <c r="Y28" s="67">
        <v>95</v>
      </c>
      <c r="Z28" s="111" t="s">
        <v>155</v>
      </c>
      <c r="AA28" s="111"/>
      <c r="AB28" s="67" t="s">
        <v>155</v>
      </c>
      <c r="AC28" s="67">
        <v>1</v>
      </c>
      <c r="AD28" s="67" t="s">
        <v>155</v>
      </c>
      <c r="AE28" s="67" t="s">
        <v>155</v>
      </c>
      <c r="AF28" s="67">
        <v>2</v>
      </c>
      <c r="AG28" s="67" t="s">
        <v>155</v>
      </c>
      <c r="AH28" s="67" t="s">
        <v>155</v>
      </c>
      <c r="AI28" s="67" t="s">
        <v>155</v>
      </c>
      <c r="AJ28" s="67" t="s">
        <v>155</v>
      </c>
      <c r="AK28" s="67">
        <f t="shared" si="9"/>
        <v>14</v>
      </c>
      <c r="AL28" s="67">
        <v>14</v>
      </c>
      <c r="AM28" s="67" t="s">
        <v>155</v>
      </c>
      <c r="AN28" s="67" t="s">
        <v>155</v>
      </c>
    </row>
    <row r="29" spans="4:40" ht="15.75" customHeight="1">
      <c r="D29" s="65">
        <f t="shared" si="5"/>
        <v>0</v>
      </c>
      <c r="E29" s="67">
        <f t="shared" si="6"/>
        <v>0</v>
      </c>
      <c r="F29" s="67"/>
      <c r="G29" s="67"/>
      <c r="H29" s="111"/>
      <c r="I29" s="111"/>
      <c r="J29" s="67"/>
      <c r="K29" s="67"/>
      <c r="L29" s="111"/>
      <c r="M29" s="111"/>
      <c r="N29" s="111"/>
      <c r="O29" s="111"/>
      <c r="P29" s="67"/>
      <c r="Q29" s="111"/>
      <c r="R29" s="111"/>
      <c r="S29" s="67"/>
      <c r="T29" s="67"/>
      <c r="U29" s="67"/>
      <c r="V29" s="67"/>
      <c r="W29" s="67"/>
      <c r="X29" s="67">
        <f t="shared" si="7"/>
        <v>0</v>
      </c>
      <c r="Y29" s="67"/>
      <c r="Z29" s="111"/>
      <c r="AA29" s="111"/>
      <c r="AB29" s="67"/>
      <c r="AC29" s="67"/>
      <c r="AD29" s="67"/>
      <c r="AE29" s="67"/>
      <c r="AF29" s="67"/>
      <c r="AG29" s="67"/>
      <c r="AH29" s="67">
        <f>SUM(AI29:AJ29)</f>
        <v>0</v>
      </c>
      <c r="AI29" s="67"/>
      <c r="AJ29" s="67"/>
      <c r="AK29" s="67">
        <f t="shared" si="9"/>
        <v>0</v>
      </c>
      <c r="AL29" s="67"/>
      <c r="AM29" s="67"/>
      <c r="AN29" s="67"/>
    </row>
    <row r="30" spans="2:40" ht="17.25" customHeight="1">
      <c r="B30" s="214" t="s">
        <v>126</v>
      </c>
      <c r="D30" s="65">
        <f t="shared" si="5"/>
        <v>140</v>
      </c>
      <c r="E30" s="67">
        <f t="shared" si="6"/>
        <v>48</v>
      </c>
      <c r="F30" s="67" t="s">
        <v>155</v>
      </c>
      <c r="G30" s="67">
        <v>1</v>
      </c>
      <c r="H30" s="111">
        <v>1</v>
      </c>
      <c r="I30" s="111"/>
      <c r="J30" s="67" t="s">
        <v>155</v>
      </c>
      <c r="K30" s="67" t="s">
        <v>155</v>
      </c>
      <c r="L30" s="111">
        <v>5</v>
      </c>
      <c r="M30" s="111"/>
      <c r="N30" s="111">
        <v>23</v>
      </c>
      <c r="O30" s="111"/>
      <c r="P30" s="67">
        <v>7</v>
      </c>
      <c r="Q30" s="111">
        <v>9</v>
      </c>
      <c r="R30" s="111"/>
      <c r="S30" s="67" t="s">
        <v>155</v>
      </c>
      <c r="T30" s="67" t="s">
        <v>155</v>
      </c>
      <c r="U30" s="67">
        <v>1</v>
      </c>
      <c r="V30" s="67">
        <v>1</v>
      </c>
      <c r="W30" s="67" t="s">
        <v>155</v>
      </c>
      <c r="X30" s="67">
        <f t="shared" si="7"/>
        <v>85</v>
      </c>
      <c r="Y30" s="67">
        <v>79</v>
      </c>
      <c r="Z30" s="111" t="s">
        <v>155</v>
      </c>
      <c r="AA30" s="111"/>
      <c r="AB30" s="67" t="s">
        <v>155</v>
      </c>
      <c r="AC30" s="67" t="s">
        <v>155</v>
      </c>
      <c r="AD30" s="67">
        <v>2</v>
      </c>
      <c r="AE30" s="67">
        <v>1</v>
      </c>
      <c r="AF30" s="67">
        <v>3</v>
      </c>
      <c r="AG30" s="67" t="s">
        <v>155</v>
      </c>
      <c r="AH30" s="67" t="s">
        <v>155</v>
      </c>
      <c r="AI30" s="67" t="s">
        <v>155</v>
      </c>
      <c r="AJ30" s="67" t="s">
        <v>155</v>
      </c>
      <c r="AK30" s="67">
        <f t="shared" si="9"/>
        <v>5</v>
      </c>
      <c r="AL30" s="67">
        <v>5</v>
      </c>
      <c r="AM30" s="67" t="s">
        <v>155</v>
      </c>
      <c r="AN30" s="67">
        <v>2</v>
      </c>
    </row>
    <row r="31" spans="2:40" ht="17.25" customHeight="1">
      <c r="B31" s="214" t="s">
        <v>128</v>
      </c>
      <c r="D31" s="65">
        <f t="shared" si="5"/>
        <v>248</v>
      </c>
      <c r="E31" s="67">
        <f t="shared" si="6"/>
        <v>112</v>
      </c>
      <c r="F31" s="67" t="s">
        <v>155</v>
      </c>
      <c r="G31" s="67" t="s">
        <v>155</v>
      </c>
      <c r="H31" s="111">
        <v>1</v>
      </c>
      <c r="I31" s="111"/>
      <c r="J31" s="67">
        <v>1</v>
      </c>
      <c r="K31" s="67">
        <v>13</v>
      </c>
      <c r="L31" s="111" t="s">
        <v>155</v>
      </c>
      <c r="M31" s="111"/>
      <c r="N31" s="111">
        <v>82</v>
      </c>
      <c r="O31" s="111"/>
      <c r="P31" s="67">
        <v>2</v>
      </c>
      <c r="Q31" s="111">
        <v>6</v>
      </c>
      <c r="R31" s="111"/>
      <c r="S31" s="67">
        <v>5</v>
      </c>
      <c r="T31" s="67" t="s">
        <v>155</v>
      </c>
      <c r="U31" s="67">
        <v>2</v>
      </c>
      <c r="V31" s="67" t="s">
        <v>155</v>
      </c>
      <c r="W31" s="67" t="s">
        <v>155</v>
      </c>
      <c r="X31" s="67">
        <f t="shared" si="7"/>
        <v>131</v>
      </c>
      <c r="Y31" s="67">
        <v>130</v>
      </c>
      <c r="Z31" s="111" t="s">
        <v>155</v>
      </c>
      <c r="AA31" s="111"/>
      <c r="AB31" s="67" t="s">
        <v>155</v>
      </c>
      <c r="AC31" s="67" t="s">
        <v>155</v>
      </c>
      <c r="AD31" s="67" t="s">
        <v>155</v>
      </c>
      <c r="AE31" s="67" t="s">
        <v>155</v>
      </c>
      <c r="AF31" s="67" t="s">
        <v>155</v>
      </c>
      <c r="AG31" s="67">
        <v>1</v>
      </c>
      <c r="AH31" s="67" t="s">
        <v>155</v>
      </c>
      <c r="AI31" s="67" t="s">
        <v>155</v>
      </c>
      <c r="AJ31" s="67" t="s">
        <v>155</v>
      </c>
      <c r="AK31" s="67">
        <f t="shared" si="9"/>
        <v>5</v>
      </c>
      <c r="AL31" s="67">
        <v>5</v>
      </c>
      <c r="AM31" s="67" t="s">
        <v>155</v>
      </c>
      <c r="AN31" s="67" t="s">
        <v>155</v>
      </c>
    </row>
    <row r="32" spans="2:40" ht="17.25" customHeight="1">
      <c r="B32" s="214" t="s">
        <v>129</v>
      </c>
      <c r="D32" s="65">
        <f t="shared" si="5"/>
        <v>289</v>
      </c>
      <c r="E32" s="67">
        <f t="shared" si="6"/>
        <v>122</v>
      </c>
      <c r="F32" s="67">
        <v>3</v>
      </c>
      <c r="G32" s="67">
        <v>1</v>
      </c>
      <c r="H32" s="111">
        <v>2</v>
      </c>
      <c r="I32" s="111"/>
      <c r="J32" s="67">
        <v>1</v>
      </c>
      <c r="K32" s="67">
        <v>4</v>
      </c>
      <c r="L32" s="111">
        <v>5</v>
      </c>
      <c r="M32" s="111"/>
      <c r="N32" s="111">
        <v>84</v>
      </c>
      <c r="O32" s="111"/>
      <c r="P32" s="67" t="s">
        <v>155</v>
      </c>
      <c r="Q32" s="111">
        <v>17</v>
      </c>
      <c r="R32" s="111"/>
      <c r="S32" s="67">
        <v>3</v>
      </c>
      <c r="T32" s="67">
        <v>1</v>
      </c>
      <c r="U32" s="67">
        <v>1</v>
      </c>
      <c r="V32" s="67" t="s">
        <v>155</v>
      </c>
      <c r="W32" s="67" t="s">
        <v>155</v>
      </c>
      <c r="X32" s="67">
        <f t="shared" si="7"/>
        <v>160</v>
      </c>
      <c r="Y32" s="67">
        <v>155</v>
      </c>
      <c r="Z32" s="111" t="s">
        <v>155</v>
      </c>
      <c r="AA32" s="111"/>
      <c r="AB32" s="67" t="s">
        <v>155</v>
      </c>
      <c r="AC32" s="67" t="s">
        <v>155</v>
      </c>
      <c r="AD32" s="67">
        <v>4</v>
      </c>
      <c r="AE32" s="67">
        <v>1</v>
      </c>
      <c r="AF32" s="67" t="s">
        <v>155</v>
      </c>
      <c r="AG32" s="67" t="s">
        <v>155</v>
      </c>
      <c r="AH32" s="67">
        <f>SUM(AI32:AJ32)</f>
        <v>1</v>
      </c>
      <c r="AI32" s="67" t="s">
        <v>155</v>
      </c>
      <c r="AJ32" s="67">
        <v>1</v>
      </c>
      <c r="AK32" s="67">
        <f t="shared" si="9"/>
        <v>2</v>
      </c>
      <c r="AL32" s="67">
        <v>2</v>
      </c>
      <c r="AM32" s="67" t="s">
        <v>155</v>
      </c>
      <c r="AN32" s="67">
        <v>4</v>
      </c>
    </row>
    <row r="33" spans="2:40" ht="17.25" customHeight="1">
      <c r="B33" s="214" t="s">
        <v>130</v>
      </c>
      <c r="D33" s="65">
        <f t="shared" si="5"/>
        <v>153</v>
      </c>
      <c r="E33" s="67">
        <f t="shared" si="6"/>
        <v>71</v>
      </c>
      <c r="F33" s="67">
        <v>2</v>
      </c>
      <c r="G33" s="67" t="s">
        <v>155</v>
      </c>
      <c r="H33" s="111" t="s">
        <v>155</v>
      </c>
      <c r="I33" s="111"/>
      <c r="J33" s="67">
        <v>2</v>
      </c>
      <c r="K33" s="67">
        <v>3</v>
      </c>
      <c r="L33" s="111">
        <v>4</v>
      </c>
      <c r="M33" s="111"/>
      <c r="N33" s="111">
        <v>34</v>
      </c>
      <c r="O33" s="111"/>
      <c r="P33" s="67">
        <v>3</v>
      </c>
      <c r="Q33" s="111">
        <v>10</v>
      </c>
      <c r="R33" s="111"/>
      <c r="S33" s="67">
        <v>11</v>
      </c>
      <c r="T33" s="67" t="s">
        <v>155</v>
      </c>
      <c r="U33" s="67" t="s">
        <v>155</v>
      </c>
      <c r="V33" s="67">
        <v>2</v>
      </c>
      <c r="W33" s="67" t="s">
        <v>155</v>
      </c>
      <c r="X33" s="67">
        <f t="shared" si="7"/>
        <v>75</v>
      </c>
      <c r="Y33" s="67">
        <v>71</v>
      </c>
      <c r="Z33" s="111" t="s">
        <v>155</v>
      </c>
      <c r="AA33" s="111"/>
      <c r="AB33" s="67" t="s">
        <v>155</v>
      </c>
      <c r="AC33" s="67" t="s">
        <v>155</v>
      </c>
      <c r="AD33" s="67">
        <v>3</v>
      </c>
      <c r="AE33" s="67">
        <v>1</v>
      </c>
      <c r="AF33" s="67" t="s">
        <v>155</v>
      </c>
      <c r="AG33" s="67" t="s">
        <v>155</v>
      </c>
      <c r="AH33" s="67" t="s">
        <v>155</v>
      </c>
      <c r="AI33" s="67" t="s">
        <v>155</v>
      </c>
      <c r="AJ33" s="67" t="s">
        <v>155</v>
      </c>
      <c r="AK33" s="67">
        <f t="shared" si="9"/>
        <v>4</v>
      </c>
      <c r="AL33" s="67">
        <v>4</v>
      </c>
      <c r="AM33" s="67" t="s">
        <v>155</v>
      </c>
      <c r="AN33" s="67">
        <v>3</v>
      </c>
    </row>
    <row r="34" spans="2:40" ht="17.25" customHeight="1">
      <c r="B34" s="214" t="s">
        <v>131</v>
      </c>
      <c r="D34" s="65">
        <f t="shared" si="5"/>
        <v>218</v>
      </c>
      <c r="E34" s="67">
        <f t="shared" si="6"/>
        <v>96</v>
      </c>
      <c r="F34" s="67">
        <v>3</v>
      </c>
      <c r="G34" s="67" t="s">
        <v>155</v>
      </c>
      <c r="H34" s="111" t="s">
        <v>155</v>
      </c>
      <c r="I34" s="111"/>
      <c r="J34" s="67" t="s">
        <v>155</v>
      </c>
      <c r="K34" s="67">
        <v>5</v>
      </c>
      <c r="L34" s="111">
        <v>7</v>
      </c>
      <c r="M34" s="111"/>
      <c r="N34" s="111">
        <v>64</v>
      </c>
      <c r="O34" s="111"/>
      <c r="P34" s="67">
        <v>5</v>
      </c>
      <c r="Q34" s="111">
        <v>7</v>
      </c>
      <c r="R34" s="111"/>
      <c r="S34" s="67">
        <v>3</v>
      </c>
      <c r="T34" s="67">
        <v>1</v>
      </c>
      <c r="U34" s="67">
        <v>1</v>
      </c>
      <c r="V34" s="67" t="s">
        <v>155</v>
      </c>
      <c r="W34" s="67" t="s">
        <v>155</v>
      </c>
      <c r="X34" s="67">
        <f t="shared" si="7"/>
        <v>118</v>
      </c>
      <c r="Y34" s="67">
        <v>118</v>
      </c>
      <c r="Z34" s="111" t="s">
        <v>155</v>
      </c>
      <c r="AA34" s="111"/>
      <c r="AB34" s="67" t="s">
        <v>155</v>
      </c>
      <c r="AC34" s="67" t="s">
        <v>155</v>
      </c>
      <c r="AD34" s="67" t="s">
        <v>155</v>
      </c>
      <c r="AE34" s="67" t="s">
        <v>155</v>
      </c>
      <c r="AF34" s="67" t="s">
        <v>155</v>
      </c>
      <c r="AG34" s="67" t="s">
        <v>155</v>
      </c>
      <c r="AH34" s="67" t="s">
        <v>155</v>
      </c>
      <c r="AI34" s="67" t="s">
        <v>155</v>
      </c>
      <c r="AJ34" s="67" t="s">
        <v>155</v>
      </c>
      <c r="AK34" s="67">
        <f t="shared" si="9"/>
        <v>3</v>
      </c>
      <c r="AL34" s="67">
        <v>3</v>
      </c>
      <c r="AM34" s="67" t="s">
        <v>155</v>
      </c>
      <c r="AN34" s="67">
        <v>1</v>
      </c>
    </row>
    <row r="35" spans="2:40" ht="17.25" customHeight="1">
      <c r="B35" s="214" t="s">
        <v>132</v>
      </c>
      <c r="D35" s="65">
        <f t="shared" si="5"/>
        <v>405</v>
      </c>
      <c r="E35" s="67">
        <f t="shared" si="6"/>
        <v>166</v>
      </c>
      <c r="F35" s="67">
        <v>9</v>
      </c>
      <c r="G35" s="67" t="s">
        <v>155</v>
      </c>
      <c r="H35" s="111">
        <v>2</v>
      </c>
      <c r="I35" s="111"/>
      <c r="J35" s="67">
        <v>1</v>
      </c>
      <c r="K35" s="67">
        <v>9</v>
      </c>
      <c r="L35" s="111">
        <v>39</v>
      </c>
      <c r="M35" s="111"/>
      <c r="N35" s="111">
        <v>48</v>
      </c>
      <c r="O35" s="111"/>
      <c r="P35" s="67">
        <v>3</v>
      </c>
      <c r="Q35" s="111">
        <v>32</v>
      </c>
      <c r="R35" s="111"/>
      <c r="S35" s="67">
        <v>18</v>
      </c>
      <c r="T35" s="67" t="s">
        <v>155</v>
      </c>
      <c r="U35" s="67">
        <v>5</v>
      </c>
      <c r="V35" s="67" t="s">
        <v>155</v>
      </c>
      <c r="W35" s="67" t="s">
        <v>155</v>
      </c>
      <c r="X35" s="67">
        <f t="shared" si="7"/>
        <v>222</v>
      </c>
      <c r="Y35" s="67">
        <v>218</v>
      </c>
      <c r="Z35" s="111" t="s">
        <v>155</v>
      </c>
      <c r="AA35" s="111"/>
      <c r="AB35" s="67" t="s">
        <v>155</v>
      </c>
      <c r="AC35" s="67" t="s">
        <v>155</v>
      </c>
      <c r="AD35" s="67">
        <v>3</v>
      </c>
      <c r="AE35" s="67">
        <v>1</v>
      </c>
      <c r="AF35" s="67" t="s">
        <v>155</v>
      </c>
      <c r="AG35" s="67" t="s">
        <v>155</v>
      </c>
      <c r="AH35" s="67" t="s">
        <v>155</v>
      </c>
      <c r="AI35" s="67" t="s">
        <v>155</v>
      </c>
      <c r="AJ35" s="67" t="s">
        <v>155</v>
      </c>
      <c r="AK35" s="67">
        <f t="shared" si="9"/>
        <v>9</v>
      </c>
      <c r="AL35" s="67">
        <v>8</v>
      </c>
      <c r="AM35" s="67">
        <v>1</v>
      </c>
      <c r="AN35" s="67">
        <v>8</v>
      </c>
    </row>
    <row r="36" spans="2:40" ht="17.25" customHeight="1">
      <c r="B36" s="214" t="s">
        <v>134</v>
      </c>
      <c r="D36" s="65">
        <f t="shared" si="5"/>
        <v>340</v>
      </c>
      <c r="E36" s="67">
        <f t="shared" si="6"/>
        <v>126</v>
      </c>
      <c r="F36" s="67" t="s">
        <v>155</v>
      </c>
      <c r="G36" s="67" t="s">
        <v>155</v>
      </c>
      <c r="H36" s="111">
        <v>5</v>
      </c>
      <c r="I36" s="111"/>
      <c r="J36" s="67">
        <v>6</v>
      </c>
      <c r="K36" s="67">
        <v>6</v>
      </c>
      <c r="L36" s="111">
        <v>45</v>
      </c>
      <c r="M36" s="111"/>
      <c r="N36" s="111">
        <v>24</v>
      </c>
      <c r="O36" s="111"/>
      <c r="P36" s="67">
        <v>5</v>
      </c>
      <c r="Q36" s="111">
        <v>22</v>
      </c>
      <c r="R36" s="111"/>
      <c r="S36" s="67">
        <v>11</v>
      </c>
      <c r="T36" s="67" t="s">
        <v>155</v>
      </c>
      <c r="U36" s="67">
        <v>2</v>
      </c>
      <c r="V36" s="67" t="s">
        <v>155</v>
      </c>
      <c r="W36" s="67" t="s">
        <v>155</v>
      </c>
      <c r="X36" s="67">
        <f t="shared" si="7"/>
        <v>204</v>
      </c>
      <c r="Y36" s="67">
        <v>202</v>
      </c>
      <c r="Z36" s="111" t="s">
        <v>155</v>
      </c>
      <c r="AA36" s="111"/>
      <c r="AB36" s="67" t="s">
        <v>155</v>
      </c>
      <c r="AC36" s="67" t="s">
        <v>155</v>
      </c>
      <c r="AD36" s="67" t="s">
        <v>155</v>
      </c>
      <c r="AE36" s="67" t="s">
        <v>155</v>
      </c>
      <c r="AF36" s="67">
        <v>2</v>
      </c>
      <c r="AG36" s="67" t="s">
        <v>155</v>
      </c>
      <c r="AH36" s="67" t="s">
        <v>155</v>
      </c>
      <c r="AI36" s="67" t="s">
        <v>155</v>
      </c>
      <c r="AJ36" s="67" t="s">
        <v>155</v>
      </c>
      <c r="AK36" s="67">
        <f t="shared" si="9"/>
        <v>9</v>
      </c>
      <c r="AL36" s="67">
        <v>9</v>
      </c>
      <c r="AM36" s="67" t="s">
        <v>155</v>
      </c>
      <c r="AN36" s="67">
        <v>1</v>
      </c>
    </row>
    <row r="37" spans="2:40" ht="17.25" customHeight="1">
      <c r="B37" s="214" t="s">
        <v>137</v>
      </c>
      <c r="D37" s="65">
        <f t="shared" si="5"/>
        <v>152</v>
      </c>
      <c r="E37" s="67">
        <f t="shared" si="6"/>
        <v>40</v>
      </c>
      <c r="F37" s="67" t="s">
        <v>155</v>
      </c>
      <c r="G37" s="67" t="s">
        <v>155</v>
      </c>
      <c r="H37" s="111">
        <v>1</v>
      </c>
      <c r="I37" s="111"/>
      <c r="J37" s="67" t="s">
        <v>155</v>
      </c>
      <c r="K37" s="67" t="s">
        <v>155</v>
      </c>
      <c r="L37" s="111">
        <v>1</v>
      </c>
      <c r="M37" s="111"/>
      <c r="N37" s="111">
        <v>2</v>
      </c>
      <c r="O37" s="111"/>
      <c r="P37" s="67">
        <v>5</v>
      </c>
      <c r="Q37" s="111">
        <v>27</v>
      </c>
      <c r="R37" s="111"/>
      <c r="S37" s="67">
        <v>4</v>
      </c>
      <c r="T37" s="67" t="s">
        <v>155</v>
      </c>
      <c r="U37" s="67" t="s">
        <v>155</v>
      </c>
      <c r="V37" s="67" t="s">
        <v>155</v>
      </c>
      <c r="W37" s="67" t="s">
        <v>155</v>
      </c>
      <c r="X37" s="67">
        <f t="shared" si="7"/>
        <v>100</v>
      </c>
      <c r="Y37" s="67">
        <v>98</v>
      </c>
      <c r="Z37" s="111">
        <v>2</v>
      </c>
      <c r="AA37" s="111"/>
      <c r="AB37" s="67" t="s">
        <v>155</v>
      </c>
      <c r="AC37" s="67" t="s">
        <v>155</v>
      </c>
      <c r="AD37" s="67" t="s">
        <v>155</v>
      </c>
      <c r="AE37" s="67" t="s">
        <v>155</v>
      </c>
      <c r="AF37" s="67" t="s">
        <v>155</v>
      </c>
      <c r="AG37" s="67" t="s">
        <v>155</v>
      </c>
      <c r="AH37" s="67" t="s">
        <v>155</v>
      </c>
      <c r="AI37" s="67" t="s">
        <v>155</v>
      </c>
      <c r="AJ37" s="67" t="s">
        <v>155</v>
      </c>
      <c r="AK37" s="67">
        <f t="shared" si="9"/>
        <v>11</v>
      </c>
      <c r="AL37" s="67">
        <v>11</v>
      </c>
      <c r="AM37" s="67" t="s">
        <v>155</v>
      </c>
      <c r="AN37" s="67">
        <v>1</v>
      </c>
    </row>
    <row r="38" spans="2:40" ht="17.25" customHeight="1">
      <c r="B38" s="214" t="s">
        <v>140</v>
      </c>
      <c r="D38" s="65">
        <f t="shared" si="5"/>
        <v>293</v>
      </c>
      <c r="E38" s="67">
        <f t="shared" si="6"/>
        <v>102</v>
      </c>
      <c r="F38" s="67">
        <v>4</v>
      </c>
      <c r="G38" s="67">
        <v>1</v>
      </c>
      <c r="H38" s="111" t="s">
        <v>155</v>
      </c>
      <c r="I38" s="111"/>
      <c r="J38" s="67">
        <v>2</v>
      </c>
      <c r="K38" s="67">
        <v>1</v>
      </c>
      <c r="L38" s="111">
        <v>24</v>
      </c>
      <c r="M38" s="111"/>
      <c r="N38" s="111">
        <v>57</v>
      </c>
      <c r="O38" s="111"/>
      <c r="P38" s="67" t="s">
        <v>155</v>
      </c>
      <c r="Q38" s="111">
        <v>2</v>
      </c>
      <c r="R38" s="111"/>
      <c r="S38" s="67">
        <v>6</v>
      </c>
      <c r="T38" s="67" t="s">
        <v>155</v>
      </c>
      <c r="U38" s="67">
        <v>2</v>
      </c>
      <c r="V38" s="67">
        <v>3</v>
      </c>
      <c r="W38" s="67" t="s">
        <v>155</v>
      </c>
      <c r="X38" s="67">
        <f t="shared" si="7"/>
        <v>177</v>
      </c>
      <c r="Y38" s="67">
        <v>177</v>
      </c>
      <c r="Z38" s="111" t="s">
        <v>155</v>
      </c>
      <c r="AA38" s="111"/>
      <c r="AB38" s="67" t="s">
        <v>155</v>
      </c>
      <c r="AC38" s="67" t="s">
        <v>155</v>
      </c>
      <c r="AD38" s="67" t="s">
        <v>155</v>
      </c>
      <c r="AE38" s="67" t="s">
        <v>155</v>
      </c>
      <c r="AF38" s="67" t="s">
        <v>155</v>
      </c>
      <c r="AG38" s="67" t="s">
        <v>155</v>
      </c>
      <c r="AH38" s="67" t="s">
        <v>155</v>
      </c>
      <c r="AI38" s="67" t="s">
        <v>155</v>
      </c>
      <c r="AJ38" s="67" t="s">
        <v>155</v>
      </c>
      <c r="AK38" s="67">
        <f t="shared" si="9"/>
        <v>8</v>
      </c>
      <c r="AL38" s="67">
        <v>8</v>
      </c>
      <c r="AM38" s="67" t="s">
        <v>155</v>
      </c>
      <c r="AN38" s="67">
        <v>6</v>
      </c>
    </row>
    <row r="39" spans="2:40" ht="17.25" customHeight="1">
      <c r="B39" s="214" t="s">
        <v>141</v>
      </c>
      <c r="D39" s="65">
        <f t="shared" si="5"/>
        <v>292</v>
      </c>
      <c r="E39" s="67">
        <f t="shared" si="6"/>
        <v>78</v>
      </c>
      <c r="F39" s="67" t="s">
        <v>155</v>
      </c>
      <c r="G39" s="67">
        <v>4</v>
      </c>
      <c r="H39" s="111">
        <v>4</v>
      </c>
      <c r="I39" s="111"/>
      <c r="J39" s="67">
        <v>1</v>
      </c>
      <c r="K39" s="67" t="s">
        <v>155</v>
      </c>
      <c r="L39" s="111">
        <v>3</v>
      </c>
      <c r="M39" s="111"/>
      <c r="N39" s="111">
        <v>6</v>
      </c>
      <c r="O39" s="111"/>
      <c r="P39" s="67">
        <v>2</v>
      </c>
      <c r="Q39" s="111">
        <v>48</v>
      </c>
      <c r="R39" s="111"/>
      <c r="S39" s="67">
        <v>8</v>
      </c>
      <c r="T39" s="67">
        <v>1</v>
      </c>
      <c r="U39" s="67" t="s">
        <v>155</v>
      </c>
      <c r="V39" s="67">
        <v>1</v>
      </c>
      <c r="W39" s="67" t="s">
        <v>155</v>
      </c>
      <c r="X39" s="67">
        <f t="shared" si="7"/>
        <v>190</v>
      </c>
      <c r="Y39" s="67">
        <v>189</v>
      </c>
      <c r="Z39" s="111" t="s">
        <v>155</v>
      </c>
      <c r="AA39" s="111"/>
      <c r="AB39" s="67" t="s">
        <v>155</v>
      </c>
      <c r="AC39" s="67" t="s">
        <v>155</v>
      </c>
      <c r="AD39" s="67">
        <v>1</v>
      </c>
      <c r="AE39" s="67" t="s">
        <v>155</v>
      </c>
      <c r="AF39" s="67" t="s">
        <v>155</v>
      </c>
      <c r="AG39" s="67" t="s">
        <v>155</v>
      </c>
      <c r="AH39" s="67">
        <f>SUM(AI39:AJ39)</f>
        <v>2</v>
      </c>
      <c r="AI39" s="67">
        <v>2</v>
      </c>
      <c r="AJ39" s="67" t="s">
        <v>155</v>
      </c>
      <c r="AK39" s="67">
        <f t="shared" si="9"/>
        <v>20</v>
      </c>
      <c r="AL39" s="67">
        <v>20</v>
      </c>
      <c r="AM39" s="67" t="s">
        <v>155</v>
      </c>
      <c r="AN39" s="67">
        <v>2</v>
      </c>
    </row>
    <row r="40" spans="2:40" ht="17.25" customHeight="1">
      <c r="B40" s="214" t="s">
        <v>142</v>
      </c>
      <c r="D40" s="65">
        <f t="shared" si="5"/>
        <v>60</v>
      </c>
      <c r="E40" s="67">
        <f t="shared" si="6"/>
        <v>20</v>
      </c>
      <c r="F40" s="67">
        <v>1</v>
      </c>
      <c r="G40" s="67" t="s">
        <v>155</v>
      </c>
      <c r="H40" s="111">
        <v>2</v>
      </c>
      <c r="I40" s="111"/>
      <c r="J40" s="67">
        <v>1</v>
      </c>
      <c r="K40" s="67">
        <v>1</v>
      </c>
      <c r="L40" s="111" t="s">
        <v>155</v>
      </c>
      <c r="M40" s="111"/>
      <c r="N40" s="111">
        <v>3</v>
      </c>
      <c r="O40" s="111"/>
      <c r="P40" s="67" t="s">
        <v>155</v>
      </c>
      <c r="Q40" s="111">
        <v>9</v>
      </c>
      <c r="R40" s="111"/>
      <c r="S40" s="67" t="s">
        <v>155</v>
      </c>
      <c r="T40" s="67">
        <v>1</v>
      </c>
      <c r="U40" s="67">
        <v>2</v>
      </c>
      <c r="V40" s="67" t="s">
        <v>155</v>
      </c>
      <c r="W40" s="67" t="s">
        <v>155</v>
      </c>
      <c r="X40" s="67">
        <f t="shared" si="7"/>
        <v>35</v>
      </c>
      <c r="Y40" s="67">
        <v>35</v>
      </c>
      <c r="Z40" s="111" t="s">
        <v>155</v>
      </c>
      <c r="AA40" s="111"/>
      <c r="AB40" s="67" t="s">
        <v>155</v>
      </c>
      <c r="AC40" s="67" t="s">
        <v>155</v>
      </c>
      <c r="AD40" s="67" t="s">
        <v>155</v>
      </c>
      <c r="AE40" s="67" t="s">
        <v>155</v>
      </c>
      <c r="AF40" s="67" t="s">
        <v>155</v>
      </c>
      <c r="AG40" s="67" t="s">
        <v>155</v>
      </c>
      <c r="AH40" s="67" t="s">
        <v>155</v>
      </c>
      <c r="AI40" s="67" t="s">
        <v>155</v>
      </c>
      <c r="AJ40" s="67" t="s">
        <v>155</v>
      </c>
      <c r="AK40" s="67">
        <f t="shared" si="9"/>
        <v>4</v>
      </c>
      <c r="AL40" s="67">
        <v>4</v>
      </c>
      <c r="AM40" s="67" t="s">
        <v>155</v>
      </c>
      <c r="AN40" s="67">
        <v>1</v>
      </c>
    </row>
    <row r="41" spans="2:40" ht="17.25" customHeight="1">
      <c r="B41" s="214" t="s">
        <v>143</v>
      </c>
      <c r="D41" s="65">
        <f t="shared" si="5"/>
        <v>10</v>
      </c>
      <c r="E41" s="67">
        <f t="shared" si="6"/>
        <v>3</v>
      </c>
      <c r="F41" s="67">
        <v>1</v>
      </c>
      <c r="G41" s="67" t="s">
        <v>155</v>
      </c>
      <c r="H41" s="111" t="s">
        <v>155</v>
      </c>
      <c r="I41" s="111"/>
      <c r="J41" s="67" t="s">
        <v>155</v>
      </c>
      <c r="K41" s="67" t="s">
        <v>155</v>
      </c>
      <c r="L41" s="111" t="s">
        <v>155</v>
      </c>
      <c r="M41" s="111"/>
      <c r="N41" s="111" t="s">
        <v>155</v>
      </c>
      <c r="O41" s="111"/>
      <c r="P41" s="67" t="s">
        <v>155</v>
      </c>
      <c r="Q41" s="111">
        <v>2</v>
      </c>
      <c r="R41" s="111"/>
      <c r="S41" s="67" t="s">
        <v>155</v>
      </c>
      <c r="T41" s="67" t="s">
        <v>155</v>
      </c>
      <c r="U41" s="67" t="s">
        <v>155</v>
      </c>
      <c r="V41" s="67" t="s">
        <v>155</v>
      </c>
      <c r="W41" s="67" t="s">
        <v>155</v>
      </c>
      <c r="X41" s="67">
        <f t="shared" si="7"/>
        <v>6</v>
      </c>
      <c r="Y41" s="67">
        <v>6</v>
      </c>
      <c r="Z41" s="111" t="s">
        <v>155</v>
      </c>
      <c r="AA41" s="111"/>
      <c r="AB41" s="67" t="s">
        <v>155</v>
      </c>
      <c r="AC41" s="67" t="s">
        <v>155</v>
      </c>
      <c r="AD41" s="67" t="s">
        <v>155</v>
      </c>
      <c r="AE41" s="67" t="s">
        <v>155</v>
      </c>
      <c r="AF41" s="67" t="s">
        <v>155</v>
      </c>
      <c r="AG41" s="67" t="s">
        <v>155</v>
      </c>
      <c r="AH41" s="67" t="s">
        <v>155</v>
      </c>
      <c r="AI41" s="67" t="s">
        <v>155</v>
      </c>
      <c r="AJ41" s="67" t="s">
        <v>155</v>
      </c>
      <c r="AK41" s="67">
        <f t="shared" si="9"/>
        <v>1</v>
      </c>
      <c r="AL41" s="67">
        <v>1</v>
      </c>
      <c r="AM41" s="67" t="s">
        <v>155</v>
      </c>
      <c r="AN41" s="67" t="s">
        <v>155</v>
      </c>
    </row>
    <row r="42" spans="2:40" ht="17.25" customHeight="1">
      <c r="B42" s="214" t="s">
        <v>144</v>
      </c>
      <c r="D42" s="65">
        <f t="shared" si="5"/>
        <v>185</v>
      </c>
      <c r="E42" s="67">
        <f t="shared" si="6"/>
        <v>35</v>
      </c>
      <c r="F42" s="67" t="s">
        <v>155</v>
      </c>
      <c r="G42" s="67">
        <v>1</v>
      </c>
      <c r="H42" s="111">
        <v>1</v>
      </c>
      <c r="I42" s="111"/>
      <c r="J42" s="67">
        <v>1</v>
      </c>
      <c r="K42" s="67">
        <v>1</v>
      </c>
      <c r="L42" s="111" t="s">
        <v>155</v>
      </c>
      <c r="M42" s="111"/>
      <c r="N42" s="111">
        <v>2</v>
      </c>
      <c r="O42" s="111"/>
      <c r="P42" s="67" t="s">
        <v>155</v>
      </c>
      <c r="Q42" s="111">
        <v>13</v>
      </c>
      <c r="R42" s="111"/>
      <c r="S42" s="67">
        <v>14</v>
      </c>
      <c r="T42" s="67" t="s">
        <v>155</v>
      </c>
      <c r="U42" s="67">
        <v>2</v>
      </c>
      <c r="V42" s="67" t="s">
        <v>155</v>
      </c>
      <c r="W42" s="67" t="s">
        <v>155</v>
      </c>
      <c r="X42" s="67">
        <f t="shared" si="7"/>
        <v>127</v>
      </c>
      <c r="Y42" s="67">
        <v>120</v>
      </c>
      <c r="Z42" s="111" t="s">
        <v>155</v>
      </c>
      <c r="AA42" s="111"/>
      <c r="AB42" s="67" t="s">
        <v>155</v>
      </c>
      <c r="AC42" s="67" t="s">
        <v>155</v>
      </c>
      <c r="AD42" s="67">
        <v>4</v>
      </c>
      <c r="AE42" s="67">
        <v>2</v>
      </c>
      <c r="AF42" s="67">
        <v>1</v>
      </c>
      <c r="AG42" s="67" t="s">
        <v>155</v>
      </c>
      <c r="AH42" s="67">
        <f>SUM(AI42:AJ42)</f>
        <v>2</v>
      </c>
      <c r="AI42" s="67">
        <v>2</v>
      </c>
      <c r="AJ42" s="67" t="s">
        <v>155</v>
      </c>
      <c r="AK42" s="67">
        <f t="shared" si="9"/>
        <v>17</v>
      </c>
      <c r="AL42" s="67">
        <v>17</v>
      </c>
      <c r="AM42" s="67" t="s">
        <v>155</v>
      </c>
      <c r="AN42" s="67">
        <v>4</v>
      </c>
    </row>
    <row r="43" spans="2:40" ht="17.25" customHeight="1">
      <c r="B43" s="214" t="s">
        <v>145</v>
      </c>
      <c r="D43" s="65">
        <f t="shared" si="5"/>
        <v>126</v>
      </c>
      <c r="E43" s="67">
        <f t="shared" si="6"/>
        <v>30</v>
      </c>
      <c r="F43" s="67">
        <v>1</v>
      </c>
      <c r="G43" s="67" t="s">
        <v>155</v>
      </c>
      <c r="H43" s="111">
        <v>2</v>
      </c>
      <c r="I43" s="111"/>
      <c r="J43" s="67" t="s">
        <v>155</v>
      </c>
      <c r="K43" s="67" t="s">
        <v>155</v>
      </c>
      <c r="L43" s="111">
        <v>2</v>
      </c>
      <c r="M43" s="111"/>
      <c r="N43" s="111">
        <v>9</v>
      </c>
      <c r="O43" s="111"/>
      <c r="P43" s="67" t="s">
        <v>155</v>
      </c>
      <c r="Q43" s="111">
        <v>15</v>
      </c>
      <c r="R43" s="111"/>
      <c r="S43" s="67">
        <v>1</v>
      </c>
      <c r="T43" s="67" t="s">
        <v>155</v>
      </c>
      <c r="U43" s="67" t="s">
        <v>155</v>
      </c>
      <c r="V43" s="67" t="s">
        <v>155</v>
      </c>
      <c r="W43" s="67" t="s">
        <v>155</v>
      </c>
      <c r="X43" s="67">
        <v>55</v>
      </c>
      <c r="Y43" s="67">
        <v>54</v>
      </c>
      <c r="Z43" s="111" t="s">
        <v>155</v>
      </c>
      <c r="AA43" s="111"/>
      <c r="AB43" s="67" t="s">
        <v>155</v>
      </c>
      <c r="AC43" s="67" t="s">
        <v>155</v>
      </c>
      <c r="AD43" s="67">
        <v>1</v>
      </c>
      <c r="AE43" s="67" t="s">
        <v>155</v>
      </c>
      <c r="AF43" s="67" t="s">
        <v>155</v>
      </c>
      <c r="AG43" s="67" t="s">
        <v>155</v>
      </c>
      <c r="AH43" s="67" t="s">
        <v>155</v>
      </c>
      <c r="AI43" s="67" t="s">
        <v>155</v>
      </c>
      <c r="AJ43" s="67" t="s">
        <v>155</v>
      </c>
      <c r="AK43" s="67">
        <f t="shared" si="9"/>
        <v>6</v>
      </c>
      <c r="AL43" s="67">
        <v>6</v>
      </c>
      <c r="AM43" s="67" t="s">
        <v>155</v>
      </c>
      <c r="AN43" s="67">
        <v>35</v>
      </c>
    </row>
    <row r="44" spans="2:40" ht="17.25" customHeight="1">
      <c r="B44" s="214" t="s">
        <v>146</v>
      </c>
      <c r="D44" s="65">
        <f t="shared" si="5"/>
        <v>152</v>
      </c>
      <c r="E44" s="67">
        <f t="shared" si="6"/>
        <v>44</v>
      </c>
      <c r="F44" s="67" t="s">
        <v>155</v>
      </c>
      <c r="G44" s="67" t="s">
        <v>155</v>
      </c>
      <c r="H44" s="111">
        <v>1</v>
      </c>
      <c r="I44" s="111"/>
      <c r="J44" s="67" t="s">
        <v>155</v>
      </c>
      <c r="K44" s="67" t="s">
        <v>155</v>
      </c>
      <c r="L44" s="111">
        <v>1</v>
      </c>
      <c r="M44" s="111"/>
      <c r="N44" s="111">
        <v>37</v>
      </c>
      <c r="O44" s="111"/>
      <c r="P44" s="67" t="s">
        <v>155</v>
      </c>
      <c r="Q44" s="111" t="s">
        <v>155</v>
      </c>
      <c r="R44" s="111"/>
      <c r="S44" s="67">
        <v>5</v>
      </c>
      <c r="T44" s="67" t="s">
        <v>155</v>
      </c>
      <c r="U44" s="67" t="s">
        <v>155</v>
      </c>
      <c r="V44" s="67" t="s">
        <v>155</v>
      </c>
      <c r="W44" s="67" t="s">
        <v>155</v>
      </c>
      <c r="X44" s="67">
        <f>SUM(Y44:AG44)</f>
        <v>107</v>
      </c>
      <c r="Y44" s="67">
        <v>107</v>
      </c>
      <c r="Z44" s="111" t="s">
        <v>155</v>
      </c>
      <c r="AA44" s="111"/>
      <c r="AB44" s="67" t="s">
        <v>155</v>
      </c>
      <c r="AC44" s="67" t="s">
        <v>155</v>
      </c>
      <c r="AD44" s="67" t="s">
        <v>155</v>
      </c>
      <c r="AE44" s="67" t="s">
        <v>155</v>
      </c>
      <c r="AF44" s="67" t="s">
        <v>155</v>
      </c>
      <c r="AG44" s="67" t="s">
        <v>155</v>
      </c>
      <c r="AH44" s="67" t="s">
        <v>155</v>
      </c>
      <c r="AI44" s="67" t="s">
        <v>155</v>
      </c>
      <c r="AJ44" s="67" t="s">
        <v>155</v>
      </c>
      <c r="AK44" s="67" t="s">
        <v>155</v>
      </c>
      <c r="AL44" s="67" t="s">
        <v>155</v>
      </c>
      <c r="AM44" s="67" t="s">
        <v>155</v>
      </c>
      <c r="AN44" s="67">
        <v>1</v>
      </c>
    </row>
    <row r="45" spans="2:40" ht="17.25" customHeight="1">
      <c r="B45" s="214" t="s">
        <v>147</v>
      </c>
      <c r="D45" s="65">
        <f t="shared" si="5"/>
        <v>215</v>
      </c>
      <c r="E45" s="67">
        <f t="shared" si="6"/>
        <v>58</v>
      </c>
      <c r="F45" s="67" t="s">
        <v>155</v>
      </c>
      <c r="G45" s="67" t="s">
        <v>155</v>
      </c>
      <c r="H45" s="111" t="s">
        <v>155</v>
      </c>
      <c r="I45" s="111"/>
      <c r="J45" s="67">
        <v>2</v>
      </c>
      <c r="K45" s="67">
        <v>1</v>
      </c>
      <c r="L45" s="111">
        <v>16</v>
      </c>
      <c r="M45" s="111"/>
      <c r="N45" s="111">
        <v>10</v>
      </c>
      <c r="O45" s="111"/>
      <c r="P45" s="67" t="s">
        <v>155</v>
      </c>
      <c r="Q45" s="111">
        <v>10</v>
      </c>
      <c r="R45" s="111"/>
      <c r="S45" s="67">
        <v>19</v>
      </c>
      <c r="T45" s="67" t="s">
        <v>155</v>
      </c>
      <c r="U45" s="67" t="s">
        <v>155</v>
      </c>
      <c r="V45" s="67" t="s">
        <v>155</v>
      </c>
      <c r="W45" s="67" t="s">
        <v>155</v>
      </c>
      <c r="X45" s="67">
        <f>SUM(Y45:AG45)</f>
        <v>150</v>
      </c>
      <c r="Y45" s="67">
        <v>148</v>
      </c>
      <c r="Z45" s="111" t="s">
        <v>155</v>
      </c>
      <c r="AA45" s="111"/>
      <c r="AB45" s="67" t="s">
        <v>155</v>
      </c>
      <c r="AC45" s="67" t="s">
        <v>155</v>
      </c>
      <c r="AD45" s="67">
        <v>2</v>
      </c>
      <c r="AE45" s="67" t="s">
        <v>155</v>
      </c>
      <c r="AF45" s="67" t="s">
        <v>155</v>
      </c>
      <c r="AG45" s="67" t="s">
        <v>155</v>
      </c>
      <c r="AH45" s="67">
        <f>SUM(AI45:AJ45)</f>
        <v>2</v>
      </c>
      <c r="AI45" s="67" t="s">
        <v>155</v>
      </c>
      <c r="AJ45" s="67">
        <v>2</v>
      </c>
      <c r="AK45" s="67">
        <f>SUM(AL45:AM45)</f>
        <v>2</v>
      </c>
      <c r="AL45" s="67">
        <v>2</v>
      </c>
      <c r="AM45" s="67" t="s">
        <v>155</v>
      </c>
      <c r="AN45" s="67">
        <v>3</v>
      </c>
    </row>
    <row r="46" ht="4.5" customHeight="1" thickBot="1">
      <c r="D46" s="25"/>
    </row>
    <row r="47" spans="1:40" ht="12" customHeight="1">
      <c r="A47" s="26" t="s">
        <v>769</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row>
  </sheetData>
  <sheetProtection/>
  <mergeCells count="215">
    <mergeCell ref="H45:I45"/>
    <mergeCell ref="L45:M45"/>
    <mergeCell ref="N45:O45"/>
    <mergeCell ref="Q45:R45"/>
    <mergeCell ref="Z45:AA45"/>
    <mergeCell ref="H43:I43"/>
    <mergeCell ref="L43:M43"/>
    <mergeCell ref="N43:O43"/>
    <mergeCell ref="Q43:R43"/>
    <mergeCell ref="Z43:AA43"/>
    <mergeCell ref="H44:I44"/>
    <mergeCell ref="L44:M44"/>
    <mergeCell ref="N44:O44"/>
    <mergeCell ref="Q44:R44"/>
    <mergeCell ref="Z44:AA44"/>
    <mergeCell ref="H41:I41"/>
    <mergeCell ref="L41:M41"/>
    <mergeCell ref="N41:O41"/>
    <mergeCell ref="Q41:R41"/>
    <mergeCell ref="Z41:AA41"/>
    <mergeCell ref="H42:I42"/>
    <mergeCell ref="L42:M42"/>
    <mergeCell ref="N42:O42"/>
    <mergeCell ref="Q42:R42"/>
    <mergeCell ref="Z42:AA42"/>
    <mergeCell ref="H39:I39"/>
    <mergeCell ref="L39:M39"/>
    <mergeCell ref="N39:O39"/>
    <mergeCell ref="Q39:R39"/>
    <mergeCell ref="Z39:AA39"/>
    <mergeCell ref="H40:I40"/>
    <mergeCell ref="L40:M40"/>
    <mergeCell ref="N40:O40"/>
    <mergeCell ref="Q40:R40"/>
    <mergeCell ref="Z40:AA40"/>
    <mergeCell ref="H37:I37"/>
    <mergeCell ref="L37:M37"/>
    <mergeCell ref="N37:O37"/>
    <mergeCell ref="Q37:R37"/>
    <mergeCell ref="Z37:AA37"/>
    <mergeCell ref="H38:I38"/>
    <mergeCell ref="L38:M38"/>
    <mergeCell ref="N38:O38"/>
    <mergeCell ref="Q38:R38"/>
    <mergeCell ref="Z38:AA38"/>
    <mergeCell ref="H35:I35"/>
    <mergeCell ref="L35:M35"/>
    <mergeCell ref="N35:O35"/>
    <mergeCell ref="Q35:R35"/>
    <mergeCell ref="Z35:AA35"/>
    <mergeCell ref="H36:I36"/>
    <mergeCell ref="L36:M36"/>
    <mergeCell ref="N36:O36"/>
    <mergeCell ref="Q36:R36"/>
    <mergeCell ref="Z36:AA36"/>
    <mergeCell ref="H33:I33"/>
    <mergeCell ref="L33:M33"/>
    <mergeCell ref="N33:O33"/>
    <mergeCell ref="Q33:R33"/>
    <mergeCell ref="Z33:AA33"/>
    <mergeCell ref="H34:I34"/>
    <mergeCell ref="L34:M34"/>
    <mergeCell ref="N34:O34"/>
    <mergeCell ref="Q34:R34"/>
    <mergeCell ref="Z34:AA34"/>
    <mergeCell ref="H31:I31"/>
    <mergeCell ref="L31:M31"/>
    <mergeCell ref="N31:O31"/>
    <mergeCell ref="Q31:R31"/>
    <mergeCell ref="Z31:AA31"/>
    <mergeCell ref="H32:I32"/>
    <mergeCell ref="L32:M32"/>
    <mergeCell ref="N32:O32"/>
    <mergeCell ref="Q32:R32"/>
    <mergeCell ref="Z32:AA32"/>
    <mergeCell ref="H29:I29"/>
    <mergeCell ref="L29:M29"/>
    <mergeCell ref="N29:O29"/>
    <mergeCell ref="Q29:R29"/>
    <mergeCell ref="Z29:AA29"/>
    <mergeCell ref="H30:I30"/>
    <mergeCell ref="L30:M30"/>
    <mergeCell ref="N30:O30"/>
    <mergeCell ref="Q30:R30"/>
    <mergeCell ref="Z30:AA30"/>
    <mergeCell ref="H27:I27"/>
    <mergeCell ref="L27:M27"/>
    <mergeCell ref="N27:O27"/>
    <mergeCell ref="Q27:R27"/>
    <mergeCell ref="Z27:AA27"/>
    <mergeCell ref="H28:I28"/>
    <mergeCell ref="L28:M28"/>
    <mergeCell ref="N28:O28"/>
    <mergeCell ref="Q28:R28"/>
    <mergeCell ref="Z28:AA28"/>
    <mergeCell ref="H25:I25"/>
    <mergeCell ref="L25:M25"/>
    <mergeCell ref="N25:O25"/>
    <mergeCell ref="Q25:R25"/>
    <mergeCell ref="Z25:AA25"/>
    <mergeCell ref="H26:I26"/>
    <mergeCell ref="L26:M26"/>
    <mergeCell ref="N26:O26"/>
    <mergeCell ref="Q26:R26"/>
    <mergeCell ref="Z26:AA26"/>
    <mergeCell ref="H23:I23"/>
    <mergeCell ref="L23:M23"/>
    <mergeCell ref="N23:O23"/>
    <mergeCell ref="Q23:R23"/>
    <mergeCell ref="Z23:AA23"/>
    <mergeCell ref="H24:I24"/>
    <mergeCell ref="L24:M24"/>
    <mergeCell ref="N24:O24"/>
    <mergeCell ref="Q24:R24"/>
    <mergeCell ref="Z24:AA24"/>
    <mergeCell ref="H21:I21"/>
    <mergeCell ref="L21:M21"/>
    <mergeCell ref="N21:O21"/>
    <mergeCell ref="Q21:R21"/>
    <mergeCell ref="Z21:AA21"/>
    <mergeCell ref="H22:I22"/>
    <mergeCell ref="L22:M22"/>
    <mergeCell ref="N22:O22"/>
    <mergeCell ref="Q22:R22"/>
    <mergeCell ref="Z22:AA22"/>
    <mergeCell ref="H19:I19"/>
    <mergeCell ref="L19:M19"/>
    <mergeCell ref="N19:O19"/>
    <mergeCell ref="Q19:R19"/>
    <mergeCell ref="Z19:AA19"/>
    <mergeCell ref="H20:I20"/>
    <mergeCell ref="L20:M20"/>
    <mergeCell ref="N20:O20"/>
    <mergeCell ref="Q20:R20"/>
    <mergeCell ref="Z20:AA20"/>
    <mergeCell ref="H17:I17"/>
    <mergeCell ref="L17:M17"/>
    <mergeCell ref="N17:O17"/>
    <mergeCell ref="Q17:R17"/>
    <mergeCell ref="Z17:AA17"/>
    <mergeCell ref="H18:I18"/>
    <mergeCell ref="L18:M18"/>
    <mergeCell ref="N18:O18"/>
    <mergeCell ref="Q18:R18"/>
    <mergeCell ref="Z18:AA18"/>
    <mergeCell ref="H15:I15"/>
    <mergeCell ref="L15:M15"/>
    <mergeCell ref="N15:O15"/>
    <mergeCell ref="Q15:R15"/>
    <mergeCell ref="Z15:AA15"/>
    <mergeCell ref="H16:I16"/>
    <mergeCell ref="L16:M16"/>
    <mergeCell ref="N16:O16"/>
    <mergeCell ref="Q16:R16"/>
    <mergeCell ref="Z16:AA16"/>
    <mergeCell ref="H13:I13"/>
    <mergeCell ref="L13:M13"/>
    <mergeCell ref="N13:O13"/>
    <mergeCell ref="Q13:R13"/>
    <mergeCell ref="Z13:AA13"/>
    <mergeCell ref="H14:I14"/>
    <mergeCell ref="L14:M14"/>
    <mergeCell ref="N14:O14"/>
    <mergeCell ref="Q14:R14"/>
    <mergeCell ref="Z14:AA14"/>
    <mergeCell ref="H11:I11"/>
    <mergeCell ref="L11:M11"/>
    <mergeCell ref="N11:O11"/>
    <mergeCell ref="Q11:R11"/>
    <mergeCell ref="Z11:AA11"/>
    <mergeCell ref="H12:I12"/>
    <mergeCell ref="L12:M12"/>
    <mergeCell ref="N12:O12"/>
    <mergeCell ref="Q12:R12"/>
    <mergeCell ref="Z12:AA12"/>
    <mergeCell ref="H9:I9"/>
    <mergeCell ref="L9:M9"/>
    <mergeCell ref="N9:O9"/>
    <mergeCell ref="Q9:R9"/>
    <mergeCell ref="Z9:AA9"/>
    <mergeCell ref="H10:I10"/>
    <mergeCell ref="L10:M10"/>
    <mergeCell ref="N10:O10"/>
    <mergeCell ref="Q10:R10"/>
    <mergeCell ref="Z10:AA10"/>
    <mergeCell ref="AI5:AI6"/>
    <mergeCell ref="AJ5:AJ6"/>
    <mergeCell ref="AK5:AK6"/>
    <mergeCell ref="AL5:AL6"/>
    <mergeCell ref="AM5:AM6"/>
    <mergeCell ref="H8:I8"/>
    <mergeCell ref="L8:M8"/>
    <mergeCell ref="N8:O8"/>
    <mergeCell ref="Q8:R8"/>
    <mergeCell ref="Z8:AA8"/>
    <mergeCell ref="AK4:AM4"/>
    <mergeCell ref="AN4:AN6"/>
    <mergeCell ref="E5:E6"/>
    <mergeCell ref="F5:G5"/>
    <mergeCell ref="H5:J5"/>
    <mergeCell ref="K5:P5"/>
    <mergeCell ref="Q5:T5"/>
    <mergeCell ref="U5:V5"/>
    <mergeCell ref="W5:W6"/>
    <mergeCell ref="X5:X6"/>
    <mergeCell ref="D3:E3"/>
    <mergeCell ref="A4:C6"/>
    <mergeCell ref="D4:D6"/>
    <mergeCell ref="E4:W4"/>
    <mergeCell ref="X4:AG4"/>
    <mergeCell ref="AH4:AJ4"/>
    <mergeCell ref="Y5:AB5"/>
    <mergeCell ref="AC5:AF5"/>
    <mergeCell ref="AG5:AG6"/>
    <mergeCell ref="AH5:AH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I14" sqref="I14"/>
    </sheetView>
  </sheetViews>
  <sheetFormatPr defaultColWidth="9.00390625" defaultRowHeight="13.5"/>
  <cols>
    <col min="1" max="1" width="0.875" style="78" customWidth="1"/>
    <col min="2" max="2" width="1.00390625" style="78" customWidth="1"/>
    <col min="3" max="3" width="4.625" style="78" customWidth="1"/>
    <col min="4" max="4" width="0.875" style="78" customWidth="1"/>
    <col min="5" max="5" width="8.125" style="78" customWidth="1"/>
    <col min="6" max="6" width="5.50390625" style="78" customWidth="1"/>
    <col min="7" max="7" width="0.37109375" style="78" customWidth="1"/>
    <col min="8" max="15" width="8.125" style="78" customWidth="1"/>
    <col min="16" max="16" width="1.00390625" style="78" customWidth="1"/>
    <col min="17" max="17" width="5.375" style="78" customWidth="1"/>
    <col min="18" max="18" width="2.125" style="78" customWidth="1"/>
    <col min="19" max="19" width="14.625" style="78" customWidth="1"/>
    <col min="20" max="20" width="0.6171875" style="78" customWidth="1"/>
    <col min="21" max="36" width="4.00390625" style="78" customWidth="1"/>
    <col min="37" max="16384" width="9.00390625" style="78" customWidth="1"/>
  </cols>
  <sheetData>
    <row r="1" spans="8:13" ht="17.25">
      <c r="H1" s="79" t="s">
        <v>187</v>
      </c>
      <c r="M1" s="79"/>
    </row>
    <row r="2" spans="1:15" ht="14.25">
      <c r="A2" s="1"/>
      <c r="B2" s="1"/>
      <c r="C2" s="1"/>
      <c r="D2" s="1"/>
      <c r="E2" s="1"/>
      <c r="F2" s="1"/>
      <c r="G2" s="1"/>
      <c r="H2" s="1"/>
      <c r="J2" s="80" t="s">
        <v>188</v>
      </c>
      <c r="K2" s="1"/>
      <c r="L2" s="1"/>
      <c r="M2" s="1"/>
      <c r="N2" s="1"/>
      <c r="O2" s="1"/>
    </row>
    <row r="3" spans="1:16" ht="13.5" customHeight="1" thickBot="1">
      <c r="A3" s="4" t="s">
        <v>189</v>
      </c>
      <c r="B3" s="1"/>
      <c r="C3" s="1"/>
      <c r="D3" s="1"/>
      <c r="E3" s="1"/>
      <c r="F3" s="1"/>
      <c r="G3" s="1"/>
      <c r="H3" s="1"/>
      <c r="I3" s="1"/>
      <c r="J3" s="1"/>
      <c r="K3" s="1"/>
      <c r="L3" s="1"/>
      <c r="M3" s="1"/>
      <c r="N3" s="81" t="s">
        <v>190</v>
      </c>
      <c r="O3" s="82"/>
      <c r="P3" s="83"/>
    </row>
    <row r="4" spans="1:15" ht="15" customHeight="1" thickTop="1">
      <c r="A4" s="47" t="s">
        <v>99</v>
      </c>
      <c r="B4" s="47"/>
      <c r="C4" s="47"/>
      <c r="D4" s="47"/>
      <c r="E4" s="47"/>
      <c r="F4" s="47"/>
      <c r="G4" s="47"/>
      <c r="H4" s="46" t="s">
        <v>191</v>
      </c>
      <c r="I4" s="6"/>
      <c r="J4" s="6"/>
      <c r="K4" s="6"/>
      <c r="L4" s="46" t="s">
        <v>192</v>
      </c>
      <c r="M4" s="6"/>
      <c r="N4" s="6"/>
      <c r="O4" s="6"/>
    </row>
    <row r="5" spans="1:15" ht="15.75" customHeight="1">
      <c r="A5" s="49"/>
      <c r="B5" s="49"/>
      <c r="C5" s="49"/>
      <c r="D5" s="49"/>
      <c r="E5" s="49"/>
      <c r="F5" s="49"/>
      <c r="G5" s="49"/>
      <c r="H5" s="40"/>
      <c r="I5" s="84" t="s">
        <v>193</v>
      </c>
      <c r="J5" s="84" t="s">
        <v>194</v>
      </c>
      <c r="K5" s="56" t="s">
        <v>195</v>
      </c>
      <c r="L5" s="40"/>
      <c r="M5" s="84" t="s">
        <v>193</v>
      </c>
      <c r="N5" s="84" t="s">
        <v>194</v>
      </c>
      <c r="O5" s="57" t="s">
        <v>196</v>
      </c>
    </row>
    <row r="6" spans="1:15" ht="15.75" customHeight="1">
      <c r="A6" s="48"/>
      <c r="B6" s="48"/>
      <c r="C6" s="48"/>
      <c r="D6" s="48"/>
      <c r="E6" s="48"/>
      <c r="F6" s="48"/>
      <c r="G6" s="48"/>
      <c r="H6" s="41"/>
      <c r="I6" s="84"/>
      <c r="J6" s="84"/>
      <c r="K6" s="58"/>
      <c r="L6" s="41"/>
      <c r="M6" s="84"/>
      <c r="N6" s="84"/>
      <c r="O6" s="41"/>
    </row>
    <row r="7" spans="1:15" ht="5.25" customHeight="1">
      <c r="A7" s="7"/>
      <c r="B7" s="7"/>
      <c r="C7" s="7"/>
      <c r="D7" s="7"/>
      <c r="E7" s="7"/>
      <c r="F7" s="7"/>
      <c r="G7" s="7"/>
      <c r="H7" s="85"/>
      <c r="I7" s="7"/>
      <c r="J7" s="7"/>
      <c r="K7" s="7"/>
      <c r="L7" s="7"/>
      <c r="M7" s="7"/>
      <c r="N7" s="7"/>
      <c r="O7" s="7"/>
    </row>
    <row r="8" spans="1:15" ht="16.5" customHeight="1">
      <c r="A8" s="1"/>
      <c r="B8" s="86"/>
      <c r="C8" s="87" t="s">
        <v>115</v>
      </c>
      <c r="D8" s="4"/>
      <c r="E8" s="5" t="s">
        <v>197</v>
      </c>
      <c r="F8" s="5" t="s">
        <v>199</v>
      </c>
      <c r="G8" s="1"/>
      <c r="H8" s="65">
        <v>93</v>
      </c>
      <c r="I8" s="66">
        <v>82</v>
      </c>
      <c r="J8" s="66">
        <v>2</v>
      </c>
      <c r="K8" s="66">
        <v>9</v>
      </c>
      <c r="L8" s="66" t="s">
        <v>176</v>
      </c>
      <c r="M8" s="66" t="s">
        <v>176</v>
      </c>
      <c r="N8" s="66" t="s">
        <v>176</v>
      </c>
      <c r="O8" s="66" t="s">
        <v>154</v>
      </c>
    </row>
    <row r="9" spans="1:15" s="91" customFormat="1" ht="16.5" customHeight="1">
      <c r="A9" s="16"/>
      <c r="B9" s="88"/>
      <c r="C9" s="87"/>
      <c r="D9" s="89"/>
      <c r="E9" s="90">
        <v>15</v>
      </c>
      <c r="F9" s="89">
        <v>2003</v>
      </c>
      <c r="G9" s="16"/>
      <c r="H9" s="62">
        <v>93</v>
      </c>
      <c r="I9" s="63">
        <v>82</v>
      </c>
      <c r="J9" s="63">
        <v>2</v>
      </c>
      <c r="K9" s="63">
        <v>9</v>
      </c>
      <c r="L9" s="63" t="s">
        <v>154</v>
      </c>
      <c r="M9" s="63" t="s">
        <v>154</v>
      </c>
      <c r="N9" s="63" t="s">
        <v>154</v>
      </c>
      <c r="O9" s="63" t="s">
        <v>154</v>
      </c>
    </row>
    <row r="10" spans="1:15" ht="16.5" customHeight="1">
      <c r="A10" s="1"/>
      <c r="B10" s="86"/>
      <c r="C10" s="92"/>
      <c r="D10" s="4"/>
      <c r="E10" s="4"/>
      <c r="F10" s="4"/>
      <c r="G10" s="1"/>
      <c r="H10" s="65"/>
      <c r="I10" s="67"/>
      <c r="J10" s="67"/>
      <c r="K10" s="67"/>
      <c r="L10" s="67"/>
      <c r="M10" s="67"/>
      <c r="N10" s="67"/>
      <c r="O10" s="67"/>
    </row>
    <row r="11" spans="1:15" ht="16.5" customHeight="1">
      <c r="A11" s="1"/>
      <c r="B11" s="93" t="s">
        <v>200</v>
      </c>
      <c r="C11" s="93"/>
      <c r="D11" s="4"/>
      <c r="E11" s="5" t="s">
        <v>197</v>
      </c>
      <c r="F11" s="5" t="s">
        <v>199</v>
      </c>
      <c r="G11" s="1"/>
      <c r="H11" s="65">
        <v>77</v>
      </c>
      <c r="I11" s="66">
        <v>66</v>
      </c>
      <c r="J11" s="66">
        <v>2</v>
      </c>
      <c r="K11" s="66">
        <v>9</v>
      </c>
      <c r="L11" s="66" t="s">
        <v>176</v>
      </c>
      <c r="M11" s="66" t="s">
        <v>154</v>
      </c>
      <c r="N11" s="66" t="s">
        <v>176</v>
      </c>
      <c r="O11" s="66" t="s">
        <v>154</v>
      </c>
    </row>
    <row r="12" spans="1:15" s="91" customFormat="1" ht="16.5" customHeight="1">
      <c r="A12" s="16"/>
      <c r="B12" s="88"/>
      <c r="C12" s="87"/>
      <c r="D12" s="89"/>
      <c r="E12" s="90">
        <v>15</v>
      </c>
      <c r="F12" s="89">
        <v>2003</v>
      </c>
      <c r="G12" s="16"/>
      <c r="H12" s="62">
        <v>77</v>
      </c>
      <c r="I12" s="63">
        <v>66</v>
      </c>
      <c r="J12" s="63">
        <v>2</v>
      </c>
      <c r="K12" s="63">
        <v>9</v>
      </c>
      <c r="L12" s="63" t="s">
        <v>154</v>
      </c>
      <c r="M12" s="63" t="s">
        <v>154</v>
      </c>
      <c r="N12" s="63" t="s">
        <v>154</v>
      </c>
      <c r="O12" s="63" t="s">
        <v>154</v>
      </c>
    </row>
    <row r="13" spans="1:15" ht="16.5" customHeight="1">
      <c r="A13" s="1"/>
      <c r="B13" s="86"/>
      <c r="C13" s="92"/>
      <c r="D13" s="4"/>
      <c r="E13" s="4"/>
      <c r="F13" s="4"/>
      <c r="G13" s="1"/>
      <c r="H13" s="65"/>
      <c r="I13" s="67"/>
      <c r="J13" s="67"/>
      <c r="K13" s="67"/>
      <c r="L13" s="67"/>
      <c r="M13" s="67"/>
      <c r="N13" s="67"/>
      <c r="O13" s="67"/>
    </row>
    <row r="14" spans="1:15" ht="16.5" customHeight="1">
      <c r="A14" s="1"/>
      <c r="B14" s="86"/>
      <c r="C14" s="92" t="s">
        <v>201</v>
      </c>
      <c r="D14" s="4"/>
      <c r="E14" s="5" t="s">
        <v>197</v>
      </c>
      <c r="F14" s="5" t="s">
        <v>199</v>
      </c>
      <c r="G14" s="1"/>
      <c r="H14" s="65">
        <v>74</v>
      </c>
      <c r="I14" s="67">
        <v>65</v>
      </c>
      <c r="J14" s="67">
        <v>1</v>
      </c>
      <c r="K14" s="67">
        <v>8</v>
      </c>
      <c r="L14" s="67" t="s">
        <v>154</v>
      </c>
      <c r="M14" s="67" t="s">
        <v>154</v>
      </c>
      <c r="N14" s="67" t="s">
        <v>154</v>
      </c>
      <c r="O14" s="67" t="s">
        <v>154</v>
      </c>
    </row>
    <row r="15" spans="1:15" s="91" customFormat="1" ht="16.5" customHeight="1">
      <c r="A15" s="16"/>
      <c r="B15" s="88"/>
      <c r="C15" s="87"/>
      <c r="D15" s="89"/>
      <c r="E15" s="90">
        <v>15</v>
      </c>
      <c r="F15" s="89">
        <v>2003</v>
      </c>
      <c r="G15" s="16"/>
      <c r="H15" s="62">
        <v>74</v>
      </c>
      <c r="I15" s="64">
        <v>65</v>
      </c>
      <c r="J15" s="64">
        <v>1</v>
      </c>
      <c r="K15" s="64">
        <v>8</v>
      </c>
      <c r="L15" s="64" t="s">
        <v>154</v>
      </c>
      <c r="M15" s="64" t="s">
        <v>154</v>
      </c>
      <c r="N15" s="64" t="s">
        <v>154</v>
      </c>
      <c r="O15" s="64" t="s">
        <v>154</v>
      </c>
    </row>
    <row r="16" spans="1:15" ht="16.5" customHeight="1">
      <c r="A16" s="1"/>
      <c r="B16" s="86"/>
      <c r="C16" s="92"/>
      <c r="D16" s="4"/>
      <c r="E16" s="4"/>
      <c r="F16" s="4"/>
      <c r="G16" s="1"/>
      <c r="H16" s="65"/>
      <c r="I16" s="67"/>
      <c r="J16" s="67"/>
      <c r="K16" s="67"/>
      <c r="L16" s="67"/>
      <c r="M16" s="67"/>
      <c r="N16" s="67"/>
      <c r="O16" s="67"/>
    </row>
    <row r="17" spans="1:15" ht="16.5" customHeight="1">
      <c r="A17" s="1"/>
      <c r="B17" s="92"/>
      <c r="C17" s="92" t="s">
        <v>202</v>
      </c>
      <c r="D17" s="1"/>
      <c r="E17" s="5" t="s">
        <v>197</v>
      </c>
      <c r="F17" s="5" t="s">
        <v>199</v>
      </c>
      <c r="G17" s="1"/>
      <c r="H17" s="65">
        <v>3</v>
      </c>
      <c r="I17" s="67">
        <v>1</v>
      </c>
      <c r="J17" s="67">
        <v>1</v>
      </c>
      <c r="K17" s="67">
        <v>1</v>
      </c>
      <c r="L17" s="67" t="s">
        <v>154</v>
      </c>
      <c r="M17" s="67" t="s">
        <v>154</v>
      </c>
      <c r="N17" s="67" t="s">
        <v>154</v>
      </c>
      <c r="O17" s="67" t="s">
        <v>154</v>
      </c>
    </row>
    <row r="18" spans="1:15" s="91" customFormat="1" ht="16.5" customHeight="1">
      <c r="A18" s="16"/>
      <c r="B18" s="87"/>
      <c r="C18" s="87"/>
      <c r="D18" s="16"/>
      <c r="E18" s="90">
        <v>15</v>
      </c>
      <c r="F18" s="89">
        <v>2003</v>
      </c>
      <c r="G18" s="16"/>
      <c r="H18" s="62">
        <v>3</v>
      </c>
      <c r="I18" s="64">
        <v>1</v>
      </c>
      <c r="J18" s="64">
        <v>1</v>
      </c>
      <c r="K18" s="64">
        <v>1</v>
      </c>
      <c r="L18" s="64" t="s">
        <v>154</v>
      </c>
      <c r="M18" s="64" t="s">
        <v>154</v>
      </c>
      <c r="N18" s="64" t="s">
        <v>154</v>
      </c>
      <c r="O18" s="64" t="s">
        <v>154</v>
      </c>
    </row>
    <row r="19" spans="1:15" ht="16.5" customHeight="1">
      <c r="A19" s="1"/>
      <c r="B19" s="92"/>
      <c r="C19" s="92"/>
      <c r="D19" s="1"/>
      <c r="E19" s="4"/>
      <c r="F19" s="4"/>
      <c r="G19" s="1"/>
      <c r="H19" s="65"/>
      <c r="I19" s="67"/>
      <c r="J19" s="67"/>
      <c r="K19" s="67"/>
      <c r="L19" s="67"/>
      <c r="M19" s="67"/>
      <c r="N19" s="67"/>
      <c r="O19" s="67"/>
    </row>
    <row r="20" spans="1:15" ht="16.5" customHeight="1">
      <c r="A20" s="1"/>
      <c r="B20" s="92"/>
      <c r="C20" s="92" t="s">
        <v>203</v>
      </c>
      <c r="D20" s="1"/>
      <c r="E20" s="5" t="s">
        <v>197</v>
      </c>
      <c r="F20" s="5" t="s">
        <v>199</v>
      </c>
      <c r="G20" s="1"/>
      <c r="H20" s="65" t="s">
        <v>154</v>
      </c>
      <c r="I20" s="67" t="s">
        <v>154</v>
      </c>
      <c r="J20" s="67" t="s">
        <v>154</v>
      </c>
      <c r="K20" s="67" t="s">
        <v>154</v>
      </c>
      <c r="L20" s="67" t="s">
        <v>154</v>
      </c>
      <c r="M20" s="67" t="s">
        <v>154</v>
      </c>
      <c r="N20" s="67" t="s">
        <v>154</v>
      </c>
      <c r="O20" s="67" t="s">
        <v>154</v>
      </c>
    </row>
    <row r="21" spans="1:15" s="91" customFormat="1" ht="16.5" customHeight="1">
      <c r="A21" s="16"/>
      <c r="B21" s="87"/>
      <c r="C21" s="87"/>
      <c r="D21" s="16"/>
      <c r="E21" s="90">
        <v>15</v>
      </c>
      <c r="F21" s="89">
        <v>2003</v>
      </c>
      <c r="G21" s="16"/>
      <c r="H21" s="62" t="s">
        <v>154</v>
      </c>
      <c r="I21" s="64" t="s">
        <v>154</v>
      </c>
      <c r="J21" s="64" t="s">
        <v>154</v>
      </c>
      <c r="K21" s="64" t="s">
        <v>154</v>
      </c>
      <c r="L21" s="64" t="s">
        <v>154</v>
      </c>
      <c r="M21" s="64" t="s">
        <v>154</v>
      </c>
      <c r="N21" s="64" t="s">
        <v>154</v>
      </c>
      <c r="O21" s="64" t="s">
        <v>154</v>
      </c>
    </row>
    <row r="22" spans="1:15" ht="16.5" customHeight="1">
      <c r="A22" s="1"/>
      <c r="B22" s="92"/>
      <c r="C22" s="92"/>
      <c r="D22" s="1"/>
      <c r="E22" s="4"/>
      <c r="F22" s="4"/>
      <c r="G22" s="1"/>
      <c r="H22" s="65"/>
      <c r="I22" s="67"/>
      <c r="J22" s="67"/>
      <c r="K22" s="67"/>
      <c r="L22" s="67"/>
      <c r="M22" s="67"/>
      <c r="N22" s="67"/>
      <c r="O22" s="67"/>
    </row>
    <row r="23" spans="1:15" ht="16.5" customHeight="1">
      <c r="A23" s="1"/>
      <c r="B23" s="92"/>
      <c r="C23" s="92" t="s">
        <v>204</v>
      </c>
      <c r="D23" s="1"/>
      <c r="E23" s="5" t="s">
        <v>197</v>
      </c>
      <c r="F23" s="5" t="s">
        <v>199</v>
      </c>
      <c r="G23" s="1"/>
      <c r="H23" s="65" t="s">
        <v>154</v>
      </c>
      <c r="I23" s="67" t="s">
        <v>154</v>
      </c>
      <c r="J23" s="67" t="s">
        <v>154</v>
      </c>
      <c r="K23" s="67" t="s">
        <v>154</v>
      </c>
      <c r="L23" s="67" t="s">
        <v>154</v>
      </c>
      <c r="M23" s="67" t="s">
        <v>154</v>
      </c>
      <c r="N23" s="67" t="s">
        <v>154</v>
      </c>
      <c r="O23" s="67" t="s">
        <v>154</v>
      </c>
    </row>
    <row r="24" spans="1:15" s="91" customFormat="1" ht="16.5" customHeight="1">
      <c r="A24" s="16"/>
      <c r="B24" s="87"/>
      <c r="C24" s="87"/>
      <c r="D24" s="16"/>
      <c r="E24" s="90">
        <v>15</v>
      </c>
      <c r="F24" s="89">
        <v>2003</v>
      </c>
      <c r="G24" s="16"/>
      <c r="H24" s="62" t="s">
        <v>154</v>
      </c>
      <c r="I24" s="64" t="s">
        <v>154</v>
      </c>
      <c r="J24" s="64" t="s">
        <v>154</v>
      </c>
      <c r="K24" s="64" t="s">
        <v>154</v>
      </c>
      <c r="L24" s="64" t="s">
        <v>154</v>
      </c>
      <c r="M24" s="64" t="s">
        <v>154</v>
      </c>
      <c r="N24" s="64" t="s">
        <v>154</v>
      </c>
      <c r="O24" s="64" t="s">
        <v>154</v>
      </c>
    </row>
    <row r="25" spans="1:15" ht="16.5" customHeight="1">
      <c r="A25" s="1"/>
      <c r="B25" s="92"/>
      <c r="C25" s="92"/>
      <c r="D25" s="1"/>
      <c r="E25" s="4"/>
      <c r="F25" s="4"/>
      <c r="G25" s="1"/>
      <c r="H25" s="65"/>
      <c r="I25" s="67"/>
      <c r="J25" s="67"/>
      <c r="K25" s="67"/>
      <c r="L25" s="67"/>
      <c r="M25" s="67"/>
      <c r="N25" s="67"/>
      <c r="O25" s="67"/>
    </row>
    <row r="26" spans="1:15" ht="16.5" customHeight="1">
      <c r="A26" s="1"/>
      <c r="B26" s="93" t="s">
        <v>205</v>
      </c>
      <c r="C26" s="93"/>
      <c r="D26" s="1"/>
      <c r="E26" s="5" t="s">
        <v>197</v>
      </c>
      <c r="F26" s="5" t="s">
        <v>206</v>
      </c>
      <c r="G26" s="1"/>
      <c r="H26" s="65">
        <v>16</v>
      </c>
      <c r="I26" s="67">
        <v>16</v>
      </c>
      <c r="J26" s="67" t="s">
        <v>154</v>
      </c>
      <c r="K26" s="67" t="s">
        <v>154</v>
      </c>
      <c r="L26" s="67" t="s">
        <v>154</v>
      </c>
      <c r="M26" s="67" t="s">
        <v>154</v>
      </c>
      <c r="N26" s="67" t="s">
        <v>154</v>
      </c>
      <c r="O26" s="67" t="s">
        <v>154</v>
      </c>
    </row>
    <row r="27" spans="1:15" s="91" customFormat="1" ht="16.5" customHeight="1">
      <c r="A27" s="16"/>
      <c r="B27" s="89"/>
      <c r="C27" s="89"/>
      <c r="D27" s="16"/>
      <c r="E27" s="90">
        <v>15</v>
      </c>
      <c r="F27" s="89">
        <v>2003</v>
      </c>
      <c r="G27" s="16"/>
      <c r="H27" s="62">
        <v>16</v>
      </c>
      <c r="I27" s="64">
        <v>16</v>
      </c>
      <c r="J27" s="64" t="s">
        <v>154</v>
      </c>
      <c r="K27" s="64" t="s">
        <v>154</v>
      </c>
      <c r="L27" s="64" t="s">
        <v>154</v>
      </c>
      <c r="M27" s="64" t="s">
        <v>154</v>
      </c>
      <c r="N27" s="64" t="s">
        <v>154</v>
      </c>
      <c r="O27" s="64" t="s">
        <v>154</v>
      </c>
    </row>
    <row r="28" spans="1:15" ht="6" customHeight="1" thickBot="1">
      <c r="A28" s="1"/>
      <c r="B28" s="1"/>
      <c r="C28" s="1"/>
      <c r="D28" s="1"/>
      <c r="E28" s="1"/>
      <c r="F28" s="1"/>
      <c r="G28" s="1"/>
      <c r="H28" s="25"/>
      <c r="I28" s="1"/>
      <c r="J28" s="1"/>
      <c r="K28" s="1"/>
      <c r="L28" s="1"/>
      <c r="M28" s="1"/>
      <c r="N28" s="1"/>
      <c r="O28" s="1"/>
    </row>
    <row r="29" spans="1:15" ht="12" customHeight="1">
      <c r="A29" s="26" t="s">
        <v>135</v>
      </c>
      <c r="B29" s="28"/>
      <c r="C29" s="28"/>
      <c r="D29" s="28"/>
      <c r="E29" s="28"/>
      <c r="F29" s="28"/>
      <c r="G29" s="28"/>
      <c r="H29" s="28"/>
      <c r="I29" s="28"/>
      <c r="J29" s="28"/>
      <c r="K29" s="28"/>
      <c r="L29" s="28"/>
      <c r="M29" s="28"/>
      <c r="N29" s="28"/>
      <c r="O29" s="28"/>
    </row>
  </sheetData>
  <sheetProtection/>
  <mergeCells count="12">
    <mergeCell ref="B11:C11"/>
    <mergeCell ref="B26:C26"/>
    <mergeCell ref="N3:O3"/>
    <mergeCell ref="A4:G6"/>
    <mergeCell ref="H4:H6"/>
    <mergeCell ref="L4:L6"/>
    <mergeCell ref="I5:I6"/>
    <mergeCell ref="J5:J6"/>
    <mergeCell ref="K5:K6"/>
    <mergeCell ref="M5:M6"/>
    <mergeCell ref="N5:N6"/>
    <mergeCell ref="O5:O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U18"/>
  <sheetViews>
    <sheetView zoomScalePageLayoutView="0" workbookViewId="0" topLeftCell="A1">
      <selection activeCell="I25" sqref="I25"/>
    </sheetView>
  </sheetViews>
  <sheetFormatPr defaultColWidth="9.00390625" defaultRowHeight="13.5"/>
  <cols>
    <col min="1" max="1" width="0.74609375" style="1" customWidth="1"/>
    <col min="2" max="2" width="3.25390625" style="1" customWidth="1"/>
    <col min="3" max="3" width="1.625" style="1" customWidth="1"/>
    <col min="4" max="4" width="13.75390625" style="1" customWidth="1"/>
    <col min="5" max="5" width="0.6171875" style="1" customWidth="1"/>
    <col min="6" max="7" width="4.50390625" style="1" customWidth="1"/>
    <col min="8" max="20" width="4.125" style="1" customWidth="1"/>
    <col min="21" max="21" width="4.00390625" style="1" customWidth="1"/>
    <col min="22" max="16384" width="9.00390625" style="1" customWidth="1"/>
  </cols>
  <sheetData>
    <row r="2" ht="14.25">
      <c r="I2" s="80" t="s">
        <v>207</v>
      </c>
    </row>
    <row r="3" spans="1:21" ht="12.75" customHeight="1" thickBot="1">
      <c r="A3" s="4" t="s">
        <v>162</v>
      </c>
      <c r="U3" s="5" t="s">
        <v>149</v>
      </c>
    </row>
    <row r="4" spans="1:21" ht="12.75" customHeight="1" thickTop="1">
      <c r="A4" s="47" t="s">
        <v>99</v>
      </c>
      <c r="B4" s="47"/>
      <c r="C4" s="47"/>
      <c r="D4" s="47"/>
      <c r="E4" s="47"/>
      <c r="F4" s="42" t="s">
        <v>200</v>
      </c>
      <c r="G4" s="94"/>
      <c r="H4" s="94"/>
      <c r="I4" s="94"/>
      <c r="J4" s="94"/>
      <c r="K4" s="94"/>
      <c r="L4" s="94"/>
      <c r="M4" s="94"/>
      <c r="N4" s="42" t="s">
        <v>205</v>
      </c>
      <c r="O4" s="94"/>
      <c r="P4" s="94"/>
      <c r="Q4" s="94"/>
      <c r="R4" s="94"/>
      <c r="S4" s="94"/>
      <c r="T4" s="94"/>
      <c r="U4" s="94"/>
    </row>
    <row r="5" spans="1:21" ht="12.75" customHeight="1">
      <c r="A5" s="49"/>
      <c r="B5" s="49"/>
      <c r="C5" s="49"/>
      <c r="D5" s="49"/>
      <c r="E5" s="49"/>
      <c r="F5" s="95" t="s">
        <v>113</v>
      </c>
      <c r="G5" s="96"/>
      <c r="H5" s="96"/>
      <c r="I5" s="96"/>
      <c r="J5" s="95" t="s">
        <v>208</v>
      </c>
      <c r="K5" s="96"/>
      <c r="L5" s="96"/>
      <c r="M5" s="97"/>
      <c r="N5" s="95" t="s">
        <v>113</v>
      </c>
      <c r="O5" s="96"/>
      <c r="P5" s="96"/>
      <c r="Q5" s="96"/>
      <c r="R5" s="95" t="s">
        <v>208</v>
      </c>
      <c r="S5" s="96"/>
      <c r="T5" s="96"/>
      <c r="U5" s="96"/>
    </row>
    <row r="6" spans="1:21" ht="12.75" customHeight="1">
      <c r="A6" s="49"/>
      <c r="B6" s="49"/>
      <c r="C6" s="49"/>
      <c r="D6" s="49"/>
      <c r="E6" s="49"/>
      <c r="F6" s="95" t="s">
        <v>209</v>
      </c>
      <c r="G6" s="96"/>
      <c r="H6" s="95" t="s">
        <v>194</v>
      </c>
      <c r="I6" s="97"/>
      <c r="J6" s="95" t="s">
        <v>209</v>
      </c>
      <c r="K6" s="96"/>
      <c r="L6" s="95" t="s">
        <v>194</v>
      </c>
      <c r="M6" s="97"/>
      <c r="N6" s="95" t="s">
        <v>209</v>
      </c>
      <c r="O6" s="97"/>
      <c r="P6" s="95" t="s">
        <v>194</v>
      </c>
      <c r="Q6" s="97"/>
      <c r="R6" s="95" t="s">
        <v>209</v>
      </c>
      <c r="S6" s="97"/>
      <c r="T6" s="95" t="s">
        <v>194</v>
      </c>
      <c r="U6" s="96"/>
    </row>
    <row r="7" spans="1:21" ht="12.75" customHeight="1">
      <c r="A7" s="48"/>
      <c r="B7" s="48"/>
      <c r="C7" s="48"/>
      <c r="D7" s="48"/>
      <c r="E7" s="48"/>
      <c r="F7" s="13" t="s">
        <v>116</v>
      </c>
      <c r="G7" s="98" t="s">
        <v>117</v>
      </c>
      <c r="H7" s="98" t="s">
        <v>116</v>
      </c>
      <c r="I7" s="99" t="s">
        <v>117</v>
      </c>
      <c r="J7" s="98" t="s">
        <v>116</v>
      </c>
      <c r="K7" s="98" t="s">
        <v>117</v>
      </c>
      <c r="L7" s="98" t="s">
        <v>116</v>
      </c>
      <c r="M7" s="99" t="s">
        <v>117</v>
      </c>
      <c r="N7" s="98" t="s">
        <v>116</v>
      </c>
      <c r="O7" s="99" t="s">
        <v>117</v>
      </c>
      <c r="P7" s="98" t="s">
        <v>116</v>
      </c>
      <c r="Q7" s="99" t="s">
        <v>117</v>
      </c>
      <c r="R7" s="98" t="s">
        <v>116</v>
      </c>
      <c r="S7" s="99" t="s">
        <v>117</v>
      </c>
      <c r="T7" s="98" t="s">
        <v>116</v>
      </c>
      <c r="U7" s="98" t="s">
        <v>117</v>
      </c>
    </row>
    <row r="8" ht="5.25" customHeight="1">
      <c r="F8" s="71"/>
    </row>
    <row r="9" spans="2:21" s="16" customFormat="1" ht="12.75" customHeight="1">
      <c r="B9" s="100" t="s">
        <v>115</v>
      </c>
      <c r="C9" s="100"/>
      <c r="D9" s="100"/>
      <c r="F9" s="17">
        <f aca="true" t="shared" si="0" ref="F9:O9">SUM(F10:F16)</f>
        <v>2507</v>
      </c>
      <c r="G9" s="23">
        <f t="shared" si="0"/>
        <v>1037</v>
      </c>
      <c r="H9" s="23">
        <f t="shared" si="0"/>
        <v>117</v>
      </c>
      <c r="I9" s="23">
        <f t="shared" si="0"/>
        <v>34</v>
      </c>
      <c r="J9" s="23">
        <f t="shared" si="0"/>
        <v>223</v>
      </c>
      <c r="K9" s="23">
        <f t="shared" si="0"/>
        <v>334</v>
      </c>
      <c r="L9" s="23">
        <f t="shared" si="0"/>
        <v>9</v>
      </c>
      <c r="M9" s="23">
        <f t="shared" si="0"/>
        <v>14</v>
      </c>
      <c r="N9" s="23">
        <f t="shared" si="0"/>
        <v>529</v>
      </c>
      <c r="O9" s="23">
        <f t="shared" si="0"/>
        <v>206</v>
      </c>
      <c r="P9" s="23" t="s">
        <v>210</v>
      </c>
      <c r="Q9" s="23" t="s">
        <v>210</v>
      </c>
      <c r="R9" s="23">
        <f>SUM(R10:R16)</f>
        <v>217</v>
      </c>
      <c r="S9" s="23">
        <f>SUM(S10:S16)</f>
        <v>200</v>
      </c>
      <c r="T9" s="23" t="s">
        <v>210</v>
      </c>
      <c r="U9" s="23" t="s">
        <v>210</v>
      </c>
    </row>
    <row r="10" spans="2:21" ht="12.75" customHeight="1">
      <c r="B10" s="101" t="s">
        <v>211</v>
      </c>
      <c r="C10" s="101"/>
      <c r="D10" s="101"/>
      <c r="F10" s="21">
        <v>73</v>
      </c>
      <c r="G10" s="22">
        <v>2</v>
      </c>
      <c r="H10" s="22">
        <v>2</v>
      </c>
      <c r="I10" s="22" t="s">
        <v>210</v>
      </c>
      <c r="J10" s="22" t="s">
        <v>210</v>
      </c>
      <c r="K10" s="22" t="s">
        <v>210</v>
      </c>
      <c r="L10" s="22" t="s">
        <v>210</v>
      </c>
      <c r="M10" s="22" t="s">
        <v>210</v>
      </c>
      <c r="N10" s="22">
        <v>12</v>
      </c>
      <c r="O10" s="22">
        <v>2</v>
      </c>
      <c r="P10" s="22" t="s">
        <v>210</v>
      </c>
      <c r="Q10" s="22" t="s">
        <v>210</v>
      </c>
      <c r="R10" s="22">
        <v>2</v>
      </c>
      <c r="S10" s="22" t="s">
        <v>154</v>
      </c>
      <c r="T10" s="22" t="s">
        <v>154</v>
      </c>
      <c r="U10" s="22" t="s">
        <v>154</v>
      </c>
    </row>
    <row r="11" spans="2:21" ht="12.75" customHeight="1">
      <c r="B11" s="101" t="s">
        <v>212</v>
      </c>
      <c r="C11" s="101"/>
      <c r="D11" s="101"/>
      <c r="F11" s="21">
        <v>98</v>
      </c>
      <c r="G11" s="22">
        <v>3</v>
      </c>
      <c r="H11" s="22">
        <v>15</v>
      </c>
      <c r="I11" s="22" t="s">
        <v>210</v>
      </c>
      <c r="J11" s="22" t="s">
        <v>210</v>
      </c>
      <c r="K11" s="22" t="s">
        <v>210</v>
      </c>
      <c r="L11" s="22" t="s">
        <v>210</v>
      </c>
      <c r="M11" s="22" t="s">
        <v>210</v>
      </c>
      <c r="N11" s="22">
        <v>26</v>
      </c>
      <c r="O11" s="22">
        <v>1</v>
      </c>
      <c r="P11" s="22" t="s">
        <v>210</v>
      </c>
      <c r="Q11" s="22" t="s">
        <v>154</v>
      </c>
      <c r="R11" s="22">
        <v>2</v>
      </c>
      <c r="S11" s="22" t="s">
        <v>154</v>
      </c>
      <c r="T11" s="22" t="s">
        <v>154</v>
      </c>
      <c r="U11" s="22" t="s">
        <v>154</v>
      </c>
    </row>
    <row r="12" spans="1:21" ht="12.75" customHeight="1">
      <c r="A12" s="16"/>
      <c r="B12" s="101" t="s">
        <v>213</v>
      </c>
      <c r="C12" s="101"/>
      <c r="D12" s="101"/>
      <c r="E12" s="16"/>
      <c r="F12" s="21">
        <v>2234</v>
      </c>
      <c r="G12" s="22">
        <v>833</v>
      </c>
      <c r="H12" s="22">
        <v>95</v>
      </c>
      <c r="I12" s="22">
        <v>14</v>
      </c>
      <c r="J12" s="22">
        <v>15</v>
      </c>
      <c r="K12" s="22">
        <v>8</v>
      </c>
      <c r="L12" s="22">
        <v>1</v>
      </c>
      <c r="M12" s="22" t="s">
        <v>210</v>
      </c>
      <c r="N12" s="22">
        <v>461</v>
      </c>
      <c r="O12" s="22">
        <v>154</v>
      </c>
      <c r="P12" s="22" t="s">
        <v>210</v>
      </c>
      <c r="Q12" s="22" t="s">
        <v>210</v>
      </c>
      <c r="R12" s="22">
        <v>34</v>
      </c>
      <c r="S12" s="22">
        <v>12</v>
      </c>
      <c r="T12" s="22" t="s">
        <v>154</v>
      </c>
      <c r="U12" s="22" t="s">
        <v>154</v>
      </c>
    </row>
    <row r="13" spans="2:21" ht="12.75" customHeight="1">
      <c r="B13" s="101" t="s">
        <v>214</v>
      </c>
      <c r="C13" s="101"/>
      <c r="D13" s="101"/>
      <c r="F13" s="21" t="s">
        <v>154</v>
      </c>
      <c r="G13" s="22" t="s">
        <v>154</v>
      </c>
      <c r="H13" s="22" t="s">
        <v>154</v>
      </c>
      <c r="I13" s="22" t="s">
        <v>154</v>
      </c>
      <c r="J13" s="22" t="s">
        <v>154</v>
      </c>
      <c r="K13" s="22" t="s">
        <v>154</v>
      </c>
      <c r="L13" s="22" t="s">
        <v>154</v>
      </c>
      <c r="M13" s="22" t="s">
        <v>154</v>
      </c>
      <c r="N13" s="22" t="s">
        <v>154</v>
      </c>
      <c r="O13" s="22">
        <v>1</v>
      </c>
      <c r="P13" s="22" t="s">
        <v>154</v>
      </c>
      <c r="Q13" s="22" t="s">
        <v>154</v>
      </c>
      <c r="R13" s="22" t="s">
        <v>154</v>
      </c>
      <c r="S13" s="22" t="s">
        <v>154</v>
      </c>
      <c r="T13" s="22" t="s">
        <v>154</v>
      </c>
      <c r="U13" s="22" t="s">
        <v>154</v>
      </c>
    </row>
    <row r="14" spans="2:21" ht="12.75" customHeight="1">
      <c r="B14" s="101" t="s">
        <v>215</v>
      </c>
      <c r="C14" s="101"/>
      <c r="D14" s="101"/>
      <c r="F14" s="21" t="s">
        <v>154</v>
      </c>
      <c r="G14" s="22">
        <v>76</v>
      </c>
      <c r="H14" s="22" t="s">
        <v>154</v>
      </c>
      <c r="I14" s="22">
        <v>2</v>
      </c>
      <c r="J14" s="22" t="s">
        <v>154</v>
      </c>
      <c r="K14" s="22" t="s">
        <v>154</v>
      </c>
      <c r="L14" s="22" t="s">
        <v>154</v>
      </c>
      <c r="M14" s="22" t="s">
        <v>154</v>
      </c>
      <c r="N14" s="22" t="s">
        <v>154</v>
      </c>
      <c r="O14" s="22">
        <v>14</v>
      </c>
      <c r="P14" s="22" t="s">
        <v>154</v>
      </c>
      <c r="Q14" s="22" t="s">
        <v>154</v>
      </c>
      <c r="R14" s="22" t="s">
        <v>154</v>
      </c>
      <c r="S14" s="22" t="s">
        <v>154</v>
      </c>
      <c r="T14" s="22" t="s">
        <v>154</v>
      </c>
      <c r="U14" s="22" t="s">
        <v>154</v>
      </c>
    </row>
    <row r="15" spans="1:21" ht="12.75" customHeight="1">
      <c r="A15" s="16"/>
      <c r="B15" s="101" t="s">
        <v>216</v>
      </c>
      <c r="C15" s="101"/>
      <c r="D15" s="101"/>
      <c r="E15" s="16"/>
      <c r="F15" s="21" t="s">
        <v>154</v>
      </c>
      <c r="G15" s="22">
        <v>19</v>
      </c>
      <c r="H15" s="22" t="s">
        <v>154</v>
      </c>
      <c r="I15" s="22">
        <v>8</v>
      </c>
      <c r="J15" s="22" t="s">
        <v>154</v>
      </c>
      <c r="K15" s="22" t="s">
        <v>154</v>
      </c>
      <c r="L15" s="22" t="s">
        <v>154</v>
      </c>
      <c r="M15" s="22" t="s">
        <v>154</v>
      </c>
      <c r="N15" s="22" t="s">
        <v>154</v>
      </c>
      <c r="O15" s="22" t="s">
        <v>210</v>
      </c>
      <c r="P15" s="22" t="s">
        <v>154</v>
      </c>
      <c r="Q15" s="22" t="s">
        <v>154</v>
      </c>
      <c r="R15" s="22" t="s">
        <v>154</v>
      </c>
      <c r="S15" s="22" t="s">
        <v>154</v>
      </c>
      <c r="T15" s="22" t="s">
        <v>154</v>
      </c>
      <c r="U15" s="22" t="s">
        <v>154</v>
      </c>
    </row>
    <row r="16" spans="2:21" ht="12.75" customHeight="1">
      <c r="B16" s="101" t="s">
        <v>217</v>
      </c>
      <c r="C16" s="101"/>
      <c r="D16" s="101"/>
      <c r="F16" s="21">
        <v>102</v>
      </c>
      <c r="G16" s="22">
        <v>104</v>
      </c>
      <c r="H16" s="22">
        <v>5</v>
      </c>
      <c r="I16" s="22">
        <v>10</v>
      </c>
      <c r="J16" s="22">
        <v>208</v>
      </c>
      <c r="K16" s="22">
        <v>326</v>
      </c>
      <c r="L16" s="22">
        <v>8</v>
      </c>
      <c r="M16" s="22">
        <v>14</v>
      </c>
      <c r="N16" s="22">
        <v>30</v>
      </c>
      <c r="O16" s="22">
        <v>34</v>
      </c>
      <c r="P16" s="22" t="s">
        <v>218</v>
      </c>
      <c r="Q16" s="22" t="s">
        <v>218</v>
      </c>
      <c r="R16" s="22">
        <v>179</v>
      </c>
      <c r="S16" s="22">
        <v>188</v>
      </c>
      <c r="T16" s="22" t="s">
        <v>154</v>
      </c>
      <c r="U16" s="22" t="s">
        <v>154</v>
      </c>
    </row>
    <row r="17" ht="5.25" customHeight="1" thickBot="1">
      <c r="F17" s="33"/>
    </row>
    <row r="18" spans="1:21" ht="12.75" customHeight="1">
      <c r="A18" s="26" t="s">
        <v>186</v>
      </c>
      <c r="B18" s="102"/>
      <c r="C18" s="102"/>
      <c r="D18" s="102"/>
      <c r="E18" s="102"/>
      <c r="F18" s="102"/>
      <c r="G18" s="102"/>
      <c r="H18" s="102"/>
      <c r="I18" s="102"/>
      <c r="J18" s="102"/>
      <c r="K18" s="102"/>
      <c r="L18" s="102"/>
      <c r="M18" s="102"/>
      <c r="N18" s="102"/>
      <c r="O18" s="102"/>
      <c r="P18" s="102"/>
      <c r="Q18" s="102"/>
      <c r="R18" s="102"/>
      <c r="S18" s="102"/>
      <c r="T18" s="102"/>
      <c r="U18" s="102"/>
    </row>
  </sheetData>
  <sheetProtection/>
  <mergeCells count="23">
    <mergeCell ref="B16:D16"/>
    <mergeCell ref="B10:D10"/>
    <mergeCell ref="B11:D11"/>
    <mergeCell ref="B12:D12"/>
    <mergeCell ref="B13:D13"/>
    <mergeCell ref="B14:D14"/>
    <mergeCell ref="B15:D15"/>
    <mergeCell ref="L6:M6"/>
    <mergeCell ref="N6:O6"/>
    <mergeCell ref="P6:Q6"/>
    <mergeCell ref="R6:S6"/>
    <mergeCell ref="T6:U6"/>
    <mergeCell ref="B9:D9"/>
    <mergeCell ref="A4:E7"/>
    <mergeCell ref="F4:M4"/>
    <mergeCell ref="N4:U4"/>
    <mergeCell ref="F5:I5"/>
    <mergeCell ref="J5:M5"/>
    <mergeCell ref="N5:Q5"/>
    <mergeCell ref="R5:U5"/>
    <mergeCell ref="F6:G6"/>
    <mergeCell ref="H6:I6"/>
    <mergeCell ref="J6:K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U19"/>
  <sheetViews>
    <sheetView zoomScalePageLayoutView="0" workbookViewId="0" topLeftCell="A1">
      <selection activeCell="J24" sqref="J24"/>
    </sheetView>
  </sheetViews>
  <sheetFormatPr defaultColWidth="9.00390625" defaultRowHeight="13.5"/>
  <cols>
    <col min="1" max="1" width="0.74609375" style="1" customWidth="1"/>
    <col min="2" max="2" width="3.25390625" style="1" customWidth="1"/>
    <col min="3" max="3" width="1.625" style="1" customWidth="1"/>
    <col min="4" max="4" width="13.75390625" style="1" customWidth="1"/>
    <col min="5" max="5" width="0.6171875" style="1" customWidth="1"/>
    <col min="6" max="7" width="4.50390625" style="1" customWidth="1"/>
    <col min="8" max="20" width="4.125" style="1" customWidth="1"/>
    <col min="21" max="21" width="4.00390625" style="1" customWidth="1"/>
    <col min="22" max="16384" width="9.00390625" style="1" customWidth="1"/>
  </cols>
  <sheetData>
    <row r="1" ht="14.25">
      <c r="I1" s="80" t="s">
        <v>219</v>
      </c>
    </row>
    <row r="2" spans="1:21" ht="12.75" customHeight="1" thickBot="1">
      <c r="A2" s="4" t="s">
        <v>162</v>
      </c>
      <c r="U2" s="5" t="s">
        <v>149</v>
      </c>
    </row>
    <row r="3" spans="1:21" ht="12.75" customHeight="1" thickTop="1">
      <c r="A3" s="47" t="s">
        <v>99</v>
      </c>
      <c r="B3" s="47"/>
      <c r="C3" s="47"/>
      <c r="D3" s="47"/>
      <c r="E3" s="47"/>
      <c r="F3" s="42" t="s">
        <v>200</v>
      </c>
      <c r="G3" s="94"/>
      <c r="H3" s="94"/>
      <c r="I3" s="94"/>
      <c r="J3" s="94"/>
      <c r="K3" s="94"/>
      <c r="L3" s="94"/>
      <c r="M3" s="94"/>
      <c r="N3" s="42" t="s">
        <v>205</v>
      </c>
      <c r="O3" s="94"/>
      <c r="P3" s="94"/>
      <c r="Q3" s="94"/>
      <c r="R3" s="94"/>
      <c r="S3" s="94"/>
      <c r="T3" s="94"/>
      <c r="U3" s="94"/>
    </row>
    <row r="4" spans="1:21" ht="12.75" customHeight="1">
      <c r="A4" s="49"/>
      <c r="B4" s="49"/>
      <c r="C4" s="49"/>
      <c r="D4" s="49"/>
      <c r="E4" s="49"/>
      <c r="F4" s="95" t="s">
        <v>209</v>
      </c>
      <c r="G4" s="96"/>
      <c r="H4" s="96"/>
      <c r="I4" s="96"/>
      <c r="J4" s="95" t="s">
        <v>194</v>
      </c>
      <c r="K4" s="96"/>
      <c r="L4" s="96"/>
      <c r="M4" s="97"/>
      <c r="N4" s="95" t="s">
        <v>209</v>
      </c>
      <c r="O4" s="96"/>
      <c r="P4" s="96"/>
      <c r="Q4" s="96"/>
      <c r="R4" s="95" t="s">
        <v>194</v>
      </c>
      <c r="S4" s="96"/>
      <c r="T4" s="96"/>
      <c r="U4" s="96"/>
    </row>
    <row r="5" spans="1:21" ht="12.75" customHeight="1">
      <c r="A5" s="48"/>
      <c r="B5" s="48"/>
      <c r="C5" s="48"/>
      <c r="D5" s="48"/>
      <c r="E5" s="48"/>
      <c r="F5" s="39" t="s">
        <v>116</v>
      </c>
      <c r="G5" s="103"/>
      <c r="H5" s="39" t="s">
        <v>117</v>
      </c>
      <c r="I5" s="104"/>
      <c r="J5" s="39" t="s">
        <v>116</v>
      </c>
      <c r="K5" s="103"/>
      <c r="L5" s="39" t="s">
        <v>117</v>
      </c>
      <c r="M5" s="104"/>
      <c r="N5" s="39" t="s">
        <v>116</v>
      </c>
      <c r="O5" s="103"/>
      <c r="P5" s="39" t="s">
        <v>117</v>
      </c>
      <c r="Q5" s="104"/>
      <c r="R5" s="39" t="s">
        <v>116</v>
      </c>
      <c r="S5" s="103"/>
      <c r="T5" s="39" t="s">
        <v>117</v>
      </c>
      <c r="U5" s="103"/>
    </row>
    <row r="6" spans="1:21" ht="5.25" customHeight="1">
      <c r="A6" s="16"/>
      <c r="B6" s="16"/>
      <c r="C6" s="16"/>
      <c r="D6" s="16"/>
      <c r="E6" s="16"/>
      <c r="F6" s="105"/>
      <c r="G6" s="16"/>
      <c r="H6" s="16"/>
      <c r="I6" s="16"/>
      <c r="J6" s="16"/>
      <c r="K6" s="16"/>
      <c r="L6" s="16"/>
      <c r="M6" s="16"/>
      <c r="N6" s="16"/>
      <c r="O6" s="16"/>
      <c r="P6" s="16"/>
      <c r="Q6" s="16"/>
      <c r="R6" s="16"/>
      <c r="S6" s="16"/>
      <c r="T6" s="16"/>
      <c r="U6" s="16"/>
    </row>
    <row r="7" spans="2:21" s="16" customFormat="1" ht="12.75" customHeight="1">
      <c r="B7" s="61" t="s">
        <v>115</v>
      </c>
      <c r="C7" s="61"/>
      <c r="D7" s="61"/>
      <c r="F7" s="106">
        <f>SUM(F8:G17)</f>
        <v>406</v>
      </c>
      <c r="G7" s="107"/>
      <c r="H7" s="108">
        <f>SUM(H8:I17)</f>
        <v>403</v>
      </c>
      <c r="I7" s="108"/>
      <c r="J7" s="108">
        <f>SUM(J8:K17)</f>
        <v>19</v>
      </c>
      <c r="K7" s="108"/>
      <c r="L7" s="108">
        <f>SUM(L8:M17)</f>
        <v>21</v>
      </c>
      <c r="M7" s="108"/>
      <c r="N7" s="108">
        <f>SUM(N8:O17)</f>
        <v>58</v>
      </c>
      <c r="O7" s="108"/>
      <c r="P7" s="108">
        <f>SUM(P8:Q17)</f>
        <v>70</v>
      </c>
      <c r="Q7" s="108"/>
      <c r="R7" s="108" t="s">
        <v>176</v>
      </c>
      <c r="S7" s="108"/>
      <c r="T7" s="108" t="s">
        <v>176</v>
      </c>
      <c r="U7" s="108"/>
    </row>
    <row r="8" spans="2:21" ht="12.75" customHeight="1">
      <c r="B8" s="109" t="s">
        <v>220</v>
      </c>
      <c r="C8" s="20"/>
      <c r="D8" s="20" t="s">
        <v>221</v>
      </c>
      <c r="F8" s="110">
        <v>146</v>
      </c>
      <c r="G8" s="111"/>
      <c r="H8" s="111">
        <v>163</v>
      </c>
      <c r="I8" s="111"/>
      <c r="J8" s="111">
        <v>11</v>
      </c>
      <c r="K8" s="111"/>
      <c r="L8" s="111">
        <v>7</v>
      </c>
      <c r="M8" s="111"/>
      <c r="N8" s="111" t="s">
        <v>176</v>
      </c>
      <c r="O8" s="111"/>
      <c r="P8" s="111" t="s">
        <v>176</v>
      </c>
      <c r="Q8" s="111"/>
      <c r="R8" s="111" t="s">
        <v>176</v>
      </c>
      <c r="S8" s="111"/>
      <c r="T8" s="111" t="s">
        <v>176</v>
      </c>
      <c r="U8" s="111"/>
    </row>
    <row r="9" spans="1:21" ht="12.75" customHeight="1">
      <c r="A9" s="16"/>
      <c r="B9" s="109"/>
      <c r="C9" s="20"/>
      <c r="D9" s="112" t="s">
        <v>222</v>
      </c>
      <c r="E9" s="16"/>
      <c r="F9" s="110" t="s">
        <v>154</v>
      </c>
      <c r="G9" s="111"/>
      <c r="H9" s="111" t="s">
        <v>154</v>
      </c>
      <c r="I9" s="111"/>
      <c r="J9" s="111" t="s">
        <v>154</v>
      </c>
      <c r="K9" s="111"/>
      <c r="L9" s="111" t="s">
        <v>154</v>
      </c>
      <c r="M9" s="111"/>
      <c r="N9" s="111" t="s">
        <v>154</v>
      </c>
      <c r="O9" s="111"/>
      <c r="P9" s="111" t="s">
        <v>154</v>
      </c>
      <c r="Q9" s="111"/>
      <c r="R9" s="111" t="s">
        <v>154</v>
      </c>
      <c r="S9" s="111"/>
      <c r="T9" s="111" t="s">
        <v>154</v>
      </c>
      <c r="U9" s="111"/>
    </row>
    <row r="10" spans="2:21" ht="12.75" customHeight="1">
      <c r="B10" s="109"/>
      <c r="C10" s="20"/>
      <c r="D10" s="20" t="s">
        <v>180</v>
      </c>
      <c r="F10" s="110" t="s">
        <v>181</v>
      </c>
      <c r="G10" s="111"/>
      <c r="H10" s="111">
        <v>13</v>
      </c>
      <c r="I10" s="111"/>
      <c r="J10" s="111" t="s">
        <v>154</v>
      </c>
      <c r="K10" s="111"/>
      <c r="L10" s="111" t="s">
        <v>154</v>
      </c>
      <c r="M10" s="111"/>
      <c r="N10" s="111">
        <v>41</v>
      </c>
      <c r="O10" s="111"/>
      <c r="P10" s="111">
        <v>46</v>
      </c>
      <c r="Q10" s="111"/>
      <c r="R10" s="111" t="s">
        <v>154</v>
      </c>
      <c r="S10" s="111"/>
      <c r="T10" s="111" t="s">
        <v>154</v>
      </c>
      <c r="U10" s="111"/>
    </row>
    <row r="11" spans="2:21" ht="8.25" customHeight="1">
      <c r="B11" s="20"/>
      <c r="C11" s="20"/>
      <c r="D11" s="20"/>
      <c r="F11" s="110"/>
      <c r="G11" s="111"/>
      <c r="H11" s="111"/>
      <c r="I11" s="111"/>
      <c r="J11" s="111"/>
      <c r="K11" s="111"/>
      <c r="L11" s="111"/>
      <c r="M11" s="111"/>
      <c r="N11" s="111"/>
      <c r="O11" s="111"/>
      <c r="P11" s="111"/>
      <c r="Q11" s="111"/>
      <c r="R11" s="111"/>
      <c r="S11" s="111"/>
      <c r="T11" s="111"/>
      <c r="U11" s="111"/>
    </row>
    <row r="12" spans="2:21" ht="12.75" customHeight="1">
      <c r="B12" s="113" t="s">
        <v>223</v>
      </c>
      <c r="C12" s="113"/>
      <c r="D12" s="113"/>
      <c r="F12" s="110" t="s">
        <v>181</v>
      </c>
      <c r="G12" s="111"/>
      <c r="H12" s="111" t="s">
        <v>181</v>
      </c>
      <c r="I12" s="111"/>
      <c r="J12" s="111" t="s">
        <v>181</v>
      </c>
      <c r="K12" s="111"/>
      <c r="L12" s="111" t="s">
        <v>181</v>
      </c>
      <c r="M12" s="111"/>
      <c r="N12" s="111">
        <v>1</v>
      </c>
      <c r="O12" s="111"/>
      <c r="P12" s="111">
        <v>7</v>
      </c>
      <c r="Q12" s="111"/>
      <c r="R12" s="111" t="s">
        <v>154</v>
      </c>
      <c r="S12" s="111"/>
      <c r="T12" s="111" t="s">
        <v>154</v>
      </c>
      <c r="U12" s="111"/>
    </row>
    <row r="13" spans="2:21" ht="12.75" customHeight="1">
      <c r="B13" s="113" t="s">
        <v>224</v>
      </c>
      <c r="C13" s="113"/>
      <c r="D13" s="113"/>
      <c r="F13" s="110" t="s">
        <v>181</v>
      </c>
      <c r="G13" s="111"/>
      <c r="H13" s="111">
        <v>3</v>
      </c>
      <c r="I13" s="111"/>
      <c r="J13" s="111">
        <v>1</v>
      </c>
      <c r="K13" s="111"/>
      <c r="L13" s="111">
        <v>9</v>
      </c>
      <c r="M13" s="111"/>
      <c r="N13" s="111" t="s">
        <v>181</v>
      </c>
      <c r="O13" s="111"/>
      <c r="P13" s="111">
        <v>1</v>
      </c>
      <c r="Q13" s="111"/>
      <c r="R13" s="111" t="s">
        <v>154</v>
      </c>
      <c r="S13" s="111"/>
      <c r="T13" s="111" t="s">
        <v>154</v>
      </c>
      <c r="U13" s="111"/>
    </row>
    <row r="14" spans="2:21" ht="12.75" customHeight="1">
      <c r="B14" s="113" t="s">
        <v>225</v>
      </c>
      <c r="C14" s="113"/>
      <c r="D14" s="113"/>
      <c r="F14" s="110">
        <v>164</v>
      </c>
      <c r="G14" s="111"/>
      <c r="H14" s="111">
        <v>152</v>
      </c>
      <c r="I14" s="111"/>
      <c r="J14" s="111">
        <v>5</v>
      </c>
      <c r="K14" s="111"/>
      <c r="L14" s="111">
        <v>2</v>
      </c>
      <c r="M14" s="111"/>
      <c r="N14" s="111">
        <v>2</v>
      </c>
      <c r="O14" s="111"/>
      <c r="P14" s="111">
        <v>8</v>
      </c>
      <c r="Q14" s="111"/>
      <c r="R14" s="111" t="s">
        <v>154</v>
      </c>
      <c r="S14" s="111"/>
      <c r="T14" s="111" t="s">
        <v>154</v>
      </c>
      <c r="U14" s="111"/>
    </row>
    <row r="15" spans="2:21" ht="12.75" customHeight="1">
      <c r="B15" s="113" t="s">
        <v>226</v>
      </c>
      <c r="C15" s="113"/>
      <c r="D15" s="113"/>
      <c r="F15" s="110" t="s">
        <v>181</v>
      </c>
      <c r="G15" s="111"/>
      <c r="H15" s="111" t="s">
        <v>181</v>
      </c>
      <c r="I15" s="111"/>
      <c r="J15" s="111" t="s">
        <v>181</v>
      </c>
      <c r="K15" s="111"/>
      <c r="L15" s="111">
        <v>2</v>
      </c>
      <c r="M15" s="111"/>
      <c r="N15" s="111" t="s">
        <v>181</v>
      </c>
      <c r="O15" s="111"/>
      <c r="P15" s="111">
        <v>1</v>
      </c>
      <c r="Q15" s="111"/>
      <c r="R15" s="111" t="s">
        <v>154</v>
      </c>
      <c r="S15" s="111"/>
      <c r="T15" s="111" t="s">
        <v>154</v>
      </c>
      <c r="U15" s="111"/>
    </row>
    <row r="16" spans="2:21" ht="12.75" customHeight="1">
      <c r="B16" s="113" t="s">
        <v>227</v>
      </c>
      <c r="C16" s="113"/>
      <c r="D16" s="113"/>
      <c r="F16" s="110">
        <v>93</v>
      </c>
      <c r="G16" s="111"/>
      <c r="H16" s="111">
        <v>56</v>
      </c>
      <c r="I16" s="111"/>
      <c r="J16" s="111">
        <v>2</v>
      </c>
      <c r="K16" s="111"/>
      <c r="L16" s="111">
        <v>1</v>
      </c>
      <c r="M16" s="111"/>
      <c r="N16" s="111">
        <v>11</v>
      </c>
      <c r="O16" s="111"/>
      <c r="P16" s="111">
        <v>5</v>
      </c>
      <c r="Q16" s="111"/>
      <c r="R16" s="111" t="s">
        <v>154</v>
      </c>
      <c r="S16" s="111"/>
      <c r="T16" s="111" t="s">
        <v>154</v>
      </c>
      <c r="U16" s="111"/>
    </row>
    <row r="17" spans="2:21" ht="12.75" customHeight="1">
      <c r="B17" s="113" t="s">
        <v>228</v>
      </c>
      <c r="C17" s="113"/>
      <c r="D17" s="113"/>
      <c r="F17" s="110">
        <v>3</v>
      </c>
      <c r="G17" s="111"/>
      <c r="H17" s="111">
        <v>16</v>
      </c>
      <c r="I17" s="111"/>
      <c r="J17" s="111" t="s">
        <v>181</v>
      </c>
      <c r="K17" s="111"/>
      <c r="L17" s="111" t="s">
        <v>181</v>
      </c>
      <c r="M17" s="111"/>
      <c r="N17" s="111">
        <v>3</v>
      </c>
      <c r="O17" s="111"/>
      <c r="P17" s="111">
        <v>2</v>
      </c>
      <c r="Q17" s="111"/>
      <c r="R17" s="111" t="s">
        <v>154</v>
      </c>
      <c r="S17" s="111"/>
      <c r="T17" s="111" t="s">
        <v>154</v>
      </c>
      <c r="U17" s="111"/>
    </row>
    <row r="18" ht="5.25" customHeight="1" thickBot="1">
      <c r="F18" s="25"/>
    </row>
    <row r="19" spans="1:21" ht="12.75" customHeight="1">
      <c r="A19" s="26" t="s">
        <v>135</v>
      </c>
      <c r="B19" s="28"/>
      <c r="C19" s="28"/>
      <c r="D19" s="28"/>
      <c r="E19" s="28"/>
      <c r="F19" s="28"/>
      <c r="G19" s="28"/>
      <c r="H19" s="28"/>
      <c r="I19" s="28"/>
      <c r="J19" s="28"/>
      <c r="K19" s="28"/>
      <c r="L19" s="28"/>
      <c r="M19" s="28"/>
      <c r="N19" s="28"/>
      <c r="O19" s="28"/>
      <c r="P19" s="28"/>
      <c r="Q19" s="28"/>
      <c r="R19" s="28"/>
      <c r="S19" s="28"/>
      <c r="T19" s="28"/>
      <c r="U19" s="28"/>
    </row>
  </sheetData>
  <sheetProtection/>
  <mergeCells count="111">
    <mergeCell ref="T16:U16"/>
    <mergeCell ref="B17:D17"/>
    <mergeCell ref="F17:G17"/>
    <mergeCell ref="H17:I17"/>
    <mergeCell ref="J17:K17"/>
    <mergeCell ref="L17:M17"/>
    <mergeCell ref="N17:O17"/>
    <mergeCell ref="P17:Q17"/>
    <mergeCell ref="R17:S17"/>
    <mergeCell ref="T17:U17"/>
    <mergeCell ref="R15:S15"/>
    <mergeCell ref="T15:U15"/>
    <mergeCell ref="B16:D16"/>
    <mergeCell ref="F16:G16"/>
    <mergeCell ref="H16:I16"/>
    <mergeCell ref="J16:K16"/>
    <mergeCell ref="L16:M16"/>
    <mergeCell ref="N16:O16"/>
    <mergeCell ref="P16:Q16"/>
    <mergeCell ref="R16:S16"/>
    <mergeCell ref="P14:Q14"/>
    <mergeCell ref="R14:S14"/>
    <mergeCell ref="T14:U14"/>
    <mergeCell ref="B15:D15"/>
    <mergeCell ref="F15:G15"/>
    <mergeCell ref="H15:I15"/>
    <mergeCell ref="J15:K15"/>
    <mergeCell ref="L15:M15"/>
    <mergeCell ref="N15:O15"/>
    <mergeCell ref="P15:Q15"/>
    <mergeCell ref="B14:D14"/>
    <mergeCell ref="F14:G14"/>
    <mergeCell ref="H14:I14"/>
    <mergeCell ref="J14:K14"/>
    <mergeCell ref="L14:M14"/>
    <mergeCell ref="N14:O14"/>
    <mergeCell ref="T12:U12"/>
    <mergeCell ref="B13:D13"/>
    <mergeCell ref="F13:G13"/>
    <mergeCell ref="H13:I13"/>
    <mergeCell ref="J13:K13"/>
    <mergeCell ref="L13:M13"/>
    <mergeCell ref="N13:O13"/>
    <mergeCell ref="P13:Q13"/>
    <mergeCell ref="R13:S13"/>
    <mergeCell ref="T13:U13"/>
    <mergeCell ref="R11:S11"/>
    <mergeCell ref="T11:U11"/>
    <mergeCell ref="B12:D12"/>
    <mergeCell ref="F12:G12"/>
    <mergeCell ref="H12:I12"/>
    <mergeCell ref="J12:K12"/>
    <mergeCell ref="L12:M12"/>
    <mergeCell ref="N12:O12"/>
    <mergeCell ref="P12:Q12"/>
    <mergeCell ref="R12:S12"/>
    <mergeCell ref="F11:G11"/>
    <mergeCell ref="H11:I11"/>
    <mergeCell ref="J11:K11"/>
    <mergeCell ref="L11:M11"/>
    <mergeCell ref="N11:O11"/>
    <mergeCell ref="P11:Q11"/>
    <mergeCell ref="T9:U9"/>
    <mergeCell ref="F10:G10"/>
    <mergeCell ref="H10:I10"/>
    <mergeCell ref="J10:K10"/>
    <mergeCell ref="L10:M10"/>
    <mergeCell ref="N10:O10"/>
    <mergeCell ref="P10:Q10"/>
    <mergeCell ref="R10:S10"/>
    <mergeCell ref="T10:U10"/>
    <mergeCell ref="P8:Q8"/>
    <mergeCell ref="R8:S8"/>
    <mergeCell ref="T8:U8"/>
    <mergeCell ref="F9:G9"/>
    <mergeCell ref="H9:I9"/>
    <mergeCell ref="J9:K9"/>
    <mergeCell ref="L9:M9"/>
    <mergeCell ref="N9:O9"/>
    <mergeCell ref="P9:Q9"/>
    <mergeCell ref="R9:S9"/>
    <mergeCell ref="N7:O7"/>
    <mergeCell ref="P7:Q7"/>
    <mergeCell ref="R7:S7"/>
    <mergeCell ref="T7:U7"/>
    <mergeCell ref="B8:B10"/>
    <mergeCell ref="F8:G8"/>
    <mergeCell ref="H8:I8"/>
    <mergeCell ref="J8:K8"/>
    <mergeCell ref="L8:M8"/>
    <mergeCell ref="N8:O8"/>
    <mergeCell ref="L5:M5"/>
    <mergeCell ref="N5:O5"/>
    <mergeCell ref="P5:Q5"/>
    <mergeCell ref="R5:S5"/>
    <mergeCell ref="T5:U5"/>
    <mergeCell ref="B7:D7"/>
    <mergeCell ref="F7:G7"/>
    <mergeCell ref="H7:I7"/>
    <mergeCell ref="J7:K7"/>
    <mergeCell ref="L7:M7"/>
    <mergeCell ref="A3:E5"/>
    <mergeCell ref="F3:M3"/>
    <mergeCell ref="N3:U3"/>
    <mergeCell ref="F4:I4"/>
    <mergeCell ref="J4:M4"/>
    <mergeCell ref="N4:Q4"/>
    <mergeCell ref="R4:U4"/>
    <mergeCell ref="F5:G5"/>
    <mergeCell ref="H5:I5"/>
    <mergeCell ref="J5:K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B22"/>
  <sheetViews>
    <sheetView zoomScalePageLayoutView="0" workbookViewId="0" topLeftCell="A1">
      <selection activeCell="H20" sqref="H20"/>
    </sheetView>
  </sheetViews>
  <sheetFormatPr defaultColWidth="9.00390625" defaultRowHeight="13.5"/>
  <cols>
    <col min="1" max="1" width="0.875" style="1" customWidth="1"/>
    <col min="2" max="2" width="7.75390625" style="1" customWidth="1"/>
    <col min="3" max="3" width="5.00390625" style="1" customWidth="1"/>
    <col min="4" max="4" width="0.6171875" style="1" customWidth="1"/>
    <col min="5" max="11" width="6.375" style="1" customWidth="1"/>
    <col min="12" max="15" width="6.875" style="1" customWidth="1"/>
    <col min="16" max="20" width="6.625" style="1" customWidth="1"/>
    <col min="21" max="24" width="6.75390625" style="1" customWidth="1"/>
    <col min="25" max="26" width="6.625" style="1" customWidth="1"/>
    <col min="27" max="27" width="6.75390625" style="1" customWidth="1"/>
    <col min="28" max="28" width="6.625" style="1" customWidth="1"/>
    <col min="29" max="16384" width="9.00390625" style="1" customWidth="1"/>
  </cols>
  <sheetData>
    <row r="1" ht="17.25">
      <c r="L1" s="3" t="s">
        <v>229</v>
      </c>
    </row>
    <row r="2" ht="14.25">
      <c r="L2" s="80" t="s">
        <v>230</v>
      </c>
    </row>
    <row r="3" ht="13.5">
      <c r="A3" s="4" t="s">
        <v>231</v>
      </c>
    </row>
    <row r="4" spans="1:28" ht="14.25" thickBot="1">
      <c r="A4" s="4" t="s">
        <v>232</v>
      </c>
      <c r="AA4" s="81" t="s">
        <v>190</v>
      </c>
      <c r="AB4" s="82"/>
    </row>
    <row r="5" spans="1:28" ht="14.25" thickTop="1">
      <c r="A5" s="47" t="s">
        <v>99</v>
      </c>
      <c r="B5" s="47"/>
      <c r="C5" s="47"/>
      <c r="D5" s="47"/>
      <c r="E5" s="43" t="s">
        <v>233</v>
      </c>
      <c r="F5" s="44"/>
      <c r="G5" s="44"/>
      <c r="H5" s="44"/>
      <c r="I5" s="44"/>
      <c r="J5" s="44"/>
      <c r="K5" s="45"/>
      <c r="L5" s="47" t="s">
        <v>234</v>
      </c>
      <c r="M5" s="47"/>
      <c r="N5" s="47"/>
      <c r="O5" s="47"/>
      <c r="P5" s="47"/>
      <c r="Q5" s="47"/>
      <c r="R5" s="47"/>
      <c r="S5" s="47"/>
      <c r="T5" s="47"/>
      <c r="U5" s="47"/>
      <c r="V5" s="47"/>
      <c r="W5" s="47"/>
      <c r="X5" s="47"/>
      <c r="Y5" s="47"/>
      <c r="Z5" s="47"/>
      <c r="AA5" s="47"/>
      <c r="AB5" s="47"/>
    </row>
    <row r="6" spans="1:28" ht="13.5">
      <c r="A6" s="49"/>
      <c r="B6" s="49"/>
      <c r="C6" s="49"/>
      <c r="D6" s="49"/>
      <c r="E6" s="57" t="s">
        <v>105</v>
      </c>
      <c r="F6" s="35" t="s">
        <v>115</v>
      </c>
      <c r="G6" s="36"/>
      <c r="H6" s="35" t="s">
        <v>200</v>
      </c>
      <c r="I6" s="37"/>
      <c r="J6" s="35" t="s">
        <v>205</v>
      </c>
      <c r="K6" s="36"/>
      <c r="L6" s="57" t="s">
        <v>105</v>
      </c>
      <c r="M6" s="57" t="s">
        <v>200</v>
      </c>
      <c r="N6" s="35" t="s">
        <v>209</v>
      </c>
      <c r="O6" s="36"/>
      <c r="P6" s="36"/>
      <c r="Q6" s="35" t="s">
        <v>194</v>
      </c>
      <c r="R6" s="36"/>
      <c r="S6" s="36"/>
      <c r="T6" s="36"/>
      <c r="U6" s="57" t="s">
        <v>205</v>
      </c>
      <c r="V6" s="35" t="s">
        <v>209</v>
      </c>
      <c r="W6" s="36"/>
      <c r="X6" s="36"/>
      <c r="Y6" s="35" t="s">
        <v>194</v>
      </c>
      <c r="Z6" s="36"/>
      <c r="AA6" s="36"/>
      <c r="AB6" s="36"/>
    </row>
    <row r="7" spans="1:28" ht="13.5">
      <c r="A7" s="48"/>
      <c r="B7" s="48"/>
      <c r="C7" s="48"/>
      <c r="D7" s="48"/>
      <c r="E7" s="41"/>
      <c r="F7" s="8" t="s">
        <v>209</v>
      </c>
      <c r="G7" s="8" t="s">
        <v>194</v>
      </c>
      <c r="H7" s="8" t="s">
        <v>209</v>
      </c>
      <c r="I7" s="8" t="s">
        <v>194</v>
      </c>
      <c r="J7" s="8" t="s">
        <v>209</v>
      </c>
      <c r="K7" s="8" t="s">
        <v>194</v>
      </c>
      <c r="L7" s="41"/>
      <c r="M7" s="41"/>
      <c r="N7" s="8" t="s">
        <v>106</v>
      </c>
      <c r="O7" s="70" t="s">
        <v>107</v>
      </c>
      <c r="P7" s="9" t="s">
        <v>108</v>
      </c>
      <c r="Q7" s="8" t="s">
        <v>106</v>
      </c>
      <c r="R7" s="8" t="s">
        <v>107</v>
      </c>
      <c r="S7" s="8" t="s">
        <v>108</v>
      </c>
      <c r="T7" s="70" t="s">
        <v>109</v>
      </c>
      <c r="U7" s="41"/>
      <c r="V7" s="8" t="s">
        <v>106</v>
      </c>
      <c r="W7" s="8" t="s">
        <v>107</v>
      </c>
      <c r="X7" s="8" t="s">
        <v>108</v>
      </c>
      <c r="Y7" s="8" t="s">
        <v>106</v>
      </c>
      <c r="Z7" s="8" t="s">
        <v>107</v>
      </c>
      <c r="AA7" s="8" t="s">
        <v>108</v>
      </c>
      <c r="AB7" s="8" t="s">
        <v>109</v>
      </c>
    </row>
    <row r="8" ht="5.25" customHeight="1">
      <c r="E8" s="71"/>
    </row>
    <row r="9" spans="2:28" ht="13.5">
      <c r="B9" s="4" t="s">
        <v>235</v>
      </c>
      <c r="C9" s="5" t="s">
        <v>206</v>
      </c>
      <c r="E9" s="65">
        <v>251</v>
      </c>
      <c r="F9" s="67">
        <v>239</v>
      </c>
      <c r="G9" s="67">
        <v>12</v>
      </c>
      <c r="H9" s="67">
        <v>204</v>
      </c>
      <c r="I9" s="67">
        <v>12</v>
      </c>
      <c r="J9" s="67">
        <v>35</v>
      </c>
      <c r="K9" s="67" t="s">
        <v>154</v>
      </c>
      <c r="L9" s="67">
        <v>67222</v>
      </c>
      <c r="M9" s="67">
        <v>53989</v>
      </c>
      <c r="N9" s="67">
        <v>17034</v>
      </c>
      <c r="O9" s="67">
        <v>17491</v>
      </c>
      <c r="P9" s="67">
        <v>17918</v>
      </c>
      <c r="Q9" s="67">
        <v>583</v>
      </c>
      <c r="R9" s="67">
        <v>400</v>
      </c>
      <c r="S9" s="67">
        <v>304</v>
      </c>
      <c r="T9" s="67">
        <v>259</v>
      </c>
      <c r="U9" s="67">
        <v>13233</v>
      </c>
      <c r="V9" s="67">
        <v>4383</v>
      </c>
      <c r="W9" s="67">
        <v>4522</v>
      </c>
      <c r="X9" s="67">
        <v>4328</v>
      </c>
      <c r="Y9" s="67" t="s">
        <v>154</v>
      </c>
      <c r="Z9" s="67" t="s">
        <v>154</v>
      </c>
      <c r="AA9" s="67" t="s">
        <v>154</v>
      </c>
      <c r="AB9" s="67" t="s">
        <v>154</v>
      </c>
    </row>
    <row r="10" spans="2:28" s="16" customFormat="1" ht="13.5">
      <c r="B10" s="114">
        <v>15</v>
      </c>
      <c r="C10" s="115">
        <v>2003</v>
      </c>
      <c r="E10" s="62">
        <f aca="true" t="shared" si="0" ref="E10:J10">SUM(E12:E20)</f>
        <v>253</v>
      </c>
      <c r="F10" s="63">
        <f t="shared" si="0"/>
        <v>241</v>
      </c>
      <c r="G10" s="63">
        <f t="shared" si="0"/>
        <v>12</v>
      </c>
      <c r="H10" s="63">
        <f t="shared" si="0"/>
        <v>205</v>
      </c>
      <c r="I10" s="63">
        <f t="shared" si="0"/>
        <v>12</v>
      </c>
      <c r="J10" s="63">
        <f t="shared" si="0"/>
        <v>36</v>
      </c>
      <c r="K10" s="63" t="s">
        <v>154</v>
      </c>
      <c r="L10" s="63">
        <f>SUM(L12:L20)</f>
        <v>65243</v>
      </c>
      <c r="M10" s="63">
        <f>SUM(N10:T10)</f>
        <v>52155</v>
      </c>
      <c r="N10" s="63">
        <f aca="true" t="shared" si="1" ref="N10:X10">SUM(N12:N20)</f>
        <v>16783</v>
      </c>
      <c r="O10" s="63">
        <f t="shared" si="1"/>
        <v>16670</v>
      </c>
      <c r="P10" s="63">
        <f t="shared" si="1"/>
        <v>17112</v>
      </c>
      <c r="Q10" s="63">
        <f t="shared" si="1"/>
        <v>571</v>
      </c>
      <c r="R10" s="63">
        <f t="shared" si="1"/>
        <v>433</v>
      </c>
      <c r="S10" s="63">
        <f t="shared" si="1"/>
        <v>356</v>
      </c>
      <c r="T10" s="63">
        <f t="shared" si="1"/>
        <v>230</v>
      </c>
      <c r="U10" s="63">
        <f t="shared" si="1"/>
        <v>13088</v>
      </c>
      <c r="V10" s="63">
        <f t="shared" si="1"/>
        <v>4568</v>
      </c>
      <c r="W10" s="63">
        <f t="shared" si="1"/>
        <v>4168</v>
      </c>
      <c r="X10" s="63">
        <f t="shared" si="1"/>
        <v>4352</v>
      </c>
      <c r="Y10" s="63" t="s">
        <v>154</v>
      </c>
      <c r="Z10" s="63" t="s">
        <v>154</v>
      </c>
      <c r="AA10" s="63" t="s">
        <v>154</v>
      </c>
      <c r="AB10" s="63" t="s">
        <v>154</v>
      </c>
    </row>
    <row r="11" spans="2:28" ht="13.5">
      <c r="B11" s="4"/>
      <c r="C11" s="4"/>
      <c r="E11" s="65"/>
      <c r="F11" s="67"/>
      <c r="G11" s="67"/>
      <c r="H11" s="67"/>
      <c r="I11" s="67"/>
      <c r="J11" s="67"/>
      <c r="K11" s="67"/>
      <c r="L11" s="67"/>
      <c r="M11" s="67"/>
      <c r="N11" s="67"/>
      <c r="O11" s="67"/>
      <c r="P11" s="67"/>
      <c r="Q11" s="67"/>
      <c r="R11" s="67"/>
      <c r="S11" s="67"/>
      <c r="T11" s="67"/>
      <c r="U11" s="67"/>
      <c r="V11" s="67"/>
      <c r="W11" s="67"/>
      <c r="X11" s="67"/>
      <c r="Y11" s="67"/>
      <c r="Z11" s="67"/>
      <c r="AA11" s="67"/>
      <c r="AB11" s="67"/>
    </row>
    <row r="12" spans="2:28" ht="13.5">
      <c r="B12" s="101" t="s">
        <v>236</v>
      </c>
      <c r="C12" s="101"/>
      <c r="E12" s="65">
        <v>68</v>
      </c>
      <c r="F12" s="67">
        <v>63</v>
      </c>
      <c r="G12" s="67">
        <v>5</v>
      </c>
      <c r="H12" s="67">
        <v>47</v>
      </c>
      <c r="I12" s="67">
        <v>5</v>
      </c>
      <c r="J12" s="67">
        <v>16</v>
      </c>
      <c r="K12" s="67" t="s">
        <v>237</v>
      </c>
      <c r="L12" s="67">
        <f aca="true" t="shared" si="2" ref="L12:L20">SUM(M12,U12)</f>
        <v>39064</v>
      </c>
      <c r="M12" s="67">
        <f aca="true" t="shared" si="3" ref="M12:M20">SUM(N12:T12)</f>
        <v>29017</v>
      </c>
      <c r="N12" s="67">
        <v>9274</v>
      </c>
      <c r="O12" s="67">
        <v>9334</v>
      </c>
      <c r="P12" s="67">
        <v>9576</v>
      </c>
      <c r="Q12" s="67">
        <v>310</v>
      </c>
      <c r="R12" s="67">
        <v>227</v>
      </c>
      <c r="S12" s="67">
        <v>199</v>
      </c>
      <c r="T12" s="67">
        <v>97</v>
      </c>
      <c r="U12" s="67">
        <f>SUM(V12:X12)</f>
        <v>10047</v>
      </c>
      <c r="V12" s="67">
        <v>3571</v>
      </c>
      <c r="W12" s="67">
        <v>3238</v>
      </c>
      <c r="X12" s="67">
        <v>3238</v>
      </c>
      <c r="Y12" s="67" t="s">
        <v>154</v>
      </c>
      <c r="Z12" s="67" t="s">
        <v>154</v>
      </c>
      <c r="AA12" s="67" t="s">
        <v>154</v>
      </c>
      <c r="AB12" s="67" t="s">
        <v>154</v>
      </c>
    </row>
    <row r="13" spans="2:28" ht="13.5">
      <c r="B13" s="101" t="s">
        <v>238</v>
      </c>
      <c r="C13" s="101"/>
      <c r="E13" s="65">
        <v>28</v>
      </c>
      <c r="F13" s="67">
        <v>27</v>
      </c>
      <c r="G13" s="67">
        <v>1</v>
      </c>
      <c r="H13" s="67">
        <v>27</v>
      </c>
      <c r="I13" s="67">
        <v>1</v>
      </c>
      <c r="J13" s="67" t="s">
        <v>237</v>
      </c>
      <c r="K13" s="67" t="s">
        <v>237</v>
      </c>
      <c r="L13" s="67">
        <f t="shared" si="2"/>
        <v>3087</v>
      </c>
      <c r="M13" s="67">
        <f t="shared" si="3"/>
        <v>3087</v>
      </c>
      <c r="N13" s="67">
        <v>993</v>
      </c>
      <c r="O13" s="67">
        <v>985</v>
      </c>
      <c r="P13" s="67">
        <v>982</v>
      </c>
      <c r="Q13" s="67">
        <v>42</v>
      </c>
      <c r="R13" s="67">
        <v>34</v>
      </c>
      <c r="S13" s="67">
        <v>22</v>
      </c>
      <c r="T13" s="67">
        <v>29</v>
      </c>
      <c r="U13" s="67" t="s">
        <v>154</v>
      </c>
      <c r="V13" s="67" t="s">
        <v>154</v>
      </c>
      <c r="W13" s="67" t="s">
        <v>154</v>
      </c>
      <c r="X13" s="67" t="s">
        <v>154</v>
      </c>
      <c r="Y13" s="67" t="s">
        <v>154</v>
      </c>
      <c r="Z13" s="67" t="s">
        <v>154</v>
      </c>
      <c r="AA13" s="67" t="s">
        <v>154</v>
      </c>
      <c r="AB13" s="67" t="s">
        <v>154</v>
      </c>
    </row>
    <row r="14" spans="2:28" ht="13.5">
      <c r="B14" s="101" t="s">
        <v>239</v>
      </c>
      <c r="C14" s="101"/>
      <c r="E14" s="65">
        <v>49</v>
      </c>
      <c r="F14" s="67">
        <v>46</v>
      </c>
      <c r="G14" s="67">
        <v>3</v>
      </c>
      <c r="H14" s="67">
        <v>45</v>
      </c>
      <c r="I14" s="67">
        <v>3</v>
      </c>
      <c r="J14" s="67">
        <v>1</v>
      </c>
      <c r="K14" s="67" t="s">
        <v>154</v>
      </c>
      <c r="L14" s="67">
        <f t="shared" si="2"/>
        <v>6412</v>
      </c>
      <c r="M14" s="67">
        <f t="shared" si="3"/>
        <v>6168</v>
      </c>
      <c r="N14" s="67">
        <v>1981</v>
      </c>
      <c r="O14" s="67">
        <v>1910</v>
      </c>
      <c r="P14" s="67">
        <v>1978</v>
      </c>
      <c r="Q14" s="67">
        <v>109</v>
      </c>
      <c r="R14" s="67">
        <v>70</v>
      </c>
      <c r="S14" s="67">
        <v>72</v>
      </c>
      <c r="T14" s="67">
        <v>48</v>
      </c>
      <c r="U14" s="67">
        <f>SUM(V14:X14)</f>
        <v>244</v>
      </c>
      <c r="V14" s="67">
        <v>82</v>
      </c>
      <c r="W14" s="67">
        <v>81</v>
      </c>
      <c r="X14" s="67">
        <v>81</v>
      </c>
      <c r="Y14" s="67" t="s">
        <v>154</v>
      </c>
      <c r="Z14" s="67" t="s">
        <v>154</v>
      </c>
      <c r="AA14" s="67" t="s">
        <v>154</v>
      </c>
      <c r="AB14" s="67" t="s">
        <v>154</v>
      </c>
    </row>
    <row r="15" spans="2:28" ht="13.5">
      <c r="B15" s="101" t="s">
        <v>240</v>
      </c>
      <c r="C15" s="101"/>
      <c r="E15" s="65">
        <v>64</v>
      </c>
      <c r="F15" s="67">
        <v>62</v>
      </c>
      <c r="G15" s="67">
        <v>2</v>
      </c>
      <c r="H15" s="67">
        <v>54</v>
      </c>
      <c r="I15" s="67">
        <v>2</v>
      </c>
      <c r="J15" s="67">
        <v>8</v>
      </c>
      <c r="K15" s="67" t="s">
        <v>154</v>
      </c>
      <c r="L15" s="67">
        <f t="shared" si="2"/>
        <v>9403</v>
      </c>
      <c r="M15" s="67">
        <f t="shared" si="3"/>
        <v>7653</v>
      </c>
      <c r="N15" s="67">
        <v>2470</v>
      </c>
      <c r="O15" s="67">
        <v>2426</v>
      </c>
      <c r="P15" s="67">
        <v>2530</v>
      </c>
      <c r="Q15" s="67">
        <v>79</v>
      </c>
      <c r="R15" s="67">
        <v>69</v>
      </c>
      <c r="S15" s="67">
        <v>44</v>
      </c>
      <c r="T15" s="67">
        <v>35</v>
      </c>
      <c r="U15" s="67">
        <f>SUM(V15:X15)</f>
        <v>1750</v>
      </c>
      <c r="V15" s="67">
        <v>556</v>
      </c>
      <c r="W15" s="67">
        <v>507</v>
      </c>
      <c r="X15" s="67">
        <v>687</v>
      </c>
      <c r="Y15" s="67" t="s">
        <v>154</v>
      </c>
      <c r="Z15" s="67" t="s">
        <v>154</v>
      </c>
      <c r="AA15" s="67" t="s">
        <v>154</v>
      </c>
      <c r="AB15" s="67" t="s">
        <v>154</v>
      </c>
    </row>
    <row r="16" spans="2:28" ht="13.5">
      <c r="B16" s="101" t="s">
        <v>241</v>
      </c>
      <c r="C16" s="101"/>
      <c r="E16" s="65">
        <v>20</v>
      </c>
      <c r="F16" s="67">
        <v>19</v>
      </c>
      <c r="G16" s="67">
        <v>1</v>
      </c>
      <c r="H16" s="67">
        <v>14</v>
      </c>
      <c r="I16" s="67">
        <v>1</v>
      </c>
      <c r="J16" s="67">
        <v>5</v>
      </c>
      <c r="K16" s="67" t="s">
        <v>154</v>
      </c>
      <c r="L16" s="67">
        <f t="shared" si="2"/>
        <v>3126</v>
      </c>
      <c r="M16" s="67">
        <f t="shared" si="3"/>
        <v>2568</v>
      </c>
      <c r="N16" s="67">
        <v>783</v>
      </c>
      <c r="O16" s="67">
        <v>833</v>
      </c>
      <c r="P16" s="67">
        <v>848</v>
      </c>
      <c r="Q16" s="67">
        <v>31</v>
      </c>
      <c r="R16" s="67">
        <v>33</v>
      </c>
      <c r="S16" s="67">
        <v>19</v>
      </c>
      <c r="T16" s="67">
        <v>21</v>
      </c>
      <c r="U16" s="67">
        <f>SUM(V16:X16)</f>
        <v>558</v>
      </c>
      <c r="V16" s="67">
        <v>190</v>
      </c>
      <c r="W16" s="67">
        <v>179</v>
      </c>
      <c r="X16" s="67">
        <v>189</v>
      </c>
      <c r="Y16" s="67" t="s">
        <v>154</v>
      </c>
      <c r="Z16" s="67" t="s">
        <v>154</v>
      </c>
      <c r="AA16" s="67" t="s">
        <v>154</v>
      </c>
      <c r="AB16" s="67" t="s">
        <v>154</v>
      </c>
    </row>
    <row r="17" spans="2:28" ht="13.5">
      <c r="B17" s="101" t="s">
        <v>242</v>
      </c>
      <c r="C17" s="101"/>
      <c r="E17" s="65">
        <v>2</v>
      </c>
      <c r="F17" s="67">
        <v>2</v>
      </c>
      <c r="G17" s="67" t="s">
        <v>154</v>
      </c>
      <c r="H17" s="67">
        <v>1</v>
      </c>
      <c r="I17" s="67" t="s">
        <v>154</v>
      </c>
      <c r="J17" s="67">
        <v>1</v>
      </c>
      <c r="K17" s="67" t="s">
        <v>154</v>
      </c>
      <c r="L17" s="67">
        <f t="shared" si="2"/>
        <v>138</v>
      </c>
      <c r="M17" s="67">
        <f t="shared" si="3"/>
        <v>29</v>
      </c>
      <c r="N17" s="67" t="s">
        <v>243</v>
      </c>
      <c r="O17" s="67" t="s">
        <v>243</v>
      </c>
      <c r="P17" s="67">
        <v>29</v>
      </c>
      <c r="Q17" s="67" t="s">
        <v>243</v>
      </c>
      <c r="R17" s="67" t="s">
        <v>243</v>
      </c>
      <c r="S17" s="67" t="s">
        <v>243</v>
      </c>
      <c r="T17" s="67" t="s">
        <v>243</v>
      </c>
      <c r="U17" s="67">
        <f>SUM(V17:X17)</f>
        <v>109</v>
      </c>
      <c r="V17" s="67">
        <v>39</v>
      </c>
      <c r="W17" s="67">
        <v>38</v>
      </c>
      <c r="X17" s="67">
        <v>32</v>
      </c>
      <c r="Y17" s="67" t="s">
        <v>154</v>
      </c>
      <c r="Z17" s="67" t="s">
        <v>154</v>
      </c>
      <c r="AA17" s="67" t="s">
        <v>154</v>
      </c>
      <c r="AB17" s="67" t="s">
        <v>154</v>
      </c>
    </row>
    <row r="18" spans="2:28" ht="13.5">
      <c r="B18" s="101" t="s">
        <v>244</v>
      </c>
      <c r="C18" s="101"/>
      <c r="E18" s="65">
        <v>3</v>
      </c>
      <c r="F18" s="67">
        <v>3</v>
      </c>
      <c r="G18" s="67" t="s">
        <v>237</v>
      </c>
      <c r="H18" s="67">
        <v>3</v>
      </c>
      <c r="I18" s="67" t="s">
        <v>237</v>
      </c>
      <c r="J18" s="67" t="s">
        <v>237</v>
      </c>
      <c r="K18" s="67" t="s">
        <v>237</v>
      </c>
      <c r="L18" s="67">
        <f t="shared" si="2"/>
        <v>277</v>
      </c>
      <c r="M18" s="67">
        <f t="shared" si="3"/>
        <v>277</v>
      </c>
      <c r="N18" s="67">
        <v>161</v>
      </c>
      <c r="O18" s="67">
        <v>75</v>
      </c>
      <c r="P18" s="67">
        <v>41</v>
      </c>
      <c r="Q18" s="67" t="s">
        <v>237</v>
      </c>
      <c r="R18" s="67" t="s">
        <v>237</v>
      </c>
      <c r="S18" s="67" t="s">
        <v>237</v>
      </c>
      <c r="T18" s="67" t="s">
        <v>237</v>
      </c>
      <c r="U18" s="67" t="s">
        <v>237</v>
      </c>
      <c r="V18" s="67" t="s">
        <v>237</v>
      </c>
      <c r="W18" s="67" t="s">
        <v>237</v>
      </c>
      <c r="X18" s="67" t="s">
        <v>237</v>
      </c>
      <c r="Y18" s="67" t="s">
        <v>237</v>
      </c>
      <c r="Z18" s="67" t="s">
        <v>237</v>
      </c>
      <c r="AA18" s="67" t="s">
        <v>154</v>
      </c>
      <c r="AB18" s="67" t="s">
        <v>154</v>
      </c>
    </row>
    <row r="19" spans="2:28" ht="13.5">
      <c r="B19" s="101" t="s">
        <v>180</v>
      </c>
      <c r="C19" s="101"/>
      <c r="E19" s="65">
        <v>15</v>
      </c>
      <c r="F19" s="67">
        <v>15</v>
      </c>
      <c r="G19" s="67" t="s">
        <v>181</v>
      </c>
      <c r="H19" s="67">
        <v>10</v>
      </c>
      <c r="I19" s="67" t="s">
        <v>181</v>
      </c>
      <c r="J19" s="67">
        <v>5</v>
      </c>
      <c r="K19" s="67" t="s">
        <v>154</v>
      </c>
      <c r="L19" s="67">
        <f t="shared" si="2"/>
        <v>1891</v>
      </c>
      <c r="M19" s="67">
        <f t="shared" si="3"/>
        <v>1511</v>
      </c>
      <c r="N19" s="67">
        <v>514</v>
      </c>
      <c r="O19" s="67">
        <v>489</v>
      </c>
      <c r="P19" s="67">
        <v>508</v>
      </c>
      <c r="Q19" s="67" t="s">
        <v>154</v>
      </c>
      <c r="R19" s="67" t="s">
        <v>154</v>
      </c>
      <c r="S19" s="67" t="s">
        <v>154</v>
      </c>
      <c r="T19" s="67" t="s">
        <v>154</v>
      </c>
      <c r="U19" s="67">
        <f>SUM(V19:X19)</f>
        <v>380</v>
      </c>
      <c r="V19" s="67">
        <v>130</v>
      </c>
      <c r="W19" s="67">
        <v>125</v>
      </c>
      <c r="X19" s="67">
        <v>125</v>
      </c>
      <c r="Y19" s="67" t="s">
        <v>154</v>
      </c>
      <c r="Z19" s="67" t="s">
        <v>154</v>
      </c>
      <c r="AA19" s="67" t="s">
        <v>154</v>
      </c>
      <c r="AB19" s="67" t="s">
        <v>154</v>
      </c>
    </row>
    <row r="20" spans="2:28" ht="13.5">
      <c r="B20" s="101" t="s">
        <v>245</v>
      </c>
      <c r="C20" s="101"/>
      <c r="E20" s="65">
        <v>4</v>
      </c>
      <c r="F20" s="67">
        <v>4</v>
      </c>
      <c r="G20" s="67" t="s">
        <v>154</v>
      </c>
      <c r="H20" s="67">
        <v>4</v>
      </c>
      <c r="I20" s="67" t="s">
        <v>154</v>
      </c>
      <c r="J20" s="67" t="s">
        <v>154</v>
      </c>
      <c r="K20" s="67" t="s">
        <v>154</v>
      </c>
      <c r="L20" s="67">
        <f t="shared" si="2"/>
        <v>1845</v>
      </c>
      <c r="M20" s="67">
        <f t="shared" si="3"/>
        <v>1845</v>
      </c>
      <c r="N20" s="67">
        <v>607</v>
      </c>
      <c r="O20" s="67">
        <v>618</v>
      </c>
      <c r="P20" s="67">
        <v>620</v>
      </c>
      <c r="Q20" s="67" t="s">
        <v>154</v>
      </c>
      <c r="R20" s="67" t="s">
        <v>154</v>
      </c>
      <c r="S20" s="67" t="s">
        <v>154</v>
      </c>
      <c r="T20" s="67" t="s">
        <v>154</v>
      </c>
      <c r="U20" s="67" t="s">
        <v>154</v>
      </c>
      <c r="V20" s="67" t="s">
        <v>154</v>
      </c>
      <c r="W20" s="67" t="s">
        <v>154</v>
      </c>
      <c r="X20" s="67" t="s">
        <v>154</v>
      </c>
      <c r="Y20" s="67" t="s">
        <v>154</v>
      </c>
      <c r="Z20" s="67" t="s">
        <v>154</v>
      </c>
      <c r="AA20" s="67" t="s">
        <v>154</v>
      </c>
      <c r="AB20" s="67" t="s">
        <v>154</v>
      </c>
    </row>
    <row r="21" ht="5.25" customHeight="1" thickBot="1">
      <c r="E21" s="25"/>
    </row>
    <row r="22" spans="1:28" ht="13.5">
      <c r="A22" s="26" t="s">
        <v>186</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sheetData>
  <sheetProtection/>
  <mergeCells count="24">
    <mergeCell ref="B19:C19"/>
    <mergeCell ref="B20:C20"/>
    <mergeCell ref="B13:C13"/>
    <mergeCell ref="B14:C14"/>
    <mergeCell ref="B15:C15"/>
    <mergeCell ref="B16:C16"/>
    <mergeCell ref="B17:C17"/>
    <mergeCell ref="B18:C18"/>
    <mergeCell ref="N6:P6"/>
    <mergeCell ref="Q6:T6"/>
    <mergeCell ref="U6:U7"/>
    <mergeCell ref="V6:X6"/>
    <mergeCell ref="Y6:AB6"/>
    <mergeCell ref="B12:C12"/>
    <mergeCell ref="AA4:AB4"/>
    <mergeCell ref="A5:D7"/>
    <mergeCell ref="E5:K5"/>
    <mergeCell ref="L5:AB5"/>
    <mergeCell ref="E6:E7"/>
    <mergeCell ref="F6:G6"/>
    <mergeCell ref="H6:I6"/>
    <mergeCell ref="J6:K6"/>
    <mergeCell ref="L6:L7"/>
    <mergeCell ref="M6:M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V26"/>
  <sheetViews>
    <sheetView zoomScalePageLayoutView="0" workbookViewId="0" topLeftCell="A1">
      <selection activeCell="N24" sqref="N24"/>
    </sheetView>
  </sheetViews>
  <sheetFormatPr defaultColWidth="9.00390625" defaultRowHeight="13.5"/>
  <cols>
    <col min="1" max="1" width="1.00390625" style="78" customWidth="1"/>
    <col min="2" max="2" width="2.00390625" style="78" customWidth="1"/>
    <col min="3" max="3" width="1.875" style="78" customWidth="1"/>
    <col min="4" max="4" width="2.00390625" style="78" customWidth="1"/>
    <col min="5" max="5" width="7.75390625" style="78" customWidth="1"/>
    <col min="6" max="6" width="5.00390625" style="78" customWidth="1"/>
    <col min="7" max="7" width="0.74609375" style="78" customWidth="1"/>
    <col min="8" max="11" width="5.25390625" style="78" customWidth="1"/>
    <col min="12" max="16" width="5.375" style="78" customWidth="1"/>
    <col min="17" max="19" width="4.375" style="78" customWidth="1"/>
    <col min="20" max="20" width="4.50390625" style="78" customWidth="1"/>
    <col min="21" max="21" width="9.00390625" style="1" customWidth="1"/>
    <col min="22" max="16384" width="9.00390625" style="78" customWidth="1"/>
  </cols>
  <sheetData>
    <row r="1" spans="1:20" ht="17.25">
      <c r="A1" s="1"/>
      <c r="B1" s="1"/>
      <c r="C1" s="1"/>
      <c r="D1" s="1"/>
      <c r="E1" s="1"/>
      <c r="F1" s="1"/>
      <c r="G1" s="1"/>
      <c r="H1" s="1"/>
      <c r="I1" s="1"/>
      <c r="J1" s="3" t="s">
        <v>246</v>
      </c>
      <c r="K1" s="1"/>
      <c r="L1" s="1"/>
      <c r="M1" s="1"/>
      <c r="N1" s="1"/>
      <c r="O1" s="1"/>
      <c r="P1" s="1"/>
      <c r="Q1" s="1"/>
      <c r="R1" s="1"/>
      <c r="S1" s="1"/>
      <c r="T1" s="1"/>
    </row>
    <row r="2" spans="1:20" ht="14.25">
      <c r="A2" s="1"/>
      <c r="B2" s="1"/>
      <c r="C2" s="1"/>
      <c r="D2" s="1"/>
      <c r="E2" s="1"/>
      <c r="F2" s="1"/>
      <c r="G2" s="1"/>
      <c r="H2" s="1"/>
      <c r="I2" s="1"/>
      <c r="J2" s="80" t="s">
        <v>247</v>
      </c>
      <c r="K2" s="1"/>
      <c r="L2" s="1"/>
      <c r="M2" s="1"/>
      <c r="N2" s="1"/>
      <c r="O2" s="1"/>
      <c r="P2" s="1"/>
      <c r="Q2" s="1"/>
      <c r="R2" s="1"/>
      <c r="S2" s="1"/>
      <c r="T2" s="1"/>
    </row>
    <row r="3" spans="1:21" ht="12.75" customHeight="1" thickBot="1">
      <c r="A3" s="4" t="s">
        <v>248</v>
      </c>
      <c r="B3" s="1"/>
      <c r="C3" s="1"/>
      <c r="D3" s="1"/>
      <c r="E3" s="1"/>
      <c r="F3" s="1"/>
      <c r="G3" s="1"/>
      <c r="H3" s="1"/>
      <c r="I3" s="1"/>
      <c r="J3" s="1"/>
      <c r="K3" s="1"/>
      <c r="L3" s="1"/>
      <c r="M3" s="1"/>
      <c r="N3" s="1"/>
      <c r="O3" s="1"/>
      <c r="P3" s="1"/>
      <c r="Q3" s="1"/>
      <c r="R3" s="116"/>
      <c r="S3" s="117" t="s">
        <v>190</v>
      </c>
      <c r="T3" s="117"/>
      <c r="U3" s="118"/>
    </row>
    <row r="4" spans="1:22" ht="12" customHeight="1" thickTop="1">
      <c r="A4" s="47" t="s">
        <v>99</v>
      </c>
      <c r="B4" s="47"/>
      <c r="C4" s="47"/>
      <c r="D4" s="47"/>
      <c r="E4" s="47"/>
      <c r="F4" s="47"/>
      <c r="G4" s="54"/>
      <c r="H4" s="42" t="s">
        <v>105</v>
      </c>
      <c r="I4" s="42" t="s">
        <v>200</v>
      </c>
      <c r="J4" s="94"/>
      <c r="K4" s="94"/>
      <c r="L4" s="119" t="s">
        <v>249</v>
      </c>
      <c r="M4" s="120"/>
      <c r="N4" s="120"/>
      <c r="O4" s="120"/>
      <c r="P4" s="120"/>
      <c r="Q4" s="120"/>
      <c r="R4" s="120"/>
      <c r="S4" s="120"/>
      <c r="T4" s="120"/>
      <c r="U4" s="121"/>
      <c r="V4" s="122"/>
    </row>
    <row r="5" spans="1:20" ht="12.75" customHeight="1">
      <c r="A5" s="49"/>
      <c r="B5" s="49"/>
      <c r="C5" s="49"/>
      <c r="D5" s="49"/>
      <c r="E5" s="49"/>
      <c r="F5" s="49"/>
      <c r="G5" s="123"/>
      <c r="H5" s="38"/>
      <c r="I5" s="38"/>
      <c r="J5" s="124"/>
      <c r="K5" s="124"/>
      <c r="L5" s="125" t="s">
        <v>250</v>
      </c>
      <c r="M5" s="126"/>
      <c r="N5" s="127"/>
      <c r="O5" s="95" t="s">
        <v>251</v>
      </c>
      <c r="P5" s="96"/>
      <c r="Q5" s="95" t="s">
        <v>252</v>
      </c>
      <c r="R5" s="96"/>
      <c r="S5" s="95" t="s">
        <v>253</v>
      </c>
      <c r="T5" s="96"/>
    </row>
    <row r="6" spans="1:20" ht="12.75" customHeight="1">
      <c r="A6" s="48"/>
      <c r="B6" s="48"/>
      <c r="C6" s="48"/>
      <c r="D6" s="48"/>
      <c r="E6" s="48"/>
      <c r="F6" s="48"/>
      <c r="G6" s="128"/>
      <c r="H6" s="39"/>
      <c r="I6" s="98" t="s">
        <v>115</v>
      </c>
      <c r="J6" s="98" t="s">
        <v>116</v>
      </c>
      <c r="K6" s="99" t="s">
        <v>117</v>
      </c>
      <c r="L6" s="98" t="s">
        <v>115</v>
      </c>
      <c r="M6" s="98" t="s">
        <v>116</v>
      </c>
      <c r="N6" s="99" t="s">
        <v>117</v>
      </c>
      <c r="O6" s="13" t="s">
        <v>116</v>
      </c>
      <c r="P6" s="13" t="s">
        <v>117</v>
      </c>
      <c r="Q6" s="13" t="s">
        <v>116</v>
      </c>
      <c r="R6" s="13" t="s">
        <v>117</v>
      </c>
      <c r="S6" s="13" t="s">
        <v>116</v>
      </c>
      <c r="T6" s="13" t="s">
        <v>117</v>
      </c>
    </row>
    <row r="7" spans="1:20" ht="5.25" customHeight="1">
      <c r="A7" s="1"/>
      <c r="B7" s="1"/>
      <c r="C7" s="1"/>
      <c r="D7" s="1"/>
      <c r="E7" s="1"/>
      <c r="F7" s="1"/>
      <c r="G7" s="1"/>
      <c r="H7" s="71"/>
      <c r="I7" s="1"/>
      <c r="J7" s="1"/>
      <c r="K7" s="1"/>
      <c r="L7" s="1"/>
      <c r="M7" s="1"/>
      <c r="N7" s="1"/>
      <c r="O7" s="1"/>
      <c r="P7" s="1"/>
      <c r="Q7" s="1"/>
      <c r="R7" s="1"/>
      <c r="S7" s="1"/>
      <c r="T7" s="1"/>
    </row>
    <row r="8" spans="1:20" ht="12.75" customHeight="1">
      <c r="A8" s="1"/>
      <c r="B8" s="129" t="s">
        <v>254</v>
      </c>
      <c r="C8" s="4"/>
      <c r="D8" s="4"/>
      <c r="E8" s="4" t="s">
        <v>235</v>
      </c>
      <c r="F8" s="5" t="s">
        <v>255</v>
      </c>
      <c r="G8" s="1"/>
      <c r="H8" s="21">
        <f>SUM(I8,L8)</f>
        <v>26339</v>
      </c>
      <c r="I8" s="24">
        <f>SUM(J8:K8)</f>
        <v>6350</v>
      </c>
      <c r="J8" s="24">
        <v>3228</v>
      </c>
      <c r="K8" s="24">
        <v>3122</v>
      </c>
      <c r="L8" s="24">
        <f aca="true" t="shared" si="0" ref="L8:L20">SUM(M8:N8)</f>
        <v>19989</v>
      </c>
      <c r="M8" s="24">
        <v>10056</v>
      </c>
      <c r="N8" s="24">
        <v>9933</v>
      </c>
      <c r="O8" s="24">
        <v>10056</v>
      </c>
      <c r="P8" s="24">
        <v>9933</v>
      </c>
      <c r="Q8" s="22" t="s">
        <v>154</v>
      </c>
      <c r="R8" s="22" t="s">
        <v>154</v>
      </c>
      <c r="S8" s="22" t="s">
        <v>154</v>
      </c>
      <c r="T8" s="22" t="s">
        <v>154</v>
      </c>
    </row>
    <row r="9" spans="1:21" s="91" customFormat="1" ht="12.75" customHeight="1">
      <c r="A9" s="16"/>
      <c r="B9" s="129"/>
      <c r="C9" s="89"/>
      <c r="D9" s="89"/>
      <c r="E9" s="130" t="s">
        <v>257</v>
      </c>
      <c r="F9" s="115">
        <v>2003</v>
      </c>
      <c r="G9" s="16"/>
      <c r="H9" s="17">
        <v>26242</v>
      </c>
      <c r="I9" s="23">
        <v>6320</v>
      </c>
      <c r="J9" s="23">
        <f>SUM(J11:J13)</f>
        <v>3212</v>
      </c>
      <c r="K9" s="23">
        <v>3108</v>
      </c>
      <c r="L9" s="23">
        <f t="shared" si="0"/>
        <v>19922</v>
      </c>
      <c r="M9" s="23">
        <f>SUM(M11:M13)</f>
        <v>10071</v>
      </c>
      <c r="N9" s="23">
        <f>SUM(N11:N13)</f>
        <v>9851</v>
      </c>
      <c r="O9" s="23">
        <f>SUM(O11:O13)</f>
        <v>10071</v>
      </c>
      <c r="P9" s="23">
        <f>SUM(P11:P13)</f>
        <v>9851</v>
      </c>
      <c r="Q9" s="23" t="s">
        <v>154</v>
      </c>
      <c r="R9" s="23" t="s">
        <v>154</v>
      </c>
      <c r="S9" s="23" t="s">
        <v>154</v>
      </c>
      <c r="T9" s="23" t="s">
        <v>154</v>
      </c>
      <c r="U9" s="16"/>
    </row>
    <row r="10" spans="1:20" ht="6" customHeight="1">
      <c r="A10" s="1"/>
      <c r="B10" s="129"/>
      <c r="C10" s="4"/>
      <c r="D10" s="4"/>
      <c r="E10" s="4"/>
      <c r="F10" s="4"/>
      <c r="G10" s="1"/>
      <c r="H10" s="21">
        <f>SUM(I10,L10)</f>
        <v>0</v>
      </c>
      <c r="I10" s="22">
        <f>SUM(J10:K10)</f>
        <v>0</v>
      </c>
      <c r="J10" s="22"/>
      <c r="K10" s="22"/>
      <c r="L10" s="22">
        <f t="shared" si="0"/>
        <v>0</v>
      </c>
      <c r="M10" s="22"/>
      <c r="N10" s="22"/>
      <c r="O10" s="22"/>
      <c r="P10" s="22"/>
      <c r="Q10" s="22"/>
      <c r="R10" s="22"/>
      <c r="S10" s="22"/>
      <c r="T10" s="22"/>
    </row>
    <row r="11" spans="1:20" ht="12.75" customHeight="1">
      <c r="A11" s="1"/>
      <c r="B11" s="129"/>
      <c r="C11" s="4"/>
      <c r="D11" s="4"/>
      <c r="E11" s="101" t="s">
        <v>258</v>
      </c>
      <c r="F11" s="101"/>
      <c r="G11" s="1"/>
      <c r="H11" s="21">
        <v>7361</v>
      </c>
      <c r="I11" s="22">
        <v>836</v>
      </c>
      <c r="J11" s="22">
        <v>448</v>
      </c>
      <c r="K11" s="22">
        <v>388</v>
      </c>
      <c r="L11" s="22">
        <f t="shared" si="0"/>
        <v>6525</v>
      </c>
      <c r="M11" s="22">
        <v>3326</v>
      </c>
      <c r="N11" s="22">
        <v>3199</v>
      </c>
      <c r="O11" s="22">
        <v>3326</v>
      </c>
      <c r="P11" s="22">
        <v>3199</v>
      </c>
      <c r="Q11" s="22" t="s">
        <v>154</v>
      </c>
      <c r="R11" s="22" t="s">
        <v>154</v>
      </c>
      <c r="S11" s="22" t="s">
        <v>154</v>
      </c>
      <c r="T11" s="22" t="s">
        <v>154</v>
      </c>
    </row>
    <row r="12" spans="1:20" ht="12.75" customHeight="1">
      <c r="A12" s="1"/>
      <c r="B12" s="129"/>
      <c r="C12" s="4"/>
      <c r="D12" s="4"/>
      <c r="E12" s="101" t="s">
        <v>259</v>
      </c>
      <c r="F12" s="101"/>
      <c r="G12" s="1"/>
      <c r="H12" s="21">
        <f aca="true" t="shared" si="1" ref="H12:H20">SUM(I12,L12)</f>
        <v>7956</v>
      </c>
      <c r="I12" s="22">
        <f aca="true" t="shared" si="2" ref="I12:I20">SUM(J12:K12)</f>
        <v>1143</v>
      </c>
      <c r="J12" s="22">
        <v>552</v>
      </c>
      <c r="K12" s="22">
        <v>591</v>
      </c>
      <c r="L12" s="22">
        <f t="shared" si="0"/>
        <v>6813</v>
      </c>
      <c r="M12" s="22">
        <v>3470</v>
      </c>
      <c r="N12" s="22">
        <v>3343</v>
      </c>
      <c r="O12" s="22">
        <v>3470</v>
      </c>
      <c r="P12" s="22">
        <v>3343</v>
      </c>
      <c r="Q12" s="22" t="s">
        <v>154</v>
      </c>
      <c r="R12" s="22" t="s">
        <v>154</v>
      </c>
      <c r="S12" s="22" t="s">
        <v>154</v>
      </c>
      <c r="T12" s="22" t="s">
        <v>154</v>
      </c>
    </row>
    <row r="13" spans="1:20" ht="12.75" customHeight="1">
      <c r="A13" s="1"/>
      <c r="B13" s="129"/>
      <c r="C13" s="4"/>
      <c r="D13" s="4"/>
      <c r="E13" s="101" t="s">
        <v>260</v>
      </c>
      <c r="F13" s="101"/>
      <c r="G13" s="1"/>
      <c r="H13" s="21">
        <f t="shared" si="1"/>
        <v>10925</v>
      </c>
      <c r="I13" s="22">
        <f t="shared" si="2"/>
        <v>4341</v>
      </c>
      <c r="J13" s="22">
        <v>2212</v>
      </c>
      <c r="K13" s="22">
        <v>2129</v>
      </c>
      <c r="L13" s="22">
        <f t="shared" si="0"/>
        <v>6584</v>
      </c>
      <c r="M13" s="22">
        <v>3275</v>
      </c>
      <c r="N13" s="22">
        <v>3309</v>
      </c>
      <c r="O13" s="22">
        <v>3275</v>
      </c>
      <c r="P13" s="22">
        <v>3309</v>
      </c>
      <c r="Q13" s="22" t="s">
        <v>154</v>
      </c>
      <c r="R13" s="22" t="s">
        <v>154</v>
      </c>
      <c r="S13" s="22" t="s">
        <v>154</v>
      </c>
      <c r="T13" s="22" t="s">
        <v>154</v>
      </c>
    </row>
    <row r="14" spans="1:20" ht="6" customHeight="1">
      <c r="A14" s="1"/>
      <c r="B14" s="4"/>
      <c r="C14" s="4"/>
      <c r="D14" s="4"/>
      <c r="E14" s="4"/>
      <c r="F14" s="4"/>
      <c r="G14" s="1"/>
      <c r="H14" s="21">
        <f t="shared" si="1"/>
        <v>0</v>
      </c>
      <c r="I14" s="22">
        <f t="shared" si="2"/>
        <v>0</v>
      </c>
      <c r="J14" s="22"/>
      <c r="K14" s="22"/>
      <c r="L14" s="22">
        <f t="shared" si="0"/>
        <v>0</v>
      </c>
      <c r="M14" s="22"/>
      <c r="N14" s="22"/>
      <c r="O14" s="22"/>
      <c r="P14" s="22"/>
      <c r="Q14" s="22"/>
      <c r="R14" s="22"/>
      <c r="S14" s="22"/>
      <c r="T14" s="22"/>
    </row>
    <row r="15" spans="1:20" ht="12.75" customHeight="1">
      <c r="A15" s="1"/>
      <c r="B15" s="129" t="s">
        <v>261</v>
      </c>
      <c r="C15" s="129" t="s">
        <v>262</v>
      </c>
      <c r="D15" s="4"/>
      <c r="E15" s="4" t="s">
        <v>235</v>
      </c>
      <c r="F15" s="5" t="s">
        <v>198</v>
      </c>
      <c r="G15" s="1"/>
      <c r="H15" s="21">
        <f t="shared" si="1"/>
        <v>10968</v>
      </c>
      <c r="I15" s="24">
        <f t="shared" si="2"/>
        <v>4374</v>
      </c>
      <c r="J15" s="24">
        <v>2238</v>
      </c>
      <c r="K15" s="24">
        <v>2136</v>
      </c>
      <c r="L15" s="24">
        <f t="shared" si="0"/>
        <v>6594</v>
      </c>
      <c r="M15" s="24">
        <v>3357</v>
      </c>
      <c r="N15" s="24">
        <v>3237</v>
      </c>
      <c r="O15" s="24">
        <v>3357</v>
      </c>
      <c r="P15" s="24">
        <v>3237</v>
      </c>
      <c r="Q15" s="22" t="s">
        <v>154</v>
      </c>
      <c r="R15" s="22" t="s">
        <v>154</v>
      </c>
      <c r="S15" s="22" t="s">
        <v>154</v>
      </c>
      <c r="T15" s="22" t="s">
        <v>154</v>
      </c>
    </row>
    <row r="16" spans="1:21" s="91" customFormat="1" ht="12.75" customHeight="1">
      <c r="A16" s="16"/>
      <c r="B16" s="129"/>
      <c r="C16" s="129"/>
      <c r="D16" s="89"/>
      <c r="E16" s="130" t="s">
        <v>256</v>
      </c>
      <c r="F16" s="115">
        <v>2003</v>
      </c>
      <c r="G16" s="16"/>
      <c r="H16" s="17">
        <f t="shared" si="1"/>
        <v>10845</v>
      </c>
      <c r="I16" s="23">
        <f t="shared" si="2"/>
        <v>4438</v>
      </c>
      <c r="J16" s="23">
        <f>SUM(J18:J20)</f>
        <v>2259</v>
      </c>
      <c r="K16" s="23">
        <f>SUM(K18:K20)</f>
        <v>2179</v>
      </c>
      <c r="L16" s="23">
        <f t="shared" si="0"/>
        <v>6407</v>
      </c>
      <c r="M16" s="23">
        <f>SUM(M18:M20)</f>
        <v>3278</v>
      </c>
      <c r="N16" s="23">
        <f>SUM(N18:N20)</f>
        <v>3129</v>
      </c>
      <c r="O16" s="23">
        <f>SUM(O18:O20)</f>
        <v>3278</v>
      </c>
      <c r="P16" s="23">
        <f>SUM(P18:P20)</f>
        <v>3129</v>
      </c>
      <c r="Q16" s="23" t="s">
        <v>154</v>
      </c>
      <c r="R16" s="23" t="s">
        <v>154</v>
      </c>
      <c r="S16" s="23" t="s">
        <v>154</v>
      </c>
      <c r="T16" s="23" t="s">
        <v>154</v>
      </c>
      <c r="U16" s="16"/>
    </row>
    <row r="17" spans="1:20" ht="6" customHeight="1">
      <c r="A17" s="1"/>
      <c r="B17" s="129"/>
      <c r="C17" s="129"/>
      <c r="D17" s="4"/>
      <c r="E17" s="4"/>
      <c r="F17" s="4"/>
      <c r="G17" s="1"/>
      <c r="H17" s="21">
        <f t="shared" si="1"/>
        <v>0</v>
      </c>
      <c r="I17" s="22">
        <f t="shared" si="2"/>
        <v>0</v>
      </c>
      <c r="J17" s="22"/>
      <c r="K17" s="22"/>
      <c r="L17" s="22">
        <f t="shared" si="0"/>
        <v>0</v>
      </c>
      <c r="M17" s="22"/>
      <c r="N17" s="22"/>
      <c r="O17" s="22"/>
      <c r="P17" s="22"/>
      <c r="Q17" s="22"/>
      <c r="R17" s="22"/>
      <c r="S17" s="22"/>
      <c r="T17" s="22"/>
    </row>
    <row r="18" spans="1:20" ht="12.75" customHeight="1">
      <c r="A18" s="1"/>
      <c r="B18" s="129"/>
      <c r="C18" s="129"/>
      <c r="D18" s="4"/>
      <c r="E18" s="101" t="s">
        <v>258</v>
      </c>
      <c r="F18" s="101"/>
      <c r="G18" s="1"/>
      <c r="H18" s="21">
        <f t="shared" si="1"/>
        <v>6599</v>
      </c>
      <c r="I18" s="22">
        <f t="shared" si="2"/>
        <v>773</v>
      </c>
      <c r="J18" s="22">
        <v>413</v>
      </c>
      <c r="K18" s="22">
        <v>360</v>
      </c>
      <c r="L18" s="22">
        <f t="shared" si="0"/>
        <v>5826</v>
      </c>
      <c r="M18" s="22">
        <v>2965</v>
      </c>
      <c r="N18" s="22">
        <v>2861</v>
      </c>
      <c r="O18" s="22">
        <v>2965</v>
      </c>
      <c r="P18" s="22">
        <v>2861</v>
      </c>
      <c r="Q18" s="22" t="s">
        <v>154</v>
      </c>
      <c r="R18" s="22" t="s">
        <v>154</v>
      </c>
      <c r="S18" s="22" t="s">
        <v>154</v>
      </c>
      <c r="T18" s="22" t="s">
        <v>154</v>
      </c>
    </row>
    <row r="19" spans="1:20" ht="12.75" customHeight="1">
      <c r="A19" s="1"/>
      <c r="B19" s="129"/>
      <c r="C19" s="129"/>
      <c r="D19" s="4"/>
      <c r="E19" s="101" t="s">
        <v>259</v>
      </c>
      <c r="F19" s="101"/>
      <c r="G19" s="1"/>
      <c r="H19" s="21">
        <f t="shared" si="1"/>
        <v>842</v>
      </c>
      <c r="I19" s="22">
        <f t="shared" si="2"/>
        <v>392</v>
      </c>
      <c r="J19" s="22">
        <v>184</v>
      </c>
      <c r="K19" s="22">
        <v>208</v>
      </c>
      <c r="L19" s="22">
        <f t="shared" si="0"/>
        <v>450</v>
      </c>
      <c r="M19" s="22">
        <v>237</v>
      </c>
      <c r="N19" s="22">
        <v>213</v>
      </c>
      <c r="O19" s="22">
        <v>237</v>
      </c>
      <c r="P19" s="22">
        <v>213</v>
      </c>
      <c r="Q19" s="22" t="s">
        <v>154</v>
      </c>
      <c r="R19" s="22" t="s">
        <v>154</v>
      </c>
      <c r="S19" s="22" t="s">
        <v>154</v>
      </c>
      <c r="T19" s="22" t="s">
        <v>154</v>
      </c>
    </row>
    <row r="20" spans="1:20" ht="12.75" customHeight="1">
      <c r="A20" s="1"/>
      <c r="B20" s="129"/>
      <c r="C20" s="129"/>
      <c r="D20" s="1"/>
      <c r="E20" s="101" t="s">
        <v>260</v>
      </c>
      <c r="F20" s="101"/>
      <c r="G20" s="1"/>
      <c r="H20" s="21">
        <f t="shared" si="1"/>
        <v>3404</v>
      </c>
      <c r="I20" s="22">
        <f t="shared" si="2"/>
        <v>3273</v>
      </c>
      <c r="J20" s="22">
        <v>1662</v>
      </c>
      <c r="K20" s="22">
        <v>1611</v>
      </c>
      <c r="L20" s="22">
        <f t="shared" si="0"/>
        <v>131</v>
      </c>
      <c r="M20" s="22">
        <v>76</v>
      </c>
      <c r="N20" s="22">
        <v>55</v>
      </c>
      <c r="O20" s="22">
        <v>76</v>
      </c>
      <c r="P20" s="22">
        <v>55</v>
      </c>
      <c r="Q20" s="22" t="s">
        <v>154</v>
      </c>
      <c r="R20" s="22" t="s">
        <v>154</v>
      </c>
      <c r="S20" s="22" t="s">
        <v>154</v>
      </c>
      <c r="T20" s="22" t="s">
        <v>154</v>
      </c>
    </row>
    <row r="21" spans="1:20" ht="5.25" customHeight="1">
      <c r="A21" s="1"/>
      <c r="B21" s="1"/>
      <c r="C21" s="1"/>
      <c r="D21" s="1"/>
      <c r="E21" s="1"/>
      <c r="F21" s="1"/>
      <c r="G21" s="1"/>
      <c r="H21" s="21"/>
      <c r="I21" s="22"/>
      <c r="J21" s="22"/>
      <c r="K21" s="22"/>
      <c r="L21" s="22"/>
      <c r="M21" s="22"/>
      <c r="N21" s="22"/>
      <c r="O21" s="22"/>
      <c r="P21" s="22"/>
      <c r="Q21" s="22"/>
      <c r="R21" s="22"/>
      <c r="S21" s="22"/>
      <c r="T21" s="22"/>
    </row>
    <row r="22" spans="1:20" ht="5.25" customHeight="1">
      <c r="A22" s="131"/>
      <c r="B22" s="131"/>
      <c r="C22" s="131"/>
      <c r="D22" s="131"/>
      <c r="E22" s="131"/>
      <c r="F22" s="131"/>
      <c r="G22" s="131"/>
      <c r="H22" s="132"/>
      <c r="I22" s="132"/>
      <c r="J22" s="133"/>
      <c r="K22" s="133"/>
      <c r="L22" s="132"/>
      <c r="M22" s="133"/>
      <c r="N22" s="133"/>
      <c r="O22" s="132"/>
      <c r="P22" s="133"/>
      <c r="Q22" s="132"/>
      <c r="R22" s="133"/>
      <c r="S22" s="132"/>
      <c r="T22" s="133"/>
    </row>
    <row r="23" spans="1:20" ht="12.75" customHeight="1">
      <c r="A23" s="1"/>
      <c r="B23" s="134" t="s">
        <v>263</v>
      </c>
      <c r="C23" s="134"/>
      <c r="D23" s="134"/>
      <c r="E23" s="134"/>
      <c r="F23" s="134"/>
      <c r="G23" s="1"/>
      <c r="H23" s="21">
        <v>197</v>
      </c>
      <c r="I23" s="21"/>
      <c r="J23" s="24"/>
      <c r="K23" s="24">
        <v>91</v>
      </c>
      <c r="L23" s="21"/>
      <c r="M23" s="24"/>
      <c r="N23" s="24">
        <v>106</v>
      </c>
      <c r="O23" s="21"/>
      <c r="P23" s="24">
        <v>106</v>
      </c>
      <c r="Q23" s="21"/>
      <c r="R23" s="24" t="s">
        <v>154</v>
      </c>
      <c r="S23" s="21"/>
      <c r="T23" s="24" t="s">
        <v>154</v>
      </c>
    </row>
    <row r="24" spans="1:20" ht="12.75" customHeight="1">
      <c r="A24" s="1"/>
      <c r="B24" s="135" t="s">
        <v>264</v>
      </c>
      <c r="C24" s="135"/>
      <c r="D24" s="135"/>
      <c r="E24" s="135"/>
      <c r="F24" s="135"/>
      <c r="G24" s="16"/>
      <c r="H24" s="17">
        <v>196</v>
      </c>
      <c r="I24" s="17"/>
      <c r="J24" s="23"/>
      <c r="K24" s="23">
        <v>90</v>
      </c>
      <c r="L24" s="17"/>
      <c r="M24" s="23"/>
      <c r="N24" s="23">
        <v>106</v>
      </c>
      <c r="O24" s="17"/>
      <c r="P24" s="23">
        <v>106</v>
      </c>
      <c r="Q24" s="17"/>
      <c r="R24" s="23" t="s">
        <v>154</v>
      </c>
      <c r="S24" s="17"/>
      <c r="T24" s="23" t="s">
        <v>154</v>
      </c>
    </row>
    <row r="25" spans="1:20" ht="5.25" customHeight="1" thickBot="1">
      <c r="A25" s="1"/>
      <c r="B25" s="135"/>
      <c r="C25" s="135"/>
      <c r="D25" s="135"/>
      <c r="E25" s="135"/>
      <c r="F25" s="135"/>
      <c r="G25" s="1"/>
      <c r="H25" s="25"/>
      <c r="I25" s="33"/>
      <c r="J25" s="1"/>
      <c r="K25" s="1"/>
      <c r="L25" s="33"/>
      <c r="M25" s="1"/>
      <c r="N25" s="1"/>
      <c r="O25" s="33"/>
      <c r="P25" s="1"/>
      <c r="Q25" s="33"/>
      <c r="R25" s="1"/>
      <c r="S25" s="33"/>
      <c r="T25" s="1"/>
    </row>
    <row r="26" spans="1:20" ht="13.5">
      <c r="A26" s="26" t="s">
        <v>186</v>
      </c>
      <c r="B26" s="28"/>
      <c r="C26" s="28"/>
      <c r="D26" s="28"/>
      <c r="E26" s="28"/>
      <c r="F26" s="28"/>
      <c r="G26" s="28"/>
      <c r="H26" s="28"/>
      <c r="I26" s="28"/>
      <c r="J26" s="28"/>
      <c r="K26" s="28"/>
      <c r="L26" s="28"/>
      <c r="M26" s="28"/>
      <c r="N26" s="28"/>
      <c r="O26" s="28"/>
      <c r="P26" s="28"/>
      <c r="Q26" s="28"/>
      <c r="R26" s="28"/>
      <c r="S26" s="28"/>
      <c r="T26" s="28"/>
    </row>
  </sheetData>
  <sheetProtection/>
  <mergeCells count="21">
    <mergeCell ref="B23:F23"/>
    <mergeCell ref="B24:F24"/>
    <mergeCell ref="B25:F25"/>
    <mergeCell ref="B8:B13"/>
    <mergeCell ref="E11:F11"/>
    <mergeCell ref="E12:F12"/>
    <mergeCell ref="E13:F13"/>
    <mergeCell ref="B15:B20"/>
    <mergeCell ref="C15:C20"/>
    <mergeCell ref="E18:F18"/>
    <mergeCell ref="E19:F19"/>
    <mergeCell ref="E20:F20"/>
    <mergeCell ref="S3:T3"/>
    <mergeCell ref="A4:G6"/>
    <mergeCell ref="H4:H6"/>
    <mergeCell ref="I4:K5"/>
    <mergeCell ref="L4:T4"/>
    <mergeCell ref="L5:N5"/>
    <mergeCell ref="O5:P5"/>
    <mergeCell ref="Q5:R5"/>
    <mergeCell ref="S5:T5"/>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R18"/>
  <sheetViews>
    <sheetView zoomScalePageLayoutView="0" workbookViewId="0" topLeftCell="A1">
      <selection activeCell="K21" sqref="K21"/>
    </sheetView>
  </sheetViews>
  <sheetFormatPr defaultColWidth="9.00390625" defaultRowHeight="13.5"/>
  <cols>
    <col min="1" max="1" width="0.875" style="1" customWidth="1"/>
    <col min="2" max="2" width="7.50390625" style="1" customWidth="1"/>
    <col min="3" max="3" width="5.00390625" style="1" customWidth="1"/>
    <col min="4" max="4" width="0.875" style="1" customWidth="1"/>
    <col min="5" max="7" width="5.375" style="1" customWidth="1"/>
    <col min="8" max="8" width="4.375" style="1" customWidth="1"/>
    <col min="9" max="10" width="4.25390625" style="1" customWidth="1"/>
    <col min="11" max="18" width="5.375" style="1" customWidth="1"/>
    <col min="19" max="16384" width="9.00390625" style="1" customWidth="1"/>
  </cols>
  <sheetData>
    <row r="1" spans="9:13" ht="14.25">
      <c r="I1" s="80" t="s">
        <v>265</v>
      </c>
      <c r="M1" s="80"/>
    </row>
    <row r="2" spans="1:18" ht="14.25" thickBot="1">
      <c r="A2" s="4" t="s">
        <v>162</v>
      </c>
      <c r="Q2" s="81" t="s">
        <v>190</v>
      </c>
      <c r="R2" s="82"/>
    </row>
    <row r="3" spans="1:18" ht="12.75" customHeight="1" thickTop="1">
      <c r="A3" s="47" t="s">
        <v>99</v>
      </c>
      <c r="B3" s="47"/>
      <c r="C3" s="47"/>
      <c r="D3" s="54"/>
      <c r="E3" s="120" t="s">
        <v>266</v>
      </c>
      <c r="F3" s="120"/>
      <c r="G3" s="120"/>
      <c r="H3" s="120"/>
      <c r="I3" s="120"/>
      <c r="J3" s="136"/>
      <c r="K3" s="137" t="s">
        <v>200</v>
      </c>
      <c r="L3" s="137"/>
      <c r="M3" s="137"/>
      <c r="N3" s="138"/>
      <c r="O3" s="137" t="s">
        <v>205</v>
      </c>
      <c r="P3" s="137"/>
      <c r="Q3" s="137"/>
      <c r="R3" s="137"/>
    </row>
    <row r="4" spans="1:18" ht="12.75" customHeight="1">
      <c r="A4" s="49"/>
      <c r="B4" s="49"/>
      <c r="C4" s="49"/>
      <c r="D4" s="123"/>
      <c r="E4" s="139" t="s">
        <v>113</v>
      </c>
      <c r="F4" s="139"/>
      <c r="G4" s="140"/>
      <c r="H4" s="141" t="s">
        <v>208</v>
      </c>
      <c r="I4" s="139"/>
      <c r="J4" s="140"/>
      <c r="K4" s="96" t="s">
        <v>113</v>
      </c>
      <c r="L4" s="96"/>
      <c r="M4" s="95" t="s">
        <v>208</v>
      </c>
      <c r="N4" s="96"/>
      <c r="O4" s="95" t="s">
        <v>113</v>
      </c>
      <c r="P4" s="96"/>
      <c r="Q4" s="95" t="s">
        <v>208</v>
      </c>
      <c r="R4" s="96"/>
    </row>
    <row r="5" spans="1:18" ht="12.75" customHeight="1">
      <c r="A5" s="48"/>
      <c r="B5" s="48"/>
      <c r="C5" s="48"/>
      <c r="D5" s="128"/>
      <c r="E5" s="142" t="s">
        <v>115</v>
      </c>
      <c r="F5" s="99" t="s">
        <v>116</v>
      </c>
      <c r="G5" s="99" t="s">
        <v>117</v>
      </c>
      <c r="H5" s="99" t="s">
        <v>115</v>
      </c>
      <c r="I5" s="99" t="s">
        <v>116</v>
      </c>
      <c r="J5" s="99" t="s">
        <v>117</v>
      </c>
      <c r="K5" s="99" t="s">
        <v>116</v>
      </c>
      <c r="L5" s="13" t="s">
        <v>117</v>
      </c>
      <c r="M5" s="13" t="s">
        <v>116</v>
      </c>
      <c r="N5" s="13" t="s">
        <v>117</v>
      </c>
      <c r="O5" s="13" t="s">
        <v>116</v>
      </c>
      <c r="P5" s="143" t="s">
        <v>117</v>
      </c>
      <c r="Q5" s="13" t="s">
        <v>116</v>
      </c>
      <c r="R5" s="13" t="s">
        <v>117</v>
      </c>
    </row>
    <row r="6" spans="1:18" ht="6" customHeight="1">
      <c r="A6" s="121"/>
      <c r="B6" s="121"/>
      <c r="C6" s="121"/>
      <c r="D6" s="144"/>
      <c r="E6" s="145"/>
      <c r="F6" s="145"/>
      <c r="G6" s="145"/>
      <c r="H6" s="145"/>
      <c r="I6" s="145"/>
      <c r="J6" s="145"/>
      <c r="K6" s="146"/>
      <c r="L6" s="147"/>
      <c r="M6" s="147"/>
      <c r="N6" s="147"/>
      <c r="O6" s="147"/>
      <c r="P6" s="147"/>
      <c r="Q6" s="147"/>
      <c r="R6" s="147"/>
    </row>
    <row r="7" spans="1:18" ht="13.5">
      <c r="A7" s="121"/>
      <c r="B7" s="148" t="s">
        <v>235</v>
      </c>
      <c r="C7" s="149" t="s">
        <v>255</v>
      </c>
      <c r="D7" s="144"/>
      <c r="E7" s="145">
        <v>1666</v>
      </c>
      <c r="F7" s="145">
        <v>87</v>
      </c>
      <c r="G7" s="145">
        <v>1579</v>
      </c>
      <c r="H7" s="145">
        <v>135</v>
      </c>
      <c r="I7" s="145">
        <v>61</v>
      </c>
      <c r="J7" s="145">
        <v>74</v>
      </c>
      <c r="K7" s="145">
        <v>25</v>
      </c>
      <c r="L7" s="145">
        <v>481</v>
      </c>
      <c r="M7" s="145">
        <v>17</v>
      </c>
      <c r="N7" s="145">
        <v>11</v>
      </c>
      <c r="O7" s="145">
        <v>62</v>
      </c>
      <c r="P7" s="145">
        <v>1098</v>
      </c>
      <c r="Q7" s="145">
        <v>44</v>
      </c>
      <c r="R7" s="145">
        <v>63</v>
      </c>
    </row>
    <row r="8" spans="1:18" s="16" customFormat="1" ht="13.5">
      <c r="A8" s="150"/>
      <c r="B8" s="151">
        <v>15</v>
      </c>
      <c r="C8" s="152">
        <v>2003</v>
      </c>
      <c r="D8" s="153"/>
      <c r="E8" s="154">
        <f aca="true" t="shared" si="0" ref="E8:R8">SUM(E10:E16)</f>
        <v>1712</v>
      </c>
      <c r="F8" s="154">
        <f t="shared" si="0"/>
        <v>84</v>
      </c>
      <c r="G8" s="154">
        <f t="shared" si="0"/>
        <v>1628</v>
      </c>
      <c r="H8" s="154">
        <f t="shared" si="0"/>
        <v>143</v>
      </c>
      <c r="I8" s="154">
        <f t="shared" si="0"/>
        <v>59</v>
      </c>
      <c r="J8" s="154">
        <f t="shared" si="0"/>
        <v>84</v>
      </c>
      <c r="K8" s="154">
        <f t="shared" si="0"/>
        <v>24</v>
      </c>
      <c r="L8" s="154">
        <f t="shared" si="0"/>
        <v>492</v>
      </c>
      <c r="M8" s="154">
        <f t="shared" si="0"/>
        <v>17</v>
      </c>
      <c r="N8" s="154">
        <f t="shared" si="0"/>
        <v>11</v>
      </c>
      <c r="O8" s="154">
        <f t="shared" si="0"/>
        <v>60</v>
      </c>
      <c r="P8" s="154">
        <f t="shared" si="0"/>
        <v>1136</v>
      </c>
      <c r="Q8" s="154">
        <f t="shared" si="0"/>
        <v>42</v>
      </c>
      <c r="R8" s="154">
        <f t="shared" si="0"/>
        <v>73</v>
      </c>
    </row>
    <row r="9" spans="1:18" ht="7.5" customHeight="1">
      <c r="A9" s="121"/>
      <c r="B9" s="148"/>
      <c r="C9" s="148"/>
      <c r="D9" s="144"/>
      <c r="E9" s="145"/>
      <c r="F9" s="145"/>
      <c r="G9" s="145"/>
      <c r="H9" s="145"/>
      <c r="I9" s="145"/>
      <c r="J9" s="145"/>
      <c r="K9" s="145"/>
      <c r="L9" s="147"/>
      <c r="M9" s="147"/>
      <c r="N9" s="147"/>
      <c r="O9" s="147"/>
      <c r="P9" s="147"/>
      <c r="Q9" s="147"/>
      <c r="R9" s="147"/>
    </row>
    <row r="10" spans="1:18" ht="13.5">
      <c r="A10" s="121"/>
      <c r="B10" s="155" t="s">
        <v>267</v>
      </c>
      <c r="C10" s="155"/>
      <c r="D10" s="144"/>
      <c r="E10" s="145">
        <f aca="true" t="shared" si="1" ref="E10:E16">SUM(F10:G10)</f>
        <v>146</v>
      </c>
      <c r="F10" s="145">
        <f aca="true" t="shared" si="2" ref="F10:G12">SUM(K10,O10)</f>
        <v>61</v>
      </c>
      <c r="G10" s="145">
        <f t="shared" si="2"/>
        <v>85</v>
      </c>
      <c r="H10" s="145">
        <f aca="true" t="shared" si="3" ref="H10:H16">SUM(I10:J10)</f>
        <v>47</v>
      </c>
      <c r="I10" s="145">
        <f>SUM(M10,Q10)</f>
        <v>39</v>
      </c>
      <c r="J10" s="145">
        <f>SUM(N10,R10)</f>
        <v>8</v>
      </c>
      <c r="K10" s="145">
        <v>19</v>
      </c>
      <c r="L10" s="147">
        <v>52</v>
      </c>
      <c r="M10" s="147">
        <v>17</v>
      </c>
      <c r="N10" s="147">
        <v>2</v>
      </c>
      <c r="O10" s="147">
        <v>42</v>
      </c>
      <c r="P10" s="147">
        <v>33</v>
      </c>
      <c r="Q10" s="147">
        <v>22</v>
      </c>
      <c r="R10" s="147">
        <v>6</v>
      </c>
    </row>
    <row r="11" spans="1:18" ht="13.5">
      <c r="A11" s="121"/>
      <c r="B11" s="155" t="s">
        <v>212</v>
      </c>
      <c r="C11" s="155"/>
      <c r="D11" s="144"/>
      <c r="E11" s="145">
        <f t="shared" si="1"/>
        <v>59</v>
      </c>
      <c r="F11" s="145">
        <f t="shared" si="2"/>
        <v>5</v>
      </c>
      <c r="G11" s="145">
        <f t="shared" si="2"/>
        <v>54</v>
      </c>
      <c r="H11" s="145">
        <f t="shared" si="3"/>
        <v>4</v>
      </c>
      <c r="I11" s="145">
        <f>SUM(M11,Q11)</f>
        <v>2</v>
      </c>
      <c r="J11" s="145">
        <f>SUM(N11,R11)</f>
        <v>2</v>
      </c>
      <c r="K11" s="145" t="s">
        <v>154</v>
      </c>
      <c r="L11" s="147">
        <v>17</v>
      </c>
      <c r="M11" s="147" t="s">
        <v>154</v>
      </c>
      <c r="N11" s="147" t="s">
        <v>154</v>
      </c>
      <c r="O11" s="147">
        <v>5</v>
      </c>
      <c r="P11" s="147">
        <v>37</v>
      </c>
      <c r="Q11" s="147">
        <v>2</v>
      </c>
      <c r="R11" s="147">
        <v>2</v>
      </c>
    </row>
    <row r="12" spans="1:18" ht="13.5">
      <c r="A12" s="121"/>
      <c r="B12" s="155" t="s">
        <v>213</v>
      </c>
      <c r="C12" s="155"/>
      <c r="D12" s="144"/>
      <c r="E12" s="145">
        <f t="shared" si="1"/>
        <v>1355</v>
      </c>
      <c r="F12" s="145">
        <f t="shared" si="2"/>
        <v>12</v>
      </c>
      <c r="G12" s="145">
        <f t="shared" si="2"/>
        <v>1343</v>
      </c>
      <c r="H12" s="145">
        <f t="shared" si="3"/>
        <v>32</v>
      </c>
      <c r="I12" s="145" t="s">
        <v>268</v>
      </c>
      <c r="J12" s="145">
        <f>SUM(N12,R12)</f>
        <v>32</v>
      </c>
      <c r="K12" s="145">
        <v>2</v>
      </c>
      <c r="L12" s="147">
        <v>300</v>
      </c>
      <c r="M12" s="147" t="s">
        <v>154</v>
      </c>
      <c r="N12" s="147" t="s">
        <v>154</v>
      </c>
      <c r="O12" s="147">
        <v>10</v>
      </c>
      <c r="P12" s="147">
        <v>1043</v>
      </c>
      <c r="Q12" s="147" t="s">
        <v>154</v>
      </c>
      <c r="R12" s="147">
        <v>32</v>
      </c>
    </row>
    <row r="13" spans="1:18" ht="13.5">
      <c r="A13" s="121"/>
      <c r="B13" s="155" t="s">
        <v>214</v>
      </c>
      <c r="C13" s="155"/>
      <c r="D13" s="144"/>
      <c r="E13" s="145">
        <f t="shared" si="1"/>
        <v>14</v>
      </c>
      <c r="F13" s="145" t="s">
        <v>268</v>
      </c>
      <c r="G13" s="145">
        <f>SUM(L13,P13)</f>
        <v>14</v>
      </c>
      <c r="H13" s="145">
        <f t="shared" si="3"/>
        <v>1</v>
      </c>
      <c r="I13" s="145" t="s">
        <v>268</v>
      </c>
      <c r="J13" s="145">
        <f>SUM(N13,R13)</f>
        <v>1</v>
      </c>
      <c r="K13" s="145" t="s">
        <v>154</v>
      </c>
      <c r="L13" s="147">
        <v>5</v>
      </c>
      <c r="M13" s="147" t="s">
        <v>154</v>
      </c>
      <c r="N13" s="147" t="s">
        <v>154</v>
      </c>
      <c r="O13" s="147" t="s">
        <v>154</v>
      </c>
      <c r="P13" s="147">
        <v>9</v>
      </c>
      <c r="Q13" s="147" t="s">
        <v>154</v>
      </c>
      <c r="R13" s="147">
        <v>1</v>
      </c>
    </row>
    <row r="14" spans="1:18" ht="13.5">
      <c r="A14" s="121"/>
      <c r="B14" s="155" t="s">
        <v>215</v>
      </c>
      <c r="C14" s="155"/>
      <c r="D14" s="144"/>
      <c r="E14" s="145">
        <f t="shared" si="1"/>
        <v>5</v>
      </c>
      <c r="F14" s="145" t="s">
        <v>268</v>
      </c>
      <c r="G14" s="145">
        <f>SUM(L14,P14)</f>
        <v>5</v>
      </c>
      <c r="H14" s="145">
        <f t="shared" si="3"/>
        <v>5</v>
      </c>
      <c r="I14" s="145" t="s">
        <v>268</v>
      </c>
      <c r="J14" s="145">
        <f>SUM(N14,R14)</f>
        <v>5</v>
      </c>
      <c r="K14" s="145" t="s">
        <v>268</v>
      </c>
      <c r="L14" s="147">
        <v>5</v>
      </c>
      <c r="M14" s="147" t="s">
        <v>154</v>
      </c>
      <c r="N14" s="147">
        <v>5</v>
      </c>
      <c r="O14" s="147" t="s">
        <v>154</v>
      </c>
      <c r="P14" s="147" t="s">
        <v>154</v>
      </c>
      <c r="Q14" s="147" t="s">
        <v>154</v>
      </c>
      <c r="R14" s="147" t="s">
        <v>154</v>
      </c>
    </row>
    <row r="15" spans="1:18" ht="13.5">
      <c r="A15" s="121"/>
      <c r="B15" s="155" t="s">
        <v>216</v>
      </c>
      <c r="C15" s="155"/>
      <c r="D15" s="144"/>
      <c r="E15" s="145">
        <f t="shared" si="1"/>
        <v>1</v>
      </c>
      <c r="F15" s="145" t="s">
        <v>268</v>
      </c>
      <c r="G15" s="145">
        <f>SUM(L15,P15)</f>
        <v>1</v>
      </c>
      <c r="H15" s="145">
        <f t="shared" si="3"/>
        <v>1</v>
      </c>
      <c r="I15" s="145" t="s">
        <v>268</v>
      </c>
      <c r="J15" s="145">
        <f>SUM(N15,R15)</f>
        <v>1</v>
      </c>
      <c r="K15" s="145" t="s">
        <v>154</v>
      </c>
      <c r="L15" s="147">
        <v>1</v>
      </c>
      <c r="M15" s="147" t="s">
        <v>154</v>
      </c>
      <c r="N15" s="147" t="s">
        <v>154</v>
      </c>
      <c r="O15" s="147" t="s">
        <v>154</v>
      </c>
      <c r="P15" s="147" t="s">
        <v>154</v>
      </c>
      <c r="Q15" s="147" t="s">
        <v>154</v>
      </c>
      <c r="R15" s="147">
        <v>1</v>
      </c>
    </row>
    <row r="16" spans="1:18" ht="13.5">
      <c r="A16" s="121"/>
      <c r="B16" s="155" t="s">
        <v>217</v>
      </c>
      <c r="C16" s="155"/>
      <c r="D16" s="144"/>
      <c r="E16" s="145">
        <f t="shared" si="1"/>
        <v>132</v>
      </c>
      <c r="F16" s="145">
        <f>SUM(K16,O16)</f>
        <v>6</v>
      </c>
      <c r="G16" s="145">
        <f>SUM(L16,P16)</f>
        <v>126</v>
      </c>
      <c r="H16" s="145">
        <f t="shared" si="3"/>
        <v>53</v>
      </c>
      <c r="I16" s="145">
        <f>SUM(M16,Q16)</f>
        <v>18</v>
      </c>
      <c r="J16" s="145">
        <f>SUM(N16,R16)</f>
        <v>35</v>
      </c>
      <c r="K16" s="145">
        <v>3</v>
      </c>
      <c r="L16" s="147">
        <v>112</v>
      </c>
      <c r="M16" s="147" t="s">
        <v>218</v>
      </c>
      <c r="N16" s="147">
        <v>4</v>
      </c>
      <c r="O16" s="147">
        <v>3</v>
      </c>
      <c r="P16" s="147">
        <v>14</v>
      </c>
      <c r="Q16" s="147">
        <v>18</v>
      </c>
      <c r="R16" s="147">
        <v>31</v>
      </c>
    </row>
    <row r="17" spans="1:11" ht="6" customHeight="1" thickBot="1">
      <c r="A17" s="32"/>
      <c r="B17" s="32"/>
      <c r="C17" s="32"/>
      <c r="D17" s="156"/>
      <c r="E17" s="32"/>
      <c r="F17" s="32"/>
      <c r="G17" s="32"/>
      <c r="H17" s="32"/>
      <c r="I17" s="32"/>
      <c r="J17" s="32"/>
      <c r="K17" s="32"/>
    </row>
    <row r="18" spans="1:18" ht="13.5">
      <c r="A18" s="148" t="s">
        <v>186</v>
      </c>
      <c r="B18" s="121"/>
      <c r="C18" s="121"/>
      <c r="D18" s="121"/>
      <c r="E18" s="121"/>
      <c r="F18" s="121"/>
      <c r="G18" s="121"/>
      <c r="H18" s="121"/>
      <c r="I18" s="121"/>
      <c r="J18" s="121"/>
      <c r="K18" s="28"/>
      <c r="L18" s="28"/>
      <c r="M18" s="28"/>
      <c r="N18" s="28"/>
      <c r="O18" s="28"/>
      <c r="P18" s="28"/>
      <c r="Q18" s="28"/>
      <c r="R18" s="28"/>
    </row>
  </sheetData>
  <sheetProtection/>
  <mergeCells count="18">
    <mergeCell ref="B15:C15"/>
    <mergeCell ref="B16:C16"/>
    <mergeCell ref="Q4:R4"/>
    <mergeCell ref="B10:C10"/>
    <mergeCell ref="B11:C11"/>
    <mergeCell ref="B12:C12"/>
    <mergeCell ref="B13:C13"/>
    <mergeCell ref="B14:C14"/>
    <mergeCell ref="Q2:R2"/>
    <mergeCell ref="A3:D5"/>
    <mergeCell ref="E3:J3"/>
    <mergeCell ref="K3:N3"/>
    <mergeCell ref="O3:R3"/>
    <mergeCell ref="E4:G4"/>
    <mergeCell ref="H4:J4"/>
    <mergeCell ref="K4:L4"/>
    <mergeCell ref="M4:N4"/>
    <mergeCell ref="O4:P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p24412</dc:creator>
  <cp:keywords/>
  <dc:description/>
  <cp:lastModifiedBy>Gifu</cp:lastModifiedBy>
  <dcterms:created xsi:type="dcterms:W3CDTF">2004-04-27T01:45:32Z</dcterms:created>
  <dcterms:modified xsi:type="dcterms:W3CDTF">2015-08-20T07:38:15Z</dcterms:modified>
  <cp:category/>
  <cp:version/>
  <cp:contentType/>
  <cp:contentStatus/>
</cp:coreProperties>
</file>