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4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<sst xmlns="http://schemas.openxmlformats.org/spreadsheetml/2006/main" count="100" uniqueCount="53">
  <si>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　　237．年次別刑法犯罪種別認知件数</t>
  </si>
  <si>
    <t>　　237．年次別刑法犯罪種別認知件数（続き）</t>
  </si>
  <si>
    <t>　注：１　交通事故に伴う業務上過失致死傷を除く。</t>
  </si>
  <si>
    <t>　　　２　横領には占有離脱物横領罪を含まない。</t>
  </si>
  <si>
    <t>　単位：件</t>
  </si>
  <si>
    <t>区分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</si>
  <si>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</si>
  <si>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</si>
  <si>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</si>
  <si>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</si>
  <si>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</si>
  <si>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</si>
  <si>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</si>
  <si>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</si>
  <si>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全刑法犯</t>
  </si>
  <si>
    <t>知能犯</t>
  </si>
  <si>
    <t>凶悪犯</t>
  </si>
  <si>
    <t>詐欺</t>
  </si>
  <si>
    <t>殺人</t>
  </si>
  <si>
    <t>横領</t>
  </si>
  <si>
    <t>強盗</t>
  </si>
  <si>
    <t>偽造</t>
  </si>
  <si>
    <t>放火</t>
  </si>
  <si>
    <t>汚職</t>
  </si>
  <si>
    <t>-</t>
  </si>
  <si>
    <t>強姦</t>
  </si>
  <si>
    <t>背任</t>
  </si>
  <si>
    <t>粗暴犯</t>
  </si>
  <si>
    <t>風俗犯</t>
  </si>
  <si>
    <t>凶器準備集合</t>
  </si>
  <si>
    <t xml:space="preserve"> -</t>
  </si>
  <si>
    <t>賭博</t>
  </si>
  <si>
    <t>暴行</t>
  </si>
  <si>
    <t>強制猥褻</t>
  </si>
  <si>
    <t>傷害</t>
  </si>
  <si>
    <t>公然猥褻（物）</t>
  </si>
  <si>
    <t>脅迫</t>
  </si>
  <si>
    <t>恐喝</t>
  </si>
  <si>
    <t>その他</t>
  </si>
  <si>
    <t>窃盗犯</t>
  </si>
  <si>
    <t>総検挙人員</t>
  </si>
  <si>
    <t>侵入盗</t>
  </si>
  <si>
    <t>うち女性</t>
  </si>
  <si>
    <t>乗り物盗</t>
  </si>
  <si>
    <t>うち少年</t>
  </si>
  <si>
    <t>乗り物盗以外の非侵入盗</t>
  </si>
  <si>
    <t>うち暴力団員</t>
  </si>
  <si>
    <t>　資料：県警察本部捜査第一課</t>
  </si>
  <si>
    <t>平成元年</t>
  </si>
  <si>
    <t>(1989)</t>
  </si>
  <si>
    <t>(1990)</t>
  </si>
  <si>
    <t>-</t>
  </si>
  <si>
    <t>　　　３　（　）内は指数（平成元年＝100）を示す。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</si>
</sst>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9" fontId="5" fillId="0" borderId="6" xfId="0" applyNumberFormat="1" applyFont="1" applyBorder="1" applyAlignment="1">
      <alignment horizontal="right" vertical="top"/>
    </xf>
    <xf numFmtId="179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distributed" vertical="center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9" fontId="2" fillId="0" borderId="6" xfId="0" applyNumberFormat="1" applyFont="1" applyBorder="1" applyAlignment="1">
      <alignment horizontal="right" vertical="top"/>
    </xf>
    <xf numFmtId="179" fontId="2" fillId="0" borderId="0" xfId="0" applyNumberFormat="1" applyFont="1" applyAlignment="1">
      <alignment horizontal="right" vertical="top"/>
    </xf>
    <xf numFmtId="0" fontId="0" fillId="0" borderId="7" xfId="0" applyFont="1" applyBorder="1" applyAlignment="1">
      <alignment/>
    </xf>
    <xf numFmtId="179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6" xfId="0" applyNumberFormat="1" applyFont="1" applyBorder="1" applyAlignment="1">
      <alignment horizontal="right" vertical="top"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49" fontId="2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 topLeftCell="A1">
      <selection activeCell="A5" sqref="A5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9.375" style="1" customWidth="1"/>
    <col min="4" max="4" width="0.875" style="1" customWidth="1"/>
    <col min="5" max="14" width="7.375" style="1" customWidth="1"/>
    <col min="15" max="15" width="0.875" style="1" customWidth="1"/>
    <col min="16" max="16" width="2.00390625" style="1" customWidth="1"/>
    <col min="17" max="17" width="9.375" style="1" customWidth="1"/>
    <col min="18" max="18" width="0.875" style="1" customWidth="1"/>
    <col min="19" max="28" width="7.375" style="1" customWidth="1"/>
    <col min="29" max="16384" width="9.00390625" style="1" customWidth="1"/>
  </cols>
  <sheetData>
    <row r="1" spans="6:20" ht="17.25">
      <c r="F1" s="2" t="s">
        <v>0</v>
      </c>
      <c r="T1" s="2" t="s">
        <v>1</v>
      </c>
    </row>
    <row r="2" spans="1:15" ht="23.25" customHeight="1">
      <c r="A2" s="3" t="s">
        <v>2</v>
      </c>
      <c r="O2" s="3"/>
    </row>
    <row r="3" spans="1:15" ht="13.5">
      <c r="A3" s="3" t="s">
        <v>3</v>
      </c>
      <c r="O3" s="3"/>
    </row>
    <row r="4" spans="1:15" ht="13.5">
      <c r="A4" s="3" t="s">
        <v>52</v>
      </c>
      <c r="O4" s="3"/>
    </row>
    <row r="5" spans="1:15" ht="14.25" thickBot="1">
      <c r="A5" s="3" t="s">
        <v>4</v>
      </c>
      <c r="O5" s="3"/>
    </row>
    <row r="6" spans="1:28" ht="18.75" customHeight="1" thickTop="1">
      <c r="A6" s="34" t="s">
        <v>5</v>
      </c>
      <c r="B6" s="34"/>
      <c r="C6" s="34"/>
      <c r="D6" s="34"/>
      <c r="E6" s="4" t="s">
        <v>48</v>
      </c>
      <c r="F6" s="4">
        <v>2</v>
      </c>
      <c r="G6" s="4">
        <v>3</v>
      </c>
      <c r="H6" s="5">
        <v>4</v>
      </c>
      <c r="I6" s="4">
        <v>5</v>
      </c>
      <c r="J6" s="5">
        <v>6</v>
      </c>
      <c r="K6" s="4">
        <v>7</v>
      </c>
      <c r="L6" s="5">
        <v>8</v>
      </c>
      <c r="M6" s="6">
        <v>9</v>
      </c>
      <c r="N6" s="4">
        <v>10</v>
      </c>
      <c r="O6" s="34" t="s">
        <v>5</v>
      </c>
      <c r="P6" s="34"/>
      <c r="Q6" s="34"/>
      <c r="R6" s="34"/>
      <c r="S6" s="4" t="s">
        <v>48</v>
      </c>
      <c r="T6" s="4">
        <v>2</v>
      </c>
      <c r="U6" s="4">
        <v>3</v>
      </c>
      <c r="V6" s="5">
        <v>4</v>
      </c>
      <c r="W6" s="4">
        <v>5</v>
      </c>
      <c r="X6" s="5">
        <v>6</v>
      </c>
      <c r="Y6" s="4">
        <v>7</v>
      </c>
      <c r="Z6" s="5">
        <v>8</v>
      </c>
      <c r="AA6" s="6">
        <v>9</v>
      </c>
      <c r="AB6" s="4">
        <v>10</v>
      </c>
    </row>
    <row r="7" spans="1:28" ht="18.75" customHeight="1">
      <c r="A7" s="35"/>
      <c r="B7" s="35"/>
      <c r="C7" s="35"/>
      <c r="D7" s="35"/>
      <c r="E7" s="7" t="s">
        <v>49</v>
      </c>
      <c r="F7" s="7" t="s">
        <v>50</v>
      </c>
      <c r="G7" s="7" t="s">
        <v>6</v>
      </c>
      <c r="H7" s="8" t="s">
        <v>7</v>
      </c>
      <c r="I7" s="7" t="s">
        <v>8</v>
      </c>
      <c r="J7" s="8" t="s">
        <v>9</v>
      </c>
      <c r="K7" s="7" t="s">
        <v>10</v>
      </c>
      <c r="L7" s="8" t="s">
        <v>11</v>
      </c>
      <c r="M7" s="9" t="s">
        <v>12</v>
      </c>
      <c r="N7" s="7" t="s">
        <v>13</v>
      </c>
      <c r="O7" s="35"/>
      <c r="P7" s="35"/>
      <c r="Q7" s="35"/>
      <c r="R7" s="35"/>
      <c r="S7" s="7" t="s">
        <v>49</v>
      </c>
      <c r="T7" s="7" t="s">
        <v>50</v>
      </c>
      <c r="U7" s="7" t="s">
        <v>6</v>
      </c>
      <c r="V7" s="8" t="s">
        <v>7</v>
      </c>
      <c r="W7" s="7" t="s">
        <v>8</v>
      </c>
      <c r="X7" s="8" t="s">
        <v>9</v>
      </c>
      <c r="Y7" s="7" t="s">
        <v>10</v>
      </c>
      <c r="Z7" s="8" t="s">
        <v>11</v>
      </c>
      <c r="AA7" s="9" t="s">
        <v>12</v>
      </c>
      <c r="AB7" s="7" t="s">
        <v>13</v>
      </c>
    </row>
    <row r="8" spans="5:19" ht="5.25" customHeight="1">
      <c r="E8" s="10"/>
      <c r="S8" s="10"/>
    </row>
    <row r="9" spans="2:28" s="11" customFormat="1" ht="19.5" customHeight="1">
      <c r="B9" s="36" t="s">
        <v>14</v>
      </c>
      <c r="C9" s="36"/>
      <c r="E9" s="13">
        <f aca="true" t="shared" si="0" ref="E9:N9">SUM(E11,E22,E35,S9,S22,S32)</f>
        <v>16077</v>
      </c>
      <c r="F9" s="14">
        <f t="shared" si="0"/>
        <v>21585</v>
      </c>
      <c r="G9" s="14">
        <f t="shared" si="0"/>
        <v>25303</v>
      </c>
      <c r="H9" s="14">
        <f t="shared" si="0"/>
        <v>25059</v>
      </c>
      <c r="I9" s="14">
        <f t="shared" si="0"/>
        <v>22959</v>
      </c>
      <c r="J9" s="14">
        <f t="shared" si="0"/>
        <v>23183</v>
      </c>
      <c r="K9" s="14">
        <f t="shared" si="0"/>
        <v>23878</v>
      </c>
      <c r="L9" s="14">
        <f t="shared" si="0"/>
        <v>23373</v>
      </c>
      <c r="M9" s="14">
        <f t="shared" si="0"/>
        <v>26503</v>
      </c>
      <c r="N9" s="14">
        <f t="shared" si="0"/>
        <v>28068</v>
      </c>
      <c r="P9" s="36" t="s">
        <v>15</v>
      </c>
      <c r="Q9" s="36"/>
      <c r="S9" s="13">
        <f aca="true" t="shared" si="1" ref="S9:AB9">SUM(S11,S13,S15,S17,S19)</f>
        <v>883</v>
      </c>
      <c r="T9" s="14">
        <f t="shared" si="1"/>
        <v>736</v>
      </c>
      <c r="U9" s="14">
        <f t="shared" si="1"/>
        <v>665</v>
      </c>
      <c r="V9" s="14">
        <f t="shared" si="1"/>
        <v>794</v>
      </c>
      <c r="W9" s="14">
        <f t="shared" si="1"/>
        <v>759</v>
      </c>
      <c r="X9" s="14">
        <f t="shared" si="1"/>
        <v>747</v>
      </c>
      <c r="Y9" s="14">
        <f t="shared" si="1"/>
        <v>742</v>
      </c>
      <c r="Z9" s="14">
        <f t="shared" si="1"/>
        <v>929</v>
      </c>
      <c r="AA9" s="14">
        <f t="shared" si="1"/>
        <v>866</v>
      </c>
      <c r="AB9" s="14">
        <f t="shared" si="1"/>
        <v>805</v>
      </c>
    </row>
    <row r="10" spans="2:28" s="11" customFormat="1" ht="19.5" customHeight="1">
      <c r="B10" s="36"/>
      <c r="C10" s="36"/>
      <c r="E10" s="15">
        <v>-100</v>
      </c>
      <c r="F10" s="16">
        <f aca="true" t="shared" si="2" ref="F10:N10">-(F9/$E$9)*100</f>
        <v>-134.26012315730546</v>
      </c>
      <c r="G10" s="16">
        <f t="shared" si="2"/>
        <v>-157.38632829507992</v>
      </c>
      <c r="H10" s="16">
        <f t="shared" si="2"/>
        <v>-155.8686322075014</v>
      </c>
      <c r="I10" s="16">
        <f t="shared" si="2"/>
        <v>-142.80649374883373</v>
      </c>
      <c r="J10" s="16">
        <f t="shared" si="2"/>
        <v>-144.1997885177583</v>
      </c>
      <c r="K10" s="16">
        <f t="shared" si="2"/>
        <v>-148.52273434098402</v>
      </c>
      <c r="L10" s="16">
        <f t="shared" si="2"/>
        <v>-145.3816010449711</v>
      </c>
      <c r="M10" s="16">
        <f t="shared" si="2"/>
        <v>-164.8504074143186</v>
      </c>
      <c r="N10" s="16">
        <f t="shared" si="2"/>
        <v>-174.58481059899236</v>
      </c>
      <c r="P10" s="36"/>
      <c r="Q10" s="36"/>
      <c r="S10" s="15">
        <v>-100</v>
      </c>
      <c r="T10" s="16">
        <f aca="true" t="shared" si="3" ref="T10:AB10">-(T9/$S$9)*100</f>
        <v>-83.35220838052095</v>
      </c>
      <c r="U10" s="16">
        <f t="shared" si="3"/>
        <v>-75.3114382785957</v>
      </c>
      <c r="V10" s="16">
        <f t="shared" si="3"/>
        <v>-89.920724801812</v>
      </c>
      <c r="W10" s="16">
        <f t="shared" si="3"/>
        <v>-85.95696489241223</v>
      </c>
      <c r="X10" s="16">
        <f t="shared" si="3"/>
        <v>-84.59796149490374</v>
      </c>
      <c r="Y10" s="16">
        <f t="shared" si="3"/>
        <v>-84.0317100792752</v>
      </c>
      <c r="Z10" s="16">
        <f t="shared" si="3"/>
        <v>-105.20951302378256</v>
      </c>
      <c r="AA10" s="16">
        <f t="shared" si="3"/>
        <v>-98.07474518686297</v>
      </c>
      <c r="AB10" s="16">
        <f t="shared" si="3"/>
        <v>-91.1664779161948</v>
      </c>
    </row>
    <row r="11" spans="2:28" s="11" customFormat="1" ht="19.5" customHeight="1">
      <c r="B11" s="36" t="s">
        <v>16</v>
      </c>
      <c r="C11" s="36"/>
      <c r="E11" s="13">
        <f aca="true" t="shared" si="4" ref="E11:N11">SUM(E13,E15,E17,E19)</f>
        <v>80</v>
      </c>
      <c r="F11" s="14">
        <f t="shared" si="4"/>
        <v>74</v>
      </c>
      <c r="G11" s="14">
        <f t="shared" si="4"/>
        <v>78</v>
      </c>
      <c r="H11" s="14">
        <f t="shared" si="4"/>
        <v>95</v>
      </c>
      <c r="I11" s="14">
        <f t="shared" si="4"/>
        <v>129</v>
      </c>
      <c r="J11" s="14">
        <f t="shared" si="4"/>
        <v>95</v>
      </c>
      <c r="K11" s="14">
        <f t="shared" si="4"/>
        <v>81</v>
      </c>
      <c r="L11" s="14">
        <f t="shared" si="4"/>
        <v>66</v>
      </c>
      <c r="M11" s="14">
        <f t="shared" si="4"/>
        <v>74</v>
      </c>
      <c r="N11" s="14">
        <f t="shared" si="4"/>
        <v>101</v>
      </c>
      <c r="Q11" s="37" t="s">
        <v>17</v>
      </c>
      <c r="R11" s="12"/>
      <c r="S11" s="18">
        <v>815</v>
      </c>
      <c r="T11" s="24">
        <v>614</v>
      </c>
      <c r="U11" s="19">
        <v>569</v>
      </c>
      <c r="V11" s="19">
        <v>675</v>
      </c>
      <c r="W11" s="19">
        <v>641</v>
      </c>
      <c r="X11" s="19">
        <v>620</v>
      </c>
      <c r="Y11" s="19">
        <v>666</v>
      </c>
      <c r="Z11" s="19">
        <v>832</v>
      </c>
      <c r="AA11" s="19">
        <v>747</v>
      </c>
      <c r="AB11" s="19">
        <v>678</v>
      </c>
    </row>
    <row r="12" spans="2:28" s="11" customFormat="1" ht="19.5" customHeight="1">
      <c r="B12" s="36"/>
      <c r="C12" s="36"/>
      <c r="E12" s="15">
        <v>-100</v>
      </c>
      <c r="F12" s="16">
        <f aca="true" t="shared" si="5" ref="F12:N12">-(F11/$E$11)*100</f>
        <v>-92.5</v>
      </c>
      <c r="G12" s="16">
        <f t="shared" si="5"/>
        <v>-97.5</v>
      </c>
      <c r="H12" s="16">
        <f t="shared" si="5"/>
        <v>-118.75</v>
      </c>
      <c r="I12" s="16">
        <f t="shared" si="5"/>
        <v>-161.25</v>
      </c>
      <c r="J12" s="16">
        <f t="shared" si="5"/>
        <v>-118.75</v>
      </c>
      <c r="K12" s="16">
        <f t="shared" si="5"/>
        <v>-101.25</v>
      </c>
      <c r="L12" s="16">
        <f t="shared" si="5"/>
        <v>-82.5</v>
      </c>
      <c r="M12" s="16">
        <f t="shared" si="5"/>
        <v>-92.5</v>
      </c>
      <c r="N12" s="16">
        <f t="shared" si="5"/>
        <v>-126.25</v>
      </c>
      <c r="Q12" s="37"/>
      <c r="R12" s="12"/>
      <c r="S12" s="20">
        <v>-100</v>
      </c>
      <c r="T12" s="23">
        <f aca="true" t="shared" si="6" ref="T12:AB12">-(T11/$S$11)*100</f>
        <v>-75.33742331288343</v>
      </c>
      <c r="U12" s="21">
        <f t="shared" si="6"/>
        <v>-69.8159509202454</v>
      </c>
      <c r="V12" s="21">
        <f t="shared" si="6"/>
        <v>-82.82208588957054</v>
      </c>
      <c r="W12" s="21">
        <f t="shared" si="6"/>
        <v>-78.65030674846626</v>
      </c>
      <c r="X12" s="21">
        <f t="shared" si="6"/>
        <v>-76.07361963190185</v>
      </c>
      <c r="Y12" s="21">
        <f t="shared" si="6"/>
        <v>-81.71779141104294</v>
      </c>
      <c r="Z12" s="21">
        <f t="shared" si="6"/>
        <v>-102.08588957055215</v>
      </c>
      <c r="AA12" s="21">
        <f t="shared" si="6"/>
        <v>-91.65644171779141</v>
      </c>
      <c r="AB12" s="21">
        <f t="shared" si="6"/>
        <v>-83.19018404907975</v>
      </c>
    </row>
    <row r="13" spans="2:28" ht="19.5" customHeight="1">
      <c r="B13" s="17"/>
      <c r="C13" s="37" t="s">
        <v>18</v>
      </c>
      <c r="D13" s="22"/>
      <c r="E13" s="19">
        <v>22</v>
      </c>
      <c r="F13" s="19">
        <v>19</v>
      </c>
      <c r="G13" s="19">
        <v>13</v>
      </c>
      <c r="H13" s="19">
        <v>17</v>
      </c>
      <c r="I13" s="19">
        <v>16</v>
      </c>
      <c r="J13" s="19">
        <v>18</v>
      </c>
      <c r="K13" s="19">
        <v>21</v>
      </c>
      <c r="L13" s="19">
        <v>12</v>
      </c>
      <c r="M13" s="19">
        <v>16</v>
      </c>
      <c r="N13" s="19">
        <v>12</v>
      </c>
      <c r="P13" s="17"/>
      <c r="Q13" s="37" t="s">
        <v>19</v>
      </c>
      <c r="S13" s="18">
        <v>14</v>
      </c>
      <c r="T13" s="24">
        <v>23</v>
      </c>
      <c r="U13" s="19">
        <v>10</v>
      </c>
      <c r="V13" s="19">
        <v>14</v>
      </c>
      <c r="W13" s="19">
        <v>14</v>
      </c>
      <c r="X13" s="19">
        <v>29</v>
      </c>
      <c r="Y13" s="19">
        <v>9</v>
      </c>
      <c r="Z13" s="19">
        <v>16</v>
      </c>
      <c r="AA13" s="19">
        <v>12</v>
      </c>
      <c r="AB13" s="19">
        <v>8</v>
      </c>
    </row>
    <row r="14" spans="2:28" ht="19.5" customHeight="1">
      <c r="B14" s="17"/>
      <c r="C14" s="37"/>
      <c r="D14" s="22"/>
      <c r="E14" s="23">
        <v>-100</v>
      </c>
      <c r="F14" s="21">
        <f aca="true" t="shared" si="7" ref="F14:N14">-(F13/$E$13)*100</f>
        <v>-86.36363636363636</v>
      </c>
      <c r="G14" s="21">
        <f t="shared" si="7"/>
        <v>-59.09090909090909</v>
      </c>
      <c r="H14" s="21">
        <f t="shared" si="7"/>
        <v>-77.27272727272727</v>
      </c>
      <c r="I14" s="21">
        <f t="shared" si="7"/>
        <v>-72.72727272727273</v>
      </c>
      <c r="J14" s="21">
        <f t="shared" si="7"/>
        <v>-81.81818181818183</v>
      </c>
      <c r="K14" s="21">
        <f t="shared" si="7"/>
        <v>-95.45454545454545</v>
      </c>
      <c r="L14" s="21">
        <f t="shared" si="7"/>
        <v>-54.54545454545454</v>
      </c>
      <c r="M14" s="21">
        <f t="shared" si="7"/>
        <v>-72.72727272727273</v>
      </c>
      <c r="N14" s="21">
        <f t="shared" si="7"/>
        <v>-54.54545454545454</v>
      </c>
      <c r="P14" s="17"/>
      <c r="Q14" s="37"/>
      <c r="S14" s="20">
        <v>-100</v>
      </c>
      <c r="T14" s="23">
        <f aca="true" t="shared" si="8" ref="T14:AB14">-(T13/$S$13)*100</f>
        <v>-164.28571428571428</v>
      </c>
      <c r="U14" s="21">
        <f t="shared" si="8"/>
        <v>-71.42857142857143</v>
      </c>
      <c r="V14" s="21">
        <f t="shared" si="8"/>
        <v>-100</v>
      </c>
      <c r="W14" s="21">
        <f t="shared" si="8"/>
        <v>-100</v>
      </c>
      <c r="X14" s="21">
        <f t="shared" si="8"/>
        <v>-207.14285714285717</v>
      </c>
      <c r="Y14" s="21">
        <f t="shared" si="8"/>
        <v>-64.28571428571429</v>
      </c>
      <c r="Z14" s="21">
        <f t="shared" si="8"/>
        <v>-114.28571428571428</v>
      </c>
      <c r="AA14" s="21">
        <f t="shared" si="8"/>
        <v>-85.71428571428571</v>
      </c>
      <c r="AB14" s="21">
        <f t="shared" si="8"/>
        <v>-57.14285714285714</v>
      </c>
    </row>
    <row r="15" spans="2:28" ht="19.5" customHeight="1">
      <c r="B15" s="17"/>
      <c r="C15" s="37" t="s">
        <v>20</v>
      </c>
      <c r="D15" s="22"/>
      <c r="E15" s="19">
        <v>25</v>
      </c>
      <c r="F15" s="19">
        <v>17</v>
      </c>
      <c r="G15" s="19">
        <v>39</v>
      </c>
      <c r="H15" s="19">
        <v>45</v>
      </c>
      <c r="I15" s="19">
        <v>28</v>
      </c>
      <c r="J15" s="19">
        <v>22</v>
      </c>
      <c r="K15" s="19">
        <v>37</v>
      </c>
      <c r="L15" s="19">
        <v>23</v>
      </c>
      <c r="M15" s="19">
        <v>22</v>
      </c>
      <c r="N15" s="19">
        <v>28</v>
      </c>
      <c r="P15" s="17"/>
      <c r="Q15" s="37" t="s">
        <v>21</v>
      </c>
      <c r="S15" s="18">
        <v>53</v>
      </c>
      <c r="T15" s="24">
        <v>99</v>
      </c>
      <c r="U15" s="19">
        <v>83</v>
      </c>
      <c r="V15" s="19">
        <v>104</v>
      </c>
      <c r="W15" s="19">
        <v>102</v>
      </c>
      <c r="X15" s="19">
        <v>96</v>
      </c>
      <c r="Y15" s="19">
        <v>65</v>
      </c>
      <c r="Z15" s="19">
        <v>80</v>
      </c>
      <c r="AA15" s="19">
        <v>105</v>
      </c>
      <c r="AB15" s="19">
        <v>117</v>
      </c>
    </row>
    <row r="16" spans="2:28" ht="19.5" customHeight="1">
      <c r="B16" s="17"/>
      <c r="C16" s="37"/>
      <c r="D16" s="22"/>
      <c r="E16" s="23">
        <v>-100</v>
      </c>
      <c r="F16" s="21">
        <f aca="true" t="shared" si="9" ref="F16:N16">-(F15/$E$15)*100</f>
        <v>-68</v>
      </c>
      <c r="G16" s="21">
        <f t="shared" si="9"/>
        <v>-156</v>
      </c>
      <c r="H16" s="21">
        <f t="shared" si="9"/>
        <v>-180</v>
      </c>
      <c r="I16" s="21">
        <f t="shared" si="9"/>
        <v>-112.00000000000001</v>
      </c>
      <c r="J16" s="21">
        <f t="shared" si="9"/>
        <v>-88</v>
      </c>
      <c r="K16" s="21">
        <f t="shared" si="9"/>
        <v>-148</v>
      </c>
      <c r="L16" s="21">
        <f t="shared" si="9"/>
        <v>-92</v>
      </c>
      <c r="M16" s="21">
        <f t="shared" si="9"/>
        <v>-88</v>
      </c>
      <c r="N16" s="21">
        <f t="shared" si="9"/>
        <v>-112.00000000000001</v>
      </c>
      <c r="P16" s="17"/>
      <c r="Q16" s="37"/>
      <c r="S16" s="20">
        <v>-100</v>
      </c>
      <c r="T16" s="21">
        <f aca="true" t="shared" si="10" ref="T16:AB16">-(T15/$S$15)*100</f>
        <v>-186.7924528301887</v>
      </c>
      <c r="U16" s="21">
        <f>-(U15/$S$15)*100</f>
        <v>-156.60377358490567</v>
      </c>
      <c r="V16" s="21">
        <f t="shared" si="10"/>
        <v>-196.22641509433961</v>
      </c>
      <c r="W16" s="21">
        <f t="shared" si="10"/>
        <v>-192.45283018867926</v>
      </c>
      <c r="X16" s="21">
        <f t="shared" si="10"/>
        <v>-181.13207547169813</v>
      </c>
      <c r="Y16" s="21">
        <f t="shared" si="10"/>
        <v>-122.64150943396226</v>
      </c>
      <c r="Z16" s="21">
        <f t="shared" si="10"/>
        <v>-150.9433962264151</v>
      </c>
      <c r="AA16" s="21">
        <f t="shared" si="10"/>
        <v>-198.11320754716982</v>
      </c>
      <c r="AB16" s="21">
        <f t="shared" si="10"/>
        <v>-220.7547169811321</v>
      </c>
    </row>
    <row r="17" spans="2:28" ht="19.5" customHeight="1">
      <c r="B17" s="17"/>
      <c r="C17" s="37" t="s">
        <v>22</v>
      </c>
      <c r="D17" s="22"/>
      <c r="E17" s="19">
        <v>10</v>
      </c>
      <c r="F17" s="19">
        <v>28</v>
      </c>
      <c r="G17" s="19">
        <v>6</v>
      </c>
      <c r="H17" s="19">
        <v>22</v>
      </c>
      <c r="I17" s="19">
        <v>64</v>
      </c>
      <c r="J17" s="19">
        <v>37</v>
      </c>
      <c r="K17" s="19">
        <v>10</v>
      </c>
      <c r="L17" s="19">
        <v>15</v>
      </c>
      <c r="M17" s="19">
        <v>28</v>
      </c>
      <c r="N17" s="19">
        <v>43</v>
      </c>
      <c r="P17" s="17"/>
      <c r="Q17" s="37" t="s">
        <v>23</v>
      </c>
      <c r="S17" s="18">
        <v>1</v>
      </c>
      <c r="T17" s="24" t="s">
        <v>24</v>
      </c>
      <c r="U17" s="19">
        <v>2</v>
      </c>
      <c r="V17" s="19" t="s">
        <v>24</v>
      </c>
      <c r="W17" s="19">
        <v>1</v>
      </c>
      <c r="X17" s="19">
        <v>2</v>
      </c>
      <c r="Y17" s="19">
        <v>2</v>
      </c>
      <c r="Z17" s="19">
        <v>1</v>
      </c>
      <c r="AA17" s="19">
        <v>1</v>
      </c>
      <c r="AB17" s="19">
        <v>2</v>
      </c>
    </row>
    <row r="18" spans="2:28" ht="19.5" customHeight="1">
      <c r="B18" s="17"/>
      <c r="C18" s="37"/>
      <c r="D18" s="22"/>
      <c r="E18" s="23">
        <v>-100</v>
      </c>
      <c r="F18" s="21">
        <f aca="true" t="shared" si="11" ref="F18:N18">-(F17/$E$17)*100</f>
        <v>-280</v>
      </c>
      <c r="G18" s="21">
        <f t="shared" si="11"/>
        <v>-60</v>
      </c>
      <c r="H18" s="21">
        <f t="shared" si="11"/>
        <v>-220.00000000000003</v>
      </c>
      <c r="I18" s="21">
        <f t="shared" si="11"/>
        <v>-640</v>
      </c>
      <c r="J18" s="21">
        <f t="shared" si="11"/>
        <v>-370</v>
      </c>
      <c r="K18" s="21">
        <f t="shared" si="11"/>
        <v>-100</v>
      </c>
      <c r="L18" s="21">
        <f t="shared" si="11"/>
        <v>-150</v>
      </c>
      <c r="M18" s="21">
        <f t="shared" si="11"/>
        <v>-280</v>
      </c>
      <c r="N18" s="21">
        <f t="shared" si="11"/>
        <v>-430</v>
      </c>
      <c r="P18" s="17"/>
      <c r="Q18" s="37"/>
      <c r="S18" s="20">
        <v>-100</v>
      </c>
      <c r="T18" s="23" t="s">
        <v>24</v>
      </c>
      <c r="U18" s="23">
        <f>-(U17/$S$17)*100</f>
        <v>-200</v>
      </c>
      <c r="V18" s="23" t="s">
        <v>51</v>
      </c>
      <c r="W18" s="23">
        <f aca="true" t="shared" si="12" ref="W18:AB18">-(W17/$S$17)*100</f>
        <v>-100</v>
      </c>
      <c r="X18" s="23">
        <f t="shared" si="12"/>
        <v>-200</v>
      </c>
      <c r="Y18" s="23">
        <f t="shared" si="12"/>
        <v>-200</v>
      </c>
      <c r="Z18" s="23">
        <f t="shared" si="12"/>
        <v>-100</v>
      </c>
      <c r="AA18" s="23">
        <f t="shared" si="12"/>
        <v>-100</v>
      </c>
      <c r="AB18" s="23">
        <f t="shared" si="12"/>
        <v>-200</v>
      </c>
    </row>
    <row r="19" spans="2:28" ht="19.5" customHeight="1">
      <c r="B19" s="17"/>
      <c r="C19" s="37" t="s">
        <v>25</v>
      </c>
      <c r="D19" s="22"/>
      <c r="E19" s="19">
        <v>23</v>
      </c>
      <c r="F19" s="19">
        <v>10</v>
      </c>
      <c r="G19" s="19">
        <v>20</v>
      </c>
      <c r="H19" s="19">
        <v>11</v>
      </c>
      <c r="I19" s="19">
        <v>21</v>
      </c>
      <c r="J19" s="19">
        <v>18</v>
      </c>
      <c r="K19" s="19">
        <v>13</v>
      </c>
      <c r="L19" s="19">
        <v>16</v>
      </c>
      <c r="M19" s="19">
        <v>8</v>
      </c>
      <c r="N19" s="19">
        <v>18</v>
      </c>
      <c r="P19" s="17"/>
      <c r="Q19" s="37" t="s">
        <v>26</v>
      </c>
      <c r="S19" s="18" t="s">
        <v>24</v>
      </c>
      <c r="T19" s="24" t="s">
        <v>24</v>
      </c>
      <c r="U19" s="19">
        <v>1</v>
      </c>
      <c r="V19" s="19">
        <v>1</v>
      </c>
      <c r="W19" s="19">
        <v>1</v>
      </c>
      <c r="X19" s="19" t="s">
        <v>24</v>
      </c>
      <c r="Y19" s="19" t="s">
        <v>24</v>
      </c>
      <c r="Z19" s="19" t="s">
        <v>24</v>
      </c>
      <c r="AA19" s="19">
        <v>1</v>
      </c>
      <c r="AB19" s="19" t="s">
        <v>24</v>
      </c>
    </row>
    <row r="20" spans="2:28" ht="19.5" customHeight="1">
      <c r="B20" s="17"/>
      <c r="C20" s="37"/>
      <c r="D20" s="22"/>
      <c r="E20" s="23">
        <v>-100</v>
      </c>
      <c r="F20" s="21">
        <f aca="true" t="shared" si="13" ref="F20:N20">-(F19/$E$19)*100</f>
        <v>-43.47826086956522</v>
      </c>
      <c r="G20" s="21">
        <f t="shared" si="13"/>
        <v>-86.95652173913044</v>
      </c>
      <c r="H20" s="21">
        <f t="shared" si="13"/>
        <v>-47.82608695652174</v>
      </c>
      <c r="I20" s="21">
        <f t="shared" si="13"/>
        <v>-91.30434782608695</v>
      </c>
      <c r="J20" s="21">
        <f t="shared" si="13"/>
        <v>-78.26086956521739</v>
      </c>
      <c r="K20" s="21">
        <f t="shared" si="13"/>
        <v>-56.52173913043478</v>
      </c>
      <c r="L20" s="21">
        <f t="shared" si="13"/>
        <v>-69.56521739130434</v>
      </c>
      <c r="M20" s="21">
        <f t="shared" si="13"/>
        <v>-34.78260869565217</v>
      </c>
      <c r="N20" s="21">
        <f t="shared" si="13"/>
        <v>-78.26086956521739</v>
      </c>
      <c r="P20" s="17"/>
      <c r="Q20" s="37"/>
      <c r="S20" s="20" t="s">
        <v>24</v>
      </c>
      <c r="T20" s="23" t="s">
        <v>24</v>
      </c>
      <c r="U20" s="23" t="s">
        <v>24</v>
      </c>
      <c r="V20" s="23" t="s">
        <v>24</v>
      </c>
      <c r="W20" s="23" t="s">
        <v>24</v>
      </c>
      <c r="X20" s="23" t="s">
        <v>24</v>
      </c>
      <c r="Y20" s="23" t="s">
        <v>24</v>
      </c>
      <c r="Z20" s="23" t="s">
        <v>24</v>
      </c>
      <c r="AA20" s="23" t="s">
        <v>24</v>
      </c>
      <c r="AB20" s="23" t="s">
        <v>24</v>
      </c>
    </row>
    <row r="21" spans="2:28" ht="19.5" customHeight="1">
      <c r="B21" s="17"/>
      <c r="C21" s="17"/>
      <c r="D21" s="22"/>
      <c r="E21" s="24"/>
      <c r="F21" s="19"/>
      <c r="G21" s="19"/>
      <c r="H21" s="19"/>
      <c r="I21" s="19"/>
      <c r="J21" s="19"/>
      <c r="K21" s="19"/>
      <c r="L21" s="19"/>
      <c r="M21" s="19"/>
      <c r="N21" s="19"/>
      <c r="P21" s="17"/>
      <c r="Q21" s="17"/>
      <c r="S21" s="18"/>
      <c r="T21" s="24"/>
      <c r="U21" s="19"/>
      <c r="V21" s="19"/>
      <c r="W21" s="19"/>
      <c r="X21" s="19"/>
      <c r="Y21" s="19"/>
      <c r="Z21" s="19"/>
      <c r="AA21" s="19"/>
      <c r="AB21" s="19"/>
    </row>
    <row r="22" spans="2:28" s="11" customFormat="1" ht="19.5" customHeight="1">
      <c r="B22" s="36" t="s">
        <v>27</v>
      </c>
      <c r="C22" s="36"/>
      <c r="D22" s="25"/>
      <c r="E22" s="26">
        <f aca="true" t="shared" si="14" ref="E22:N22">SUM(E24,E26,E28,E30,E32)</f>
        <v>330</v>
      </c>
      <c r="F22" s="14">
        <f t="shared" si="14"/>
        <v>364</v>
      </c>
      <c r="G22" s="14">
        <f t="shared" si="14"/>
        <v>354</v>
      </c>
      <c r="H22" s="14">
        <f t="shared" si="14"/>
        <v>267</v>
      </c>
      <c r="I22" s="14">
        <f t="shared" si="14"/>
        <v>369</v>
      </c>
      <c r="J22" s="14">
        <f t="shared" si="14"/>
        <v>344</v>
      </c>
      <c r="K22" s="14">
        <f t="shared" si="14"/>
        <v>325</v>
      </c>
      <c r="L22" s="14">
        <f t="shared" si="14"/>
        <v>384</v>
      </c>
      <c r="M22" s="14">
        <f t="shared" si="14"/>
        <v>412</v>
      </c>
      <c r="N22" s="14">
        <f t="shared" si="14"/>
        <v>326</v>
      </c>
      <c r="P22" s="36" t="s">
        <v>28</v>
      </c>
      <c r="Q22" s="36"/>
      <c r="S22" s="13">
        <f aca="true" t="shared" si="15" ref="S22:AB22">SUM(S24,S26,S28)</f>
        <v>112</v>
      </c>
      <c r="T22" s="26">
        <f t="shared" si="15"/>
        <v>135</v>
      </c>
      <c r="U22" s="14">
        <f t="shared" si="15"/>
        <v>159</v>
      </c>
      <c r="V22" s="14">
        <f t="shared" si="15"/>
        <v>93</v>
      </c>
      <c r="W22" s="14">
        <f t="shared" si="15"/>
        <v>83</v>
      </c>
      <c r="X22" s="14">
        <f t="shared" si="15"/>
        <v>108</v>
      </c>
      <c r="Y22" s="14">
        <f t="shared" si="15"/>
        <v>57</v>
      </c>
      <c r="Z22" s="14">
        <f t="shared" si="15"/>
        <v>83</v>
      </c>
      <c r="AA22" s="14">
        <f t="shared" si="15"/>
        <v>101</v>
      </c>
      <c r="AB22" s="14">
        <f t="shared" si="15"/>
        <v>73</v>
      </c>
    </row>
    <row r="23" spans="2:28" s="11" customFormat="1" ht="19.5" customHeight="1">
      <c r="B23" s="36"/>
      <c r="C23" s="36"/>
      <c r="D23" s="25"/>
      <c r="E23" s="27">
        <v>-100</v>
      </c>
      <c r="F23" s="16">
        <f aca="true" t="shared" si="16" ref="F23:N23">-(F22/$E$22)*100</f>
        <v>-110.3030303030303</v>
      </c>
      <c r="G23" s="16">
        <f t="shared" si="16"/>
        <v>-107.27272727272728</v>
      </c>
      <c r="H23" s="16">
        <f t="shared" si="16"/>
        <v>-80.9090909090909</v>
      </c>
      <c r="I23" s="16">
        <f t="shared" si="16"/>
        <v>-111.81818181818181</v>
      </c>
      <c r="J23" s="16">
        <f t="shared" si="16"/>
        <v>-104.24242424242425</v>
      </c>
      <c r="K23" s="16">
        <f t="shared" si="16"/>
        <v>-98.48484848484848</v>
      </c>
      <c r="L23" s="16">
        <f t="shared" si="16"/>
        <v>-116.36363636363636</v>
      </c>
      <c r="M23" s="16">
        <f t="shared" si="16"/>
        <v>-124.84848484848486</v>
      </c>
      <c r="N23" s="16">
        <f t="shared" si="16"/>
        <v>-98.7878787878788</v>
      </c>
      <c r="P23" s="36"/>
      <c r="Q23" s="36"/>
      <c r="S23" s="15">
        <v>-100</v>
      </c>
      <c r="T23" s="27">
        <f aca="true" t="shared" si="17" ref="T23:AB23">-(T22/$S$22)*100</f>
        <v>-120.53571428571428</v>
      </c>
      <c r="U23" s="16">
        <f t="shared" si="17"/>
        <v>-141.96428571428572</v>
      </c>
      <c r="V23" s="16">
        <f t="shared" si="17"/>
        <v>-83.03571428571429</v>
      </c>
      <c r="W23" s="16">
        <f t="shared" si="17"/>
        <v>-74.10714285714286</v>
      </c>
      <c r="X23" s="16">
        <f t="shared" si="17"/>
        <v>-96.42857142857143</v>
      </c>
      <c r="Y23" s="16">
        <f t="shared" si="17"/>
        <v>-50.89285714285714</v>
      </c>
      <c r="Z23" s="16">
        <f t="shared" si="17"/>
        <v>-74.10714285714286</v>
      </c>
      <c r="AA23" s="16">
        <f t="shared" si="17"/>
        <v>-90.17857142857143</v>
      </c>
      <c r="AB23" s="16">
        <f t="shared" si="17"/>
        <v>-65.17857142857143</v>
      </c>
    </row>
    <row r="24" spans="2:28" ht="19.5" customHeight="1">
      <c r="B24" s="17"/>
      <c r="C24" s="37" t="s">
        <v>29</v>
      </c>
      <c r="D24" s="22"/>
      <c r="E24" s="24" t="s">
        <v>24</v>
      </c>
      <c r="F24" s="24" t="s">
        <v>24</v>
      </c>
      <c r="G24" s="19" t="s">
        <v>24</v>
      </c>
      <c r="H24" s="19" t="s">
        <v>24</v>
      </c>
      <c r="I24" s="19">
        <v>2</v>
      </c>
      <c r="J24" s="19" t="s">
        <v>30</v>
      </c>
      <c r="K24" s="19">
        <v>1</v>
      </c>
      <c r="L24" s="19" t="s">
        <v>30</v>
      </c>
      <c r="M24" s="19" t="s">
        <v>24</v>
      </c>
      <c r="N24" s="19" t="s">
        <v>24</v>
      </c>
      <c r="P24" s="17"/>
      <c r="Q24" s="37" t="s">
        <v>31</v>
      </c>
      <c r="S24" s="18">
        <v>21</v>
      </c>
      <c r="T24" s="24">
        <v>29</v>
      </c>
      <c r="U24" s="19">
        <v>36</v>
      </c>
      <c r="V24" s="19">
        <v>13</v>
      </c>
      <c r="W24" s="19">
        <v>9</v>
      </c>
      <c r="X24" s="19">
        <v>19</v>
      </c>
      <c r="Y24" s="19">
        <v>6</v>
      </c>
      <c r="Z24" s="19">
        <v>5</v>
      </c>
      <c r="AA24" s="19">
        <v>22</v>
      </c>
      <c r="AB24" s="19">
        <v>8</v>
      </c>
    </row>
    <row r="25" spans="2:28" ht="19.5" customHeight="1">
      <c r="B25" s="17"/>
      <c r="C25" s="37"/>
      <c r="D25" s="22"/>
      <c r="E25" s="23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24</v>
      </c>
      <c r="K25" s="21" t="s">
        <v>24</v>
      </c>
      <c r="L25" s="21" t="s">
        <v>24</v>
      </c>
      <c r="M25" s="21" t="s">
        <v>24</v>
      </c>
      <c r="N25" s="28" t="s">
        <v>24</v>
      </c>
      <c r="P25" s="17"/>
      <c r="Q25" s="37"/>
      <c r="S25" s="20">
        <v>-100</v>
      </c>
      <c r="T25" s="23">
        <f aca="true" t="shared" si="18" ref="T25:AB25">-(T24/$S$24)*100</f>
        <v>-138.0952380952381</v>
      </c>
      <c r="U25" s="21">
        <f t="shared" si="18"/>
        <v>-171.42857142857142</v>
      </c>
      <c r="V25" s="21">
        <f t="shared" si="18"/>
        <v>-61.904761904761905</v>
      </c>
      <c r="W25" s="21">
        <f t="shared" si="18"/>
        <v>-42.857142857142854</v>
      </c>
      <c r="X25" s="21">
        <f t="shared" si="18"/>
        <v>-90.47619047619048</v>
      </c>
      <c r="Y25" s="21">
        <f t="shared" si="18"/>
        <v>-28.57142857142857</v>
      </c>
      <c r="Z25" s="21">
        <f t="shared" si="18"/>
        <v>-23.809523809523807</v>
      </c>
      <c r="AA25" s="21">
        <f t="shared" si="18"/>
        <v>-104.76190476190477</v>
      </c>
      <c r="AB25" s="21">
        <f t="shared" si="18"/>
        <v>-38.095238095238095</v>
      </c>
    </row>
    <row r="26" spans="2:28" ht="19.5" customHeight="1">
      <c r="B26" s="17"/>
      <c r="C26" s="37" t="s">
        <v>32</v>
      </c>
      <c r="D26" s="22"/>
      <c r="E26" s="19">
        <v>24</v>
      </c>
      <c r="F26" s="19">
        <v>23</v>
      </c>
      <c r="G26" s="19">
        <v>23</v>
      </c>
      <c r="H26" s="19">
        <v>23</v>
      </c>
      <c r="I26" s="19">
        <v>19</v>
      </c>
      <c r="J26" s="19">
        <v>19</v>
      </c>
      <c r="K26" s="19">
        <v>19</v>
      </c>
      <c r="L26" s="19">
        <v>37</v>
      </c>
      <c r="M26" s="19">
        <v>23</v>
      </c>
      <c r="N26" s="19">
        <v>24</v>
      </c>
      <c r="P26" s="17"/>
      <c r="Q26" s="37" t="s">
        <v>33</v>
      </c>
      <c r="S26" s="18">
        <v>60</v>
      </c>
      <c r="T26" s="24">
        <v>41</v>
      </c>
      <c r="U26" s="19">
        <v>95</v>
      </c>
      <c r="V26" s="19">
        <v>52</v>
      </c>
      <c r="W26" s="19">
        <v>52</v>
      </c>
      <c r="X26" s="19">
        <v>52</v>
      </c>
      <c r="Y26" s="19">
        <v>34</v>
      </c>
      <c r="Z26" s="19">
        <v>39</v>
      </c>
      <c r="AA26" s="19">
        <v>40</v>
      </c>
      <c r="AB26" s="19">
        <v>28</v>
      </c>
    </row>
    <row r="27" spans="2:28" ht="19.5" customHeight="1">
      <c r="B27" s="17"/>
      <c r="C27" s="37"/>
      <c r="D27" s="22"/>
      <c r="E27" s="23">
        <v>-100</v>
      </c>
      <c r="F27" s="21">
        <f aca="true" t="shared" si="19" ref="F27:N27">-(F26/$E$26)*100</f>
        <v>-95.83333333333334</v>
      </c>
      <c r="G27" s="21">
        <f t="shared" si="19"/>
        <v>-95.83333333333334</v>
      </c>
      <c r="H27" s="21">
        <f t="shared" si="19"/>
        <v>-95.83333333333334</v>
      </c>
      <c r="I27" s="21">
        <f t="shared" si="19"/>
        <v>-79.16666666666666</v>
      </c>
      <c r="J27" s="21">
        <f t="shared" si="19"/>
        <v>-79.16666666666666</v>
      </c>
      <c r="K27" s="21">
        <f t="shared" si="19"/>
        <v>-79.16666666666666</v>
      </c>
      <c r="L27" s="21">
        <f t="shared" si="19"/>
        <v>-154.16666666666669</v>
      </c>
      <c r="M27" s="21">
        <f t="shared" si="19"/>
        <v>-95.83333333333334</v>
      </c>
      <c r="N27" s="21">
        <f t="shared" si="19"/>
        <v>-100</v>
      </c>
      <c r="P27" s="17"/>
      <c r="Q27" s="37"/>
      <c r="S27" s="20">
        <v>-100</v>
      </c>
      <c r="T27" s="23">
        <f aca="true" t="shared" si="20" ref="T27:AB27">-(T26/$S$26)*100</f>
        <v>-68.33333333333333</v>
      </c>
      <c r="U27" s="21">
        <f t="shared" si="20"/>
        <v>-158.33333333333331</v>
      </c>
      <c r="V27" s="21">
        <f t="shared" si="20"/>
        <v>-86.66666666666667</v>
      </c>
      <c r="W27" s="21">
        <f t="shared" si="20"/>
        <v>-86.66666666666667</v>
      </c>
      <c r="X27" s="21">
        <f t="shared" si="20"/>
        <v>-86.66666666666667</v>
      </c>
      <c r="Y27" s="21">
        <f t="shared" si="20"/>
        <v>-56.666666666666664</v>
      </c>
      <c r="Z27" s="21">
        <f t="shared" si="20"/>
        <v>-65</v>
      </c>
      <c r="AA27" s="21">
        <f t="shared" si="20"/>
        <v>-66.66666666666666</v>
      </c>
      <c r="AB27" s="21">
        <f t="shared" si="20"/>
        <v>-46.666666666666664</v>
      </c>
    </row>
    <row r="28" spans="2:28" ht="19.5" customHeight="1">
      <c r="B28" s="17"/>
      <c r="C28" s="37" t="s">
        <v>34</v>
      </c>
      <c r="D28" s="22"/>
      <c r="E28" s="19">
        <v>185</v>
      </c>
      <c r="F28" s="19">
        <v>172</v>
      </c>
      <c r="G28" s="19">
        <v>171</v>
      </c>
      <c r="H28" s="19">
        <v>159</v>
      </c>
      <c r="I28" s="19">
        <v>182</v>
      </c>
      <c r="J28" s="19">
        <v>181</v>
      </c>
      <c r="K28" s="19">
        <v>177</v>
      </c>
      <c r="L28" s="19">
        <v>186</v>
      </c>
      <c r="M28" s="19">
        <v>210</v>
      </c>
      <c r="N28" s="19">
        <v>155</v>
      </c>
      <c r="P28" s="17"/>
      <c r="Q28" s="38" t="s">
        <v>35</v>
      </c>
      <c r="S28" s="18">
        <v>31</v>
      </c>
      <c r="T28" s="24">
        <v>65</v>
      </c>
      <c r="U28" s="19">
        <v>28</v>
      </c>
      <c r="V28" s="19">
        <v>28</v>
      </c>
      <c r="W28" s="19">
        <v>22</v>
      </c>
      <c r="X28" s="19">
        <v>37</v>
      </c>
      <c r="Y28" s="19">
        <v>17</v>
      </c>
      <c r="Z28" s="19">
        <v>39</v>
      </c>
      <c r="AA28" s="19">
        <v>39</v>
      </c>
      <c r="AB28" s="19">
        <v>37</v>
      </c>
    </row>
    <row r="29" spans="2:28" ht="19.5" customHeight="1">
      <c r="B29" s="17"/>
      <c r="C29" s="37"/>
      <c r="D29" s="22"/>
      <c r="E29" s="23">
        <v>-100</v>
      </c>
      <c r="F29" s="21">
        <f aca="true" t="shared" si="21" ref="F29:N29">-(F28/$E$28)*100</f>
        <v>-92.97297297297298</v>
      </c>
      <c r="G29" s="21">
        <f t="shared" si="21"/>
        <v>-92.43243243243244</v>
      </c>
      <c r="H29" s="21">
        <f t="shared" si="21"/>
        <v>-85.94594594594595</v>
      </c>
      <c r="I29" s="21">
        <f t="shared" si="21"/>
        <v>-98.37837837837839</v>
      </c>
      <c r="J29" s="21">
        <f t="shared" si="21"/>
        <v>-97.83783783783784</v>
      </c>
      <c r="K29" s="21">
        <f t="shared" si="21"/>
        <v>-95.67567567567568</v>
      </c>
      <c r="L29" s="21">
        <f t="shared" si="21"/>
        <v>-100.54054054054053</v>
      </c>
      <c r="M29" s="21">
        <f t="shared" si="21"/>
        <v>-113.51351351351352</v>
      </c>
      <c r="N29" s="21">
        <f t="shared" si="21"/>
        <v>-83.78378378378379</v>
      </c>
      <c r="P29" s="17"/>
      <c r="Q29" s="38"/>
      <c r="S29" s="20">
        <v>-100</v>
      </c>
      <c r="T29" s="23">
        <f aca="true" t="shared" si="22" ref="T29:AB29">-(T28/$S$28)*100</f>
        <v>-209.6774193548387</v>
      </c>
      <c r="U29" s="21">
        <f t="shared" si="22"/>
        <v>-90.32258064516128</v>
      </c>
      <c r="V29" s="21">
        <f t="shared" si="22"/>
        <v>-90.32258064516128</v>
      </c>
      <c r="W29" s="21">
        <f t="shared" si="22"/>
        <v>-70.96774193548387</v>
      </c>
      <c r="X29" s="21">
        <f t="shared" si="22"/>
        <v>-119.35483870967742</v>
      </c>
      <c r="Y29" s="21">
        <f t="shared" si="22"/>
        <v>-54.83870967741935</v>
      </c>
      <c r="Z29" s="21">
        <f t="shared" si="22"/>
        <v>-125.80645161290323</v>
      </c>
      <c r="AA29" s="21">
        <f t="shared" si="22"/>
        <v>-125.80645161290323</v>
      </c>
      <c r="AB29" s="21">
        <f t="shared" si="22"/>
        <v>-119.35483870967742</v>
      </c>
    </row>
    <row r="30" spans="2:28" ht="19.5" customHeight="1">
      <c r="B30" s="17"/>
      <c r="C30" s="37" t="s">
        <v>36</v>
      </c>
      <c r="D30" s="22"/>
      <c r="E30" s="19">
        <v>8</v>
      </c>
      <c r="F30" s="19">
        <v>7</v>
      </c>
      <c r="G30" s="19">
        <v>10</v>
      </c>
      <c r="H30" s="19">
        <v>7</v>
      </c>
      <c r="I30" s="19">
        <v>9</v>
      </c>
      <c r="J30" s="19">
        <v>18</v>
      </c>
      <c r="K30" s="19">
        <v>9</v>
      </c>
      <c r="L30" s="19">
        <v>6</v>
      </c>
      <c r="M30" s="19">
        <v>11</v>
      </c>
      <c r="N30" s="19">
        <v>7</v>
      </c>
      <c r="P30" s="17"/>
      <c r="Q30" s="37"/>
      <c r="S30" s="18"/>
      <c r="T30" s="24"/>
      <c r="U30" s="19"/>
      <c r="V30" s="19"/>
      <c r="W30" s="19"/>
      <c r="X30" s="19"/>
      <c r="Y30" s="19"/>
      <c r="Z30" s="19"/>
      <c r="AA30" s="19"/>
      <c r="AB30" s="19"/>
    </row>
    <row r="31" spans="2:28" ht="19.5" customHeight="1">
      <c r="B31" s="17"/>
      <c r="C31" s="37"/>
      <c r="D31" s="22"/>
      <c r="E31" s="23">
        <v>-100</v>
      </c>
      <c r="F31" s="21">
        <f aca="true" t="shared" si="23" ref="F31:N31">-(F30/$E$30)*100</f>
        <v>-87.5</v>
      </c>
      <c r="G31" s="21">
        <f t="shared" si="23"/>
        <v>-125</v>
      </c>
      <c r="H31" s="21">
        <f t="shared" si="23"/>
        <v>-87.5</v>
      </c>
      <c r="I31" s="21">
        <f t="shared" si="23"/>
        <v>-112.5</v>
      </c>
      <c r="J31" s="21">
        <f t="shared" si="23"/>
        <v>-225</v>
      </c>
      <c r="K31" s="21">
        <f t="shared" si="23"/>
        <v>-112.5</v>
      </c>
      <c r="L31" s="21">
        <f t="shared" si="23"/>
        <v>-75</v>
      </c>
      <c r="M31" s="21">
        <f t="shared" si="23"/>
        <v>-137.5</v>
      </c>
      <c r="N31" s="21">
        <f t="shared" si="23"/>
        <v>-87.5</v>
      </c>
      <c r="P31" s="17"/>
      <c r="Q31" s="37"/>
      <c r="S31" s="29"/>
      <c r="T31" s="33"/>
      <c r="U31" s="28"/>
      <c r="V31" s="28"/>
      <c r="W31" s="28"/>
      <c r="X31" s="28"/>
      <c r="Y31" s="28"/>
      <c r="Z31" s="28"/>
      <c r="AA31" s="28"/>
      <c r="AB31" s="28"/>
    </row>
    <row r="32" spans="2:28" ht="19.5" customHeight="1">
      <c r="B32" s="17"/>
      <c r="C32" s="37" t="s">
        <v>37</v>
      </c>
      <c r="D32" s="22"/>
      <c r="E32" s="19">
        <v>113</v>
      </c>
      <c r="F32" s="19">
        <v>162</v>
      </c>
      <c r="G32" s="19">
        <v>150</v>
      </c>
      <c r="H32" s="19">
        <v>78</v>
      </c>
      <c r="I32" s="19">
        <v>157</v>
      </c>
      <c r="J32" s="19">
        <v>126</v>
      </c>
      <c r="K32" s="19">
        <v>119</v>
      </c>
      <c r="L32" s="19">
        <v>155</v>
      </c>
      <c r="M32" s="19">
        <v>168</v>
      </c>
      <c r="N32" s="19">
        <v>140</v>
      </c>
      <c r="P32" s="36" t="s">
        <v>38</v>
      </c>
      <c r="Q32" s="39"/>
      <c r="S32" s="13">
        <v>317</v>
      </c>
      <c r="T32" s="26">
        <v>331</v>
      </c>
      <c r="U32" s="14">
        <v>403</v>
      </c>
      <c r="V32" s="14">
        <v>458</v>
      </c>
      <c r="W32" s="14">
        <v>377</v>
      </c>
      <c r="X32" s="14">
        <v>398</v>
      </c>
      <c r="Y32" s="14">
        <v>312</v>
      </c>
      <c r="Z32" s="14">
        <v>308</v>
      </c>
      <c r="AA32" s="14">
        <v>334</v>
      </c>
      <c r="AB32" s="14">
        <v>438</v>
      </c>
    </row>
    <row r="33" spans="2:28" ht="19.5" customHeight="1">
      <c r="B33" s="17"/>
      <c r="C33" s="37"/>
      <c r="D33" s="22"/>
      <c r="E33" s="23">
        <v>-100</v>
      </c>
      <c r="F33" s="21">
        <f aca="true" t="shared" si="24" ref="F33:N33">-(F32/$E$32)*100</f>
        <v>-143.36283185840708</v>
      </c>
      <c r="G33" s="21">
        <f t="shared" si="24"/>
        <v>-132.7433628318584</v>
      </c>
      <c r="H33" s="21">
        <f t="shared" si="24"/>
        <v>-69.02654867256636</v>
      </c>
      <c r="I33" s="21">
        <f t="shared" si="24"/>
        <v>-138.93805309734512</v>
      </c>
      <c r="J33" s="21">
        <f t="shared" si="24"/>
        <v>-111.50442477876106</v>
      </c>
      <c r="K33" s="21">
        <f t="shared" si="24"/>
        <v>-105.30973451327435</v>
      </c>
      <c r="L33" s="21">
        <f t="shared" si="24"/>
        <v>-137.16814159292034</v>
      </c>
      <c r="M33" s="21">
        <f t="shared" si="24"/>
        <v>-148.67256637168143</v>
      </c>
      <c r="N33" s="21">
        <f t="shared" si="24"/>
        <v>-123.8938053097345</v>
      </c>
      <c r="P33" s="39"/>
      <c r="Q33" s="39"/>
      <c r="S33" s="15">
        <v>-100</v>
      </c>
      <c r="T33" s="27">
        <f aca="true" t="shared" si="25" ref="T33:AB33">-(T32/$S$32)*100</f>
        <v>-104.41640378548895</v>
      </c>
      <c r="U33" s="16">
        <f t="shared" si="25"/>
        <v>-127.12933753943219</v>
      </c>
      <c r="V33" s="16">
        <f t="shared" si="25"/>
        <v>-144.4794952681388</v>
      </c>
      <c r="W33" s="16">
        <f t="shared" si="25"/>
        <v>-118.92744479495268</v>
      </c>
      <c r="X33" s="16">
        <f t="shared" si="25"/>
        <v>-125.55205047318611</v>
      </c>
      <c r="Y33" s="16">
        <f t="shared" si="25"/>
        <v>-98.42271293375394</v>
      </c>
      <c r="Z33" s="16">
        <f t="shared" si="25"/>
        <v>-97.16088328075709</v>
      </c>
      <c r="AA33" s="16">
        <f t="shared" si="25"/>
        <v>-105.3627760252366</v>
      </c>
      <c r="AB33" s="16">
        <f t="shared" si="25"/>
        <v>-138.17034700315457</v>
      </c>
    </row>
    <row r="34" spans="2:28" ht="19.5" customHeight="1">
      <c r="B34" s="17"/>
      <c r="C34" s="17"/>
      <c r="D34" s="22"/>
      <c r="E34" s="24"/>
      <c r="F34" s="19"/>
      <c r="G34" s="19"/>
      <c r="H34" s="19"/>
      <c r="I34" s="19"/>
      <c r="J34" s="19"/>
      <c r="K34" s="19"/>
      <c r="L34" s="19"/>
      <c r="M34" s="19"/>
      <c r="N34" s="19"/>
      <c r="P34" s="17"/>
      <c r="Q34" s="17"/>
      <c r="S34" s="18"/>
      <c r="T34" s="24"/>
      <c r="U34" s="19"/>
      <c r="V34" s="19"/>
      <c r="W34" s="19"/>
      <c r="X34" s="19"/>
      <c r="Y34" s="19"/>
      <c r="Z34" s="19"/>
      <c r="AA34" s="19"/>
      <c r="AB34" s="19"/>
    </row>
    <row r="35" spans="2:28" s="11" customFormat="1" ht="19.5" customHeight="1">
      <c r="B35" s="36" t="s">
        <v>39</v>
      </c>
      <c r="C35" s="36"/>
      <c r="D35" s="25"/>
      <c r="E35" s="26">
        <f aca="true" t="shared" si="26" ref="E35:N35">SUM(E37,E39,E41)</f>
        <v>14355</v>
      </c>
      <c r="F35" s="26">
        <f t="shared" si="26"/>
        <v>19945</v>
      </c>
      <c r="G35" s="26">
        <f t="shared" si="26"/>
        <v>23644</v>
      </c>
      <c r="H35" s="26">
        <f t="shared" si="26"/>
        <v>23352</v>
      </c>
      <c r="I35" s="26">
        <f t="shared" si="26"/>
        <v>21242</v>
      </c>
      <c r="J35" s="26">
        <f t="shared" si="26"/>
        <v>21491</v>
      </c>
      <c r="K35" s="26">
        <f t="shared" si="26"/>
        <v>22361</v>
      </c>
      <c r="L35" s="26">
        <f t="shared" si="26"/>
        <v>21603</v>
      </c>
      <c r="M35" s="26">
        <f t="shared" si="26"/>
        <v>24716</v>
      </c>
      <c r="N35" s="26">
        <f t="shared" si="26"/>
        <v>26325</v>
      </c>
      <c r="P35" s="37" t="s">
        <v>40</v>
      </c>
      <c r="Q35" s="37"/>
      <c r="S35" s="18">
        <v>2842</v>
      </c>
      <c r="T35" s="24">
        <v>2478</v>
      </c>
      <c r="U35" s="19">
        <v>2370</v>
      </c>
      <c r="V35" s="19">
        <v>2202</v>
      </c>
      <c r="W35" s="19">
        <v>2369</v>
      </c>
      <c r="X35" s="19">
        <v>2629</v>
      </c>
      <c r="Y35" s="19">
        <v>2584</v>
      </c>
      <c r="Z35" s="19">
        <v>3023</v>
      </c>
      <c r="AA35" s="19">
        <v>3486</v>
      </c>
      <c r="AB35" s="19">
        <v>3408</v>
      </c>
    </row>
    <row r="36" spans="2:28" s="11" customFormat="1" ht="19.5" customHeight="1">
      <c r="B36" s="36"/>
      <c r="C36" s="36"/>
      <c r="D36" s="25"/>
      <c r="E36" s="27">
        <v>-100</v>
      </c>
      <c r="F36" s="16">
        <f aca="true" t="shared" si="27" ref="F36:N36">-(F35/$E$35)*100</f>
        <v>-138.94113549285962</v>
      </c>
      <c r="G36" s="16">
        <f t="shared" si="27"/>
        <v>-164.70916057122952</v>
      </c>
      <c r="H36" s="16">
        <f t="shared" si="27"/>
        <v>-162.675026123302</v>
      </c>
      <c r="I36" s="16">
        <f t="shared" si="27"/>
        <v>-147.9763148728666</v>
      </c>
      <c r="J36" s="16">
        <f t="shared" si="27"/>
        <v>-149.71090212469522</v>
      </c>
      <c r="K36" s="16">
        <f t="shared" si="27"/>
        <v>-155.7715081853013</v>
      </c>
      <c r="L36" s="16">
        <f t="shared" si="27"/>
        <v>-150.49111807732498</v>
      </c>
      <c r="M36" s="16">
        <f t="shared" si="27"/>
        <v>-172.17694183211424</v>
      </c>
      <c r="N36" s="16">
        <f t="shared" si="27"/>
        <v>-183.38557993730407</v>
      </c>
      <c r="P36" s="37"/>
      <c r="Q36" s="37"/>
      <c r="S36" s="20">
        <v>-100</v>
      </c>
      <c r="T36" s="23">
        <f aca="true" t="shared" si="28" ref="T36:AB36">-(T35/$S$35)*100</f>
        <v>-87.192118226601</v>
      </c>
      <c r="U36" s="21">
        <f t="shared" si="28"/>
        <v>-83.39197748064743</v>
      </c>
      <c r="V36" s="21">
        <f t="shared" si="28"/>
        <v>-77.48064743138634</v>
      </c>
      <c r="W36" s="21">
        <f t="shared" si="28"/>
        <v>-83.35679099225898</v>
      </c>
      <c r="X36" s="21">
        <f t="shared" si="28"/>
        <v>-92.50527797325827</v>
      </c>
      <c r="Y36" s="21">
        <f t="shared" si="28"/>
        <v>-90.92188599577761</v>
      </c>
      <c r="Z36" s="21">
        <f t="shared" si="28"/>
        <v>-106.36875439831104</v>
      </c>
      <c r="AA36" s="21">
        <f t="shared" si="28"/>
        <v>-122.66009852216749</v>
      </c>
      <c r="AB36" s="21">
        <f t="shared" si="28"/>
        <v>-119.9155524278677</v>
      </c>
    </row>
    <row r="37" spans="2:28" ht="19.5" customHeight="1">
      <c r="B37" s="17"/>
      <c r="C37" s="37" t="s">
        <v>41</v>
      </c>
      <c r="D37" s="22"/>
      <c r="E37" s="19">
        <v>3964</v>
      </c>
      <c r="F37" s="19">
        <v>3301</v>
      </c>
      <c r="G37" s="19">
        <v>3670</v>
      </c>
      <c r="H37" s="19">
        <v>4241</v>
      </c>
      <c r="I37" s="19">
        <v>4442</v>
      </c>
      <c r="J37" s="19">
        <v>3818</v>
      </c>
      <c r="K37" s="19">
        <v>3783</v>
      </c>
      <c r="L37" s="19">
        <v>3295</v>
      </c>
      <c r="M37" s="19">
        <v>3958</v>
      </c>
      <c r="N37" s="19">
        <v>4385</v>
      </c>
      <c r="P37" s="17"/>
      <c r="Q37" s="37" t="s">
        <v>42</v>
      </c>
      <c r="S37" s="18">
        <v>673</v>
      </c>
      <c r="T37" s="24">
        <v>508</v>
      </c>
      <c r="U37" s="19">
        <v>421</v>
      </c>
      <c r="V37" s="19">
        <v>401</v>
      </c>
      <c r="W37" s="19">
        <v>375</v>
      </c>
      <c r="X37" s="19">
        <v>467</v>
      </c>
      <c r="Y37" s="19">
        <v>581</v>
      </c>
      <c r="Z37" s="19">
        <v>735</v>
      </c>
      <c r="AA37" s="19">
        <v>929</v>
      </c>
      <c r="AB37" s="19">
        <v>893</v>
      </c>
    </row>
    <row r="38" spans="2:28" ht="19.5" customHeight="1">
      <c r="B38" s="17"/>
      <c r="C38" s="37"/>
      <c r="D38" s="22"/>
      <c r="E38" s="23">
        <v>-100</v>
      </c>
      <c r="F38" s="21">
        <f aca="true" t="shared" si="29" ref="F38:N38">-(F37/$E$37)*100</f>
        <v>-83.2744702320888</v>
      </c>
      <c r="G38" s="21">
        <f t="shared" si="29"/>
        <v>-92.5832492431887</v>
      </c>
      <c r="H38" s="21">
        <f t="shared" si="29"/>
        <v>-106.98789101917254</v>
      </c>
      <c r="I38" s="21">
        <f t="shared" si="29"/>
        <v>-112.05852674066598</v>
      </c>
      <c r="J38" s="21">
        <f t="shared" si="29"/>
        <v>-96.31685166498485</v>
      </c>
      <c r="K38" s="21">
        <f t="shared" si="29"/>
        <v>-95.43390514631686</v>
      </c>
      <c r="L38" s="21">
        <f t="shared" si="29"/>
        <v>-83.12310797174571</v>
      </c>
      <c r="M38" s="21">
        <f t="shared" si="29"/>
        <v>-99.84863773965691</v>
      </c>
      <c r="N38" s="21">
        <f t="shared" si="29"/>
        <v>-110.62058526740665</v>
      </c>
      <c r="P38" s="17"/>
      <c r="Q38" s="37"/>
      <c r="S38" s="20">
        <v>-100</v>
      </c>
      <c r="T38" s="23">
        <f aca="true" t="shared" si="30" ref="T38:AB38">-(T37/$S$37)*100</f>
        <v>-75.48291233283804</v>
      </c>
      <c r="U38" s="21">
        <f t="shared" si="30"/>
        <v>-62.555720653789</v>
      </c>
      <c r="V38" s="21">
        <f t="shared" si="30"/>
        <v>-59.58395245170877</v>
      </c>
      <c r="W38" s="21">
        <f t="shared" si="30"/>
        <v>-55.72065378900446</v>
      </c>
      <c r="X38" s="21">
        <f t="shared" si="30"/>
        <v>-69.39078751857355</v>
      </c>
      <c r="Y38" s="21">
        <f t="shared" si="30"/>
        <v>-86.32986627043091</v>
      </c>
      <c r="Z38" s="21">
        <f t="shared" si="30"/>
        <v>-109.21248142644873</v>
      </c>
      <c r="AA38" s="21">
        <f t="shared" si="30"/>
        <v>-138.03863298662705</v>
      </c>
      <c r="AB38" s="21">
        <f t="shared" si="30"/>
        <v>-132.6894502228826</v>
      </c>
    </row>
    <row r="39" spans="2:28" ht="19.5" customHeight="1">
      <c r="B39" s="17"/>
      <c r="C39" s="37" t="s">
        <v>43</v>
      </c>
      <c r="D39" s="22"/>
      <c r="E39" s="19">
        <v>4154</v>
      </c>
      <c r="F39" s="19">
        <v>9636</v>
      </c>
      <c r="G39" s="19">
        <v>12241</v>
      </c>
      <c r="H39" s="19">
        <v>10952</v>
      </c>
      <c r="I39" s="19">
        <v>8717</v>
      </c>
      <c r="J39" s="19">
        <v>8418</v>
      </c>
      <c r="K39" s="19">
        <v>8968</v>
      </c>
      <c r="L39" s="19">
        <v>8231</v>
      </c>
      <c r="M39" s="19">
        <v>8569</v>
      </c>
      <c r="N39" s="19">
        <v>6878</v>
      </c>
      <c r="P39" s="17"/>
      <c r="Q39" s="37" t="s">
        <v>44</v>
      </c>
      <c r="S39" s="18">
        <v>1717</v>
      </c>
      <c r="T39" s="24">
        <v>1411</v>
      </c>
      <c r="U39" s="19">
        <v>1330</v>
      </c>
      <c r="V39" s="19">
        <v>1168</v>
      </c>
      <c r="W39" s="19">
        <v>1235</v>
      </c>
      <c r="X39" s="19">
        <v>1350</v>
      </c>
      <c r="Y39" s="19">
        <v>1325</v>
      </c>
      <c r="Z39" s="19">
        <v>1590</v>
      </c>
      <c r="AA39" s="19">
        <v>1970</v>
      </c>
      <c r="AB39" s="19">
        <v>2070</v>
      </c>
    </row>
    <row r="40" spans="2:28" ht="19.5" customHeight="1">
      <c r="B40" s="17"/>
      <c r="C40" s="37"/>
      <c r="D40" s="22"/>
      <c r="E40" s="23">
        <v>-100</v>
      </c>
      <c r="F40" s="21">
        <f aca="true" t="shared" si="31" ref="F40:N40">-(F39/$E$39)*100</f>
        <v>-231.96918632643238</v>
      </c>
      <c r="G40" s="21">
        <f t="shared" si="31"/>
        <v>-294.67982667308615</v>
      </c>
      <c r="H40" s="21">
        <f t="shared" si="31"/>
        <v>-263.649494463168</v>
      </c>
      <c r="I40" s="21">
        <f t="shared" si="31"/>
        <v>-209.84593163216178</v>
      </c>
      <c r="J40" s="21">
        <f t="shared" si="31"/>
        <v>-202.64805007221955</v>
      </c>
      <c r="K40" s="21">
        <f t="shared" si="31"/>
        <v>-215.88830043331728</v>
      </c>
      <c r="L40" s="21">
        <f t="shared" si="31"/>
        <v>-198.1463649494463</v>
      </c>
      <c r="M40" s="21">
        <f t="shared" si="31"/>
        <v>-206.28310062590276</v>
      </c>
      <c r="N40" s="21">
        <f t="shared" si="31"/>
        <v>-165.5753490611459</v>
      </c>
      <c r="P40" s="17"/>
      <c r="Q40" s="37"/>
      <c r="S40" s="20">
        <v>-100</v>
      </c>
      <c r="T40" s="23">
        <f aca="true" t="shared" si="32" ref="T40:AB40">-(T39/$S$39)*100</f>
        <v>-82.17821782178217</v>
      </c>
      <c r="U40" s="21">
        <f t="shared" si="32"/>
        <v>-77.4606872451951</v>
      </c>
      <c r="V40" s="21">
        <f t="shared" si="32"/>
        <v>-68.02562609202096</v>
      </c>
      <c r="W40" s="21">
        <f t="shared" si="32"/>
        <v>-71.92778101339545</v>
      </c>
      <c r="X40" s="21">
        <f t="shared" si="32"/>
        <v>-78.6255096097845</v>
      </c>
      <c r="Y40" s="21">
        <f t="shared" si="32"/>
        <v>-77.16948165404776</v>
      </c>
      <c r="Z40" s="21">
        <f t="shared" si="32"/>
        <v>-92.6033779848573</v>
      </c>
      <c r="AA40" s="21">
        <f t="shared" si="32"/>
        <v>-114.73500291205592</v>
      </c>
      <c r="AB40" s="21">
        <f t="shared" si="32"/>
        <v>-120.55911473500291</v>
      </c>
    </row>
    <row r="41" spans="2:28" ht="19.5" customHeight="1">
      <c r="B41" s="17"/>
      <c r="C41" s="37" t="s">
        <v>45</v>
      </c>
      <c r="D41" s="22"/>
      <c r="E41" s="19">
        <v>6237</v>
      </c>
      <c r="F41" s="19">
        <v>7008</v>
      </c>
      <c r="G41" s="19">
        <v>7733</v>
      </c>
      <c r="H41" s="19">
        <v>8159</v>
      </c>
      <c r="I41" s="19">
        <v>8083</v>
      </c>
      <c r="J41" s="19">
        <v>9255</v>
      </c>
      <c r="K41" s="19">
        <v>9610</v>
      </c>
      <c r="L41" s="19">
        <v>10077</v>
      </c>
      <c r="M41" s="19">
        <v>12189</v>
      </c>
      <c r="N41" s="19">
        <v>15062</v>
      </c>
      <c r="P41" s="17"/>
      <c r="Q41" s="37" t="s">
        <v>46</v>
      </c>
      <c r="S41" s="18">
        <v>299</v>
      </c>
      <c r="T41" s="24">
        <v>353</v>
      </c>
      <c r="U41" s="19">
        <v>237</v>
      </c>
      <c r="V41" s="19">
        <v>227</v>
      </c>
      <c r="W41" s="19">
        <v>280</v>
      </c>
      <c r="X41" s="19">
        <v>230</v>
      </c>
      <c r="Y41" s="19">
        <v>293</v>
      </c>
      <c r="Z41" s="19">
        <v>231</v>
      </c>
      <c r="AA41" s="19">
        <v>185</v>
      </c>
      <c r="AB41" s="19">
        <v>210</v>
      </c>
    </row>
    <row r="42" spans="2:28" ht="19.5" customHeight="1">
      <c r="B42" s="17"/>
      <c r="C42" s="37"/>
      <c r="E42" s="20">
        <v>-100</v>
      </c>
      <c r="F42" s="21">
        <f aca="true" t="shared" si="33" ref="F42:N42">-(F41/$E$41)*100</f>
        <v>-112.36171236171235</v>
      </c>
      <c r="G42" s="21">
        <f t="shared" si="33"/>
        <v>-123.98589065255732</v>
      </c>
      <c r="H42" s="21">
        <f t="shared" si="33"/>
        <v>-130.81609748276415</v>
      </c>
      <c r="I42" s="21">
        <f t="shared" si="33"/>
        <v>-129.59756293089626</v>
      </c>
      <c r="J42" s="21">
        <f t="shared" si="33"/>
        <v>-148.3886483886484</v>
      </c>
      <c r="K42" s="21">
        <f t="shared" si="33"/>
        <v>-154.08048741382075</v>
      </c>
      <c r="L42" s="21">
        <f t="shared" si="33"/>
        <v>-161.56806156806155</v>
      </c>
      <c r="M42" s="21">
        <f t="shared" si="33"/>
        <v>-195.43049543049543</v>
      </c>
      <c r="N42" s="21">
        <f t="shared" si="33"/>
        <v>-241.49430816097484</v>
      </c>
      <c r="P42" s="17"/>
      <c r="Q42" s="37"/>
      <c r="S42" s="20">
        <v>-100</v>
      </c>
      <c r="T42" s="21">
        <f aca="true" t="shared" si="34" ref="T42:AB42">-(T41/$S$41)*100</f>
        <v>-118.06020066889633</v>
      </c>
      <c r="U42" s="21">
        <f t="shared" si="34"/>
        <v>-79.26421404682274</v>
      </c>
      <c r="V42" s="21">
        <f t="shared" si="34"/>
        <v>-75.91973244147158</v>
      </c>
      <c r="W42" s="21">
        <f t="shared" si="34"/>
        <v>-93.64548494983278</v>
      </c>
      <c r="X42" s="21">
        <f t="shared" si="34"/>
        <v>-76.92307692307693</v>
      </c>
      <c r="Y42" s="21">
        <f t="shared" si="34"/>
        <v>-97.9933110367893</v>
      </c>
      <c r="Z42" s="21">
        <f t="shared" si="34"/>
        <v>-77.25752508361204</v>
      </c>
      <c r="AA42" s="21">
        <f t="shared" si="34"/>
        <v>-61.87290969899666</v>
      </c>
      <c r="AB42" s="21">
        <f t="shared" si="34"/>
        <v>-70.23411371237458</v>
      </c>
    </row>
    <row r="43" spans="5:19" ht="5.25" customHeight="1" thickBot="1">
      <c r="E43" s="30"/>
      <c r="S43" s="30"/>
    </row>
    <row r="44" spans="1:28" ht="13.5">
      <c r="A44" s="31" t="s">
        <v>47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</sheetData>
  <mergeCells count="34">
    <mergeCell ref="Q39:Q40"/>
    <mergeCell ref="Q41:Q42"/>
    <mergeCell ref="Q11:Q12"/>
    <mergeCell ref="P32:Q33"/>
    <mergeCell ref="Q30:Q31"/>
    <mergeCell ref="P35:Q36"/>
    <mergeCell ref="Q37:Q38"/>
    <mergeCell ref="P22:Q23"/>
    <mergeCell ref="Q24:Q25"/>
    <mergeCell ref="Q26:Q27"/>
    <mergeCell ref="C37:C38"/>
    <mergeCell ref="C39:C40"/>
    <mergeCell ref="C41:C42"/>
    <mergeCell ref="C32:C33"/>
    <mergeCell ref="B35:C36"/>
    <mergeCell ref="O6:R7"/>
    <mergeCell ref="P9:Q10"/>
    <mergeCell ref="Q13:Q14"/>
    <mergeCell ref="Q15:Q16"/>
    <mergeCell ref="C30:C31"/>
    <mergeCell ref="C19:C20"/>
    <mergeCell ref="B22:C23"/>
    <mergeCell ref="C24:C25"/>
    <mergeCell ref="C26:C27"/>
    <mergeCell ref="C17:C18"/>
    <mergeCell ref="Q17:Q18"/>
    <mergeCell ref="Q19:Q20"/>
    <mergeCell ref="C28:C29"/>
    <mergeCell ref="Q28:Q29"/>
    <mergeCell ref="A6:D7"/>
    <mergeCell ref="B9:C10"/>
    <mergeCell ref="B11:C12"/>
    <mergeCell ref="C15:C16"/>
    <mergeCell ref="C13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2009-04-23T02:45:30Z</cp:lastPrinted>
  <dcterms:created xsi:type="dcterms:W3CDTF">2001-04-23T08:07:54Z</dcterms:created>
  <dcterms:modified xsi:type="dcterms:W3CDTF">2009-04-23T02:45:30Z</dcterms:modified>
  <cp:category/>
  <cp:version/>
  <cp:contentType/>
  <cp:contentStatus/>
</cp:coreProperties>
</file>