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30" sheetId="1" r:id="rId1"/>
  </sheets>
  <definedNames/>
  <calcPr fullCalcOnLoad="1"/>
</workbook>
</file>

<file path=xl/sharedStrings.xml><?xml version="1.0" encoding="utf-8"?>
<sst xmlns="http://schemas.openxmlformats.org/spreadsheetml/2006/main" count="801" uniqueCount="233">
  <si>
    <t>　　　　　　１２   　　　商　　　　　　　　　　　　　　　　　　　業</t>
  </si>
  <si>
    <t>127．　 産業細分類別、商店数、全従業者数、年間商品販売額、　修理料等収入額、商品手持額、売場面積</t>
  </si>
  <si>
    <t xml:space="preserve">   　　平成９年（1997）６月１日</t>
  </si>
  <si>
    <t>区分</t>
  </si>
  <si>
    <t>商店数</t>
  </si>
  <si>
    <t>全従業者数</t>
  </si>
  <si>
    <t>年間商品   販  売  額</t>
  </si>
  <si>
    <t>修理料</t>
  </si>
  <si>
    <t>仲   立　　手数料</t>
  </si>
  <si>
    <t>商業以外の収入額</t>
  </si>
  <si>
    <t>商    品　　手持額</t>
  </si>
  <si>
    <t>売場面積</t>
  </si>
  <si>
    <t>総計</t>
  </si>
  <si>
    <t>計</t>
  </si>
  <si>
    <t>個人事業主及び　　　　無給家族従業者</t>
  </si>
  <si>
    <t>常時雇用者　　　　　　（有給役員を含む）</t>
  </si>
  <si>
    <t>男</t>
  </si>
  <si>
    <t>女</t>
  </si>
  <si>
    <t>人</t>
  </si>
  <si>
    <t>万円</t>
  </si>
  <si>
    <t>㎡</t>
  </si>
  <si>
    <t>48～53</t>
  </si>
  <si>
    <t>卸売業計</t>
  </si>
  <si>
    <t>-</t>
  </si>
  <si>
    <t>一般卸売業計(533　代理商、仲立業を除く）</t>
  </si>
  <si>
    <t>各種商品卸売業</t>
  </si>
  <si>
    <t>各種商品卸売業（従業者常時100人以上）</t>
  </si>
  <si>
    <t>その他の各種商品卸売業</t>
  </si>
  <si>
    <t>繊維品卸売業（衣服、身の回り品を除く）</t>
  </si>
  <si>
    <t>生糸・繭卸売業</t>
  </si>
  <si>
    <t>繊維原料卸売業（生糸、繭を除く）</t>
  </si>
  <si>
    <t>糸卸売業</t>
  </si>
  <si>
    <t>織物卸売業（室内装飾繊維品を除く）</t>
  </si>
  <si>
    <t>男子服卸売業</t>
  </si>
  <si>
    <t>婦人・子供服卸売業</t>
  </si>
  <si>
    <t>下着類卸売業</t>
  </si>
  <si>
    <t>寝具類卸売業</t>
  </si>
  <si>
    <t>靴卸売業</t>
  </si>
  <si>
    <t>履物卸売業（靴を除く）</t>
  </si>
  <si>
    <t>かばん・袋物卸売業</t>
  </si>
  <si>
    <t>その他の衣服・身の回り品卸売業</t>
  </si>
  <si>
    <t>飲食料品卸売業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</si>
  <si>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</si>
  <si>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</si>
  <si>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</si>
  <si>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</si>
  <si>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</si>
  <si>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</si>
  <si>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</si>
  <si>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砂糖卸売業</t>
  </si>
  <si>
    <t>味そ・しょう油卸売業</t>
  </si>
  <si>
    <t>酒類卸売業</t>
  </si>
  <si>
    <t>乾物卸売業</t>
  </si>
  <si>
    <t>缶詰・瓶詰食品卸売業</t>
  </si>
  <si>
    <t>菓子・パン類卸売業</t>
  </si>
  <si>
    <t>清涼飲料水卸売業</t>
  </si>
  <si>
    <t>茶類卸売業</t>
  </si>
  <si>
    <t>その他の食料・飲料卸売業</t>
  </si>
  <si>
    <t>　資料：県統計調査課「商業統計調査」</t>
  </si>
  <si>
    <t>127．　 産業細分類別、商店数、全従業者数、年間商品販売額、　修理料等収入額、商品手持額、売場面積（続き）</t>
  </si>
  <si>
    <t>建築材料卸売業</t>
  </si>
  <si>
    <t>木材・竹材卸売業</t>
  </si>
  <si>
    <t>セメント卸売業</t>
  </si>
  <si>
    <t>板ガラス卸売業</t>
  </si>
  <si>
    <t>その他の建築材料卸売業</t>
  </si>
  <si>
    <t>化学製品卸売業</t>
  </si>
  <si>
    <t>塗料卸売業</t>
  </si>
  <si>
    <t>塗料・顔料卸売業</t>
  </si>
  <si>
    <t>油脂・ろう卸売業</t>
  </si>
  <si>
    <t>火薬類卸売業</t>
  </si>
  <si>
    <t>その他の化学製品卸売業</t>
  </si>
  <si>
    <t>石炭卸売業</t>
  </si>
  <si>
    <t>石油卸売業</t>
  </si>
  <si>
    <t>金属鉱物卸売業</t>
  </si>
  <si>
    <t>x</t>
  </si>
  <si>
    <t>非金属鉱物卸売業（石炭、石油を除く）</t>
  </si>
  <si>
    <t>鉄鋼卸売業</t>
  </si>
  <si>
    <t>非鉄金属卸売業</t>
  </si>
  <si>
    <t>再生資源卸売業</t>
  </si>
  <si>
    <t>空瓶・空缶等空容器卸売業</t>
  </si>
  <si>
    <t>鉄スクラップ卸売業</t>
  </si>
  <si>
    <t>非鉄金属スクラップ卸売業</t>
  </si>
  <si>
    <t>古紙卸売業</t>
  </si>
  <si>
    <t>その他の再生資源卸売業</t>
  </si>
  <si>
    <t>機械器具卸売業</t>
  </si>
  <si>
    <t>一般機械器具卸売業</t>
  </si>
  <si>
    <t>農業用機械器具卸売業</t>
  </si>
  <si>
    <t>建設機械・鉱山機械卸売業</t>
  </si>
  <si>
    <t>金属加工機械卸売業</t>
  </si>
  <si>
    <t>事務用機械器具卸売業</t>
  </si>
  <si>
    <t>その他の一般機械器具卸売業</t>
  </si>
  <si>
    <t>自動車卸売業</t>
  </si>
  <si>
    <t>自動車卸売業（二輪自動車を含む）</t>
  </si>
  <si>
    <t>自動車部分品・附属品卸売業</t>
  </si>
  <si>
    <t>電気機械器具卸売業</t>
  </si>
  <si>
    <t>家庭用電気機械器具卸売業</t>
  </si>
  <si>
    <t>電気機械器具卸売業（家電器具を除く）</t>
  </si>
  <si>
    <t>その他の機械器具卸売業</t>
  </si>
  <si>
    <t>輸送用機械器具卸売業（自動車を除く）</t>
  </si>
  <si>
    <t>精密機械器具卸売業</t>
  </si>
  <si>
    <t>医療用機械器具卸売業（歯科用機器を含む）</t>
  </si>
  <si>
    <t>その他の卸売業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</si>
  <si>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</si>
  <si>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</si>
  <si>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</si>
  <si>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</si>
  <si>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</si>
  <si>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</si>
  <si>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医薬品卸売業</t>
  </si>
  <si>
    <t>医療用品卸売業</t>
  </si>
  <si>
    <t>化粧品卸売業</t>
  </si>
  <si>
    <t>合成洗剤卸売業</t>
  </si>
  <si>
    <t>代理商、仲立業</t>
  </si>
  <si>
    <t>他に分類されない卸売業</t>
  </si>
  <si>
    <t>紙・紙製品卸売業</t>
  </si>
  <si>
    <t>金物卸売業</t>
  </si>
  <si>
    <t>薪炭卸売業</t>
  </si>
  <si>
    <t>肥料・飼料卸売業</t>
  </si>
  <si>
    <t>スポーツ用品・娯楽用品・がん具卸売業</t>
  </si>
  <si>
    <t>たばこ卸売業</t>
  </si>
  <si>
    <t>貴金属製品卸売業（宝石を含む）</t>
  </si>
  <si>
    <t>他に分類されないその他の卸売業</t>
  </si>
  <si>
    <t>54～59</t>
  </si>
  <si>
    <t>小売業計</t>
  </si>
  <si>
    <t>各種商品小売業</t>
  </si>
  <si>
    <t>百貨店</t>
  </si>
  <si>
    <t>その他の各種商品小売業（50人未満）</t>
  </si>
  <si>
    <t>呉服・服地小売業</t>
  </si>
  <si>
    <t>寝具小売業</t>
  </si>
  <si>
    <t>男子服小売業</t>
  </si>
  <si>
    <t>男子服小売業（製造）</t>
  </si>
  <si>
    <t>男子服小売業（非製造）</t>
  </si>
  <si>
    <t>婦人・子供服小売業</t>
  </si>
  <si>
    <t>靴小売業</t>
  </si>
  <si>
    <t>履物小売業（靴を除く）</t>
  </si>
  <si>
    <t>かばん・袋物小売業</t>
  </si>
  <si>
    <t>洋品雑貨・小間物小売業</t>
  </si>
  <si>
    <t>分類されない織物・衣服・身の回り品小売業</t>
  </si>
  <si>
    <t>飲食料品小売業</t>
  </si>
  <si>
    <t>各種食料品小売業</t>
  </si>
  <si>
    <t>酒小売業</t>
  </si>
  <si>
    <t>食肉小売業</t>
  </si>
  <si>
    <t>食肉小売業（卵・鳥肉を除く）</t>
  </si>
  <si>
    <t>卵・鳥肉小売業</t>
  </si>
  <si>
    <t>鮮魚小売業</t>
  </si>
  <si>
    <t>乾物小売業</t>
  </si>
  <si>
    <t>野菜小売業</t>
  </si>
  <si>
    <t>果実小売業</t>
  </si>
  <si>
    <t>菓子小売業（製造）</t>
  </si>
  <si>
    <t>菓子小売業（非製造）</t>
  </si>
  <si>
    <t>パン小売業（製造）</t>
  </si>
  <si>
    <t>パン小売業（非製造）</t>
  </si>
  <si>
    <t>米穀類小売業</t>
  </si>
  <si>
    <t>その他の飲食料品小売業</t>
  </si>
  <si>
    <t>牛乳小売業</t>
  </si>
  <si>
    <t>料理品小売業</t>
  </si>
  <si>
    <t>茶小売業</t>
  </si>
  <si>
    <t>豆腐・かまぼこ等加工食品小売業（製造）</t>
  </si>
  <si>
    <t>豆腐・かまぼこ等加工食品小売業（非製造）</t>
  </si>
  <si>
    <t>他に分類されない飲食料品小売業</t>
  </si>
  <si>
    <t>自動車小売業</t>
  </si>
  <si>
    <t>自動車（新車）小売業</t>
  </si>
  <si>
    <t>中古自動車小売業</t>
  </si>
  <si>
    <t>自動車部分品・附属品小売業</t>
  </si>
  <si>
    <t>二輪自動車小売業（原動機付自転車を含む）</t>
  </si>
  <si>
    <t>自転車小売業</t>
  </si>
  <si>
    <t>家具小売業（製造）</t>
  </si>
  <si>
    <t>家具小売業（非製造）</t>
  </si>
  <si>
    <t>建具小売業（製造）</t>
  </si>
  <si>
    <t>建具小売業（非製造）</t>
  </si>
  <si>
    <t>畳小売業（製造）</t>
  </si>
  <si>
    <t>畳小売業（非製造）</t>
  </si>
  <si>
    <t>宗教用具小売業（製造）</t>
  </si>
  <si>
    <t>宗教用具小売業（非製造）</t>
  </si>
  <si>
    <t>金物小売業</t>
  </si>
  <si>
    <t>荒物小売業</t>
  </si>
  <si>
    <t>陶磁器・ガラス器小売業</t>
  </si>
  <si>
    <t>家庭用機械器具小売業</t>
  </si>
  <si>
    <t>家庭用電気機械器具小売業</t>
  </si>
  <si>
    <t>家庭用機械器具小売業（家電器具を除く）</t>
  </si>
  <si>
    <t>その他のじゅう器小売業</t>
  </si>
  <si>
    <t>その他の小売業</t>
  </si>
  <si>
    <t>医薬品小売業</t>
  </si>
  <si>
    <t>化粧品小売業</t>
  </si>
  <si>
    <t>農耕用品小売業</t>
  </si>
  <si>
    <t>農業用機械器具小売業</t>
  </si>
  <si>
    <t>苗・種子小売業</t>
  </si>
  <si>
    <t>肥料・飼料小売業</t>
  </si>
  <si>
    <t>燃料小売業</t>
  </si>
  <si>
    <t>ガソリンスタンド</t>
  </si>
  <si>
    <t>燃料小売業（ガソリンスタンドを除く）</t>
  </si>
  <si>
    <t>書籍・雑誌小売業</t>
  </si>
  <si>
    <t>新聞小売業</t>
  </si>
  <si>
    <t>紙・文房具小売業</t>
  </si>
  <si>
    <t>スポーツ用品小売業</t>
  </si>
  <si>
    <t>がん具・娯楽用品小売業</t>
  </si>
  <si>
    <t>楽器小売業</t>
  </si>
  <si>
    <t>写真機・写真材料小売業</t>
  </si>
  <si>
    <t>時計・眼鏡・光学機械小売業</t>
  </si>
  <si>
    <t>中古品小売業（他に分類されないもの）</t>
  </si>
  <si>
    <t>骨とう品小売業</t>
  </si>
  <si>
    <t>他の中古品小売業（他に分類されないもの）</t>
  </si>
  <si>
    <t>他に分類されない小売業</t>
  </si>
  <si>
    <t>たばこ・喫煙具専門小売業</t>
  </si>
  <si>
    <t>花・植木小売業</t>
  </si>
  <si>
    <t>建築材料小売業</t>
  </si>
  <si>
    <t>貴金属製品小売業（宝石を含む）</t>
  </si>
  <si>
    <t>他に分類されないその他の小売業</t>
  </si>
  <si>
    <r>
      <t>繊維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衣服等卸売業</t>
    </r>
  </si>
  <si>
    <r>
      <t>衣服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身の回り品卸売業</t>
    </r>
  </si>
  <si>
    <r>
      <t>農畜産物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水産物卸売業</t>
    </r>
  </si>
  <si>
    <r>
      <t>食料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飲料卸売業</t>
    </r>
  </si>
  <si>
    <r>
      <t>建築材料、鉱物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金属材料等卸売業</t>
    </r>
  </si>
  <si>
    <r>
      <t>鉱物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金属材料卸売業</t>
    </r>
  </si>
  <si>
    <r>
      <t>家具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建具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じゅう器等卸売業</t>
    </r>
  </si>
  <si>
    <r>
      <t>医薬品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化粧品等卸売業</t>
    </r>
  </si>
  <si>
    <r>
      <t>織物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衣服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身の回り品小売業</t>
    </r>
  </si>
  <si>
    <r>
      <t>呉服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服地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寝具小売業</t>
    </r>
  </si>
  <si>
    <r>
      <t>婦人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子供服小売業</t>
    </r>
  </si>
  <si>
    <r>
      <t>靴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履物小売業</t>
    </r>
  </si>
  <si>
    <r>
      <t>その他の織物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衣服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身の回り品小売業</t>
    </r>
  </si>
  <si>
    <r>
      <t>野菜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果実小売業</t>
    </r>
  </si>
  <si>
    <r>
      <t>菓子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パン小売業</t>
    </r>
  </si>
  <si>
    <r>
      <t>自動車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自転車小売業</t>
    </r>
  </si>
  <si>
    <r>
      <t>家具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じゅう器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家庭用機械器具小売業</t>
    </r>
  </si>
  <si>
    <r>
      <t>家具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建具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畳小売業</t>
    </r>
  </si>
  <si>
    <r>
      <t>金物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荒物小売業</t>
    </r>
  </si>
  <si>
    <r>
      <t>陶磁器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ガラス器小売業</t>
    </r>
  </si>
  <si>
    <r>
      <t>医薬品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化粧品小売業</t>
    </r>
  </si>
  <si>
    <r>
      <t>書籍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文房具小売業</t>
    </r>
  </si>
  <si>
    <r>
      <t>スポーツ用品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がん具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娯楽用品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楽器小売</t>
    </r>
  </si>
  <si>
    <r>
      <t>写真機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写真材料小売業</t>
    </r>
  </si>
  <si>
    <r>
      <t>時計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眼鏡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光学機械小売業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</si>
</sst>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</numFmts>
  <fonts count="12">
    <font>
      <sz val="10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8"/>
      <name val="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8" fillId="0" borderId="0" xfId="0" applyFont="1" applyAlignment="1">
      <alignment/>
    </xf>
    <xf numFmtId="176" fontId="7" fillId="0" borderId="6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6" fontId="4" fillId="0" borderId="6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9" fillId="0" borderId="0" xfId="0" applyFont="1" applyAlignment="1">
      <alignment horizontal="distributed"/>
    </xf>
    <xf numFmtId="0" fontId="7" fillId="0" borderId="0" xfId="0" applyFont="1" applyAlignment="1">
      <alignment horizontal="distributed"/>
    </xf>
    <xf numFmtId="176" fontId="7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176" fontId="0" fillId="0" borderId="6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right"/>
    </xf>
    <xf numFmtId="0" fontId="4" fillId="0" borderId="0" xfId="0" applyFont="1" applyAlignment="1">
      <alignment horizontal="distributed"/>
    </xf>
    <xf numFmtId="0" fontId="0" fillId="0" borderId="16" xfId="0" applyFont="1" applyBorder="1" applyAlignment="1">
      <alignment/>
    </xf>
    <xf numFmtId="0" fontId="11" fillId="0" borderId="0" xfId="0" applyFont="1" applyAlignment="1">
      <alignment horizontal="right"/>
    </xf>
    <xf numFmtId="176" fontId="5" fillId="0" borderId="6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workbookViewId="0" topLeftCell="A274">
      <selection activeCell="F9" sqref="F9"/>
    </sheetView>
  </sheetViews>
  <sheetFormatPr defaultColWidth="9.140625" defaultRowHeight="12"/>
  <cols>
    <col min="1" max="1" width="1.28515625" style="1" customWidth="1"/>
    <col min="2" max="2" width="2.7109375" style="1" customWidth="1"/>
    <col min="3" max="3" width="3.00390625" style="1" customWidth="1"/>
    <col min="4" max="4" width="4.140625" style="1" customWidth="1"/>
    <col min="5" max="5" width="2.00390625" style="1" customWidth="1"/>
    <col min="6" max="6" width="35.7109375" style="1" customWidth="1"/>
    <col min="7" max="7" width="0.71875" style="1" customWidth="1"/>
    <col min="8" max="12" width="9.140625" style="1" customWidth="1"/>
    <col min="13" max="15" width="7.00390625" style="1" customWidth="1"/>
    <col min="16" max="16" width="7.28125" style="1" customWidth="1"/>
    <col min="17" max="18" width="7.00390625" style="1" customWidth="1"/>
    <col min="19" max="19" width="10.28125" style="1" customWidth="1"/>
    <col min="20" max="20" width="8.28125" style="1" customWidth="1"/>
    <col min="21" max="21" width="8.57421875" style="1" customWidth="1"/>
    <col min="22" max="22" width="8.421875" style="1" customWidth="1"/>
    <col min="23" max="23" width="9.00390625" style="1" customWidth="1"/>
    <col min="24" max="24" width="8.28125" style="1" customWidth="1"/>
    <col min="25" max="16384" width="9.140625" style="1" customWidth="1"/>
  </cols>
  <sheetData>
    <row r="1" spans="4:6" ht="21">
      <c r="D1" s="2"/>
      <c r="F1" s="3" t="s">
        <v>0</v>
      </c>
    </row>
    <row r="2" spans="4:6" ht="9" customHeight="1">
      <c r="D2" s="2"/>
      <c r="F2" s="3"/>
    </row>
    <row r="3" ht="17.25">
      <c r="F3" s="4" t="s">
        <v>1</v>
      </c>
    </row>
    <row r="5" ht="12.75" thickBot="1">
      <c r="V5" s="5" t="s">
        <v>2</v>
      </c>
    </row>
    <row r="6" spans="1:24" ht="13.5" customHeight="1" thickTop="1">
      <c r="A6" s="6" t="s">
        <v>3</v>
      </c>
      <c r="B6" s="6"/>
      <c r="C6" s="6"/>
      <c r="D6" s="6"/>
      <c r="E6" s="6"/>
      <c r="F6" s="6"/>
      <c r="G6" s="6"/>
      <c r="H6" s="7" t="s">
        <v>4</v>
      </c>
      <c r="I6" s="8" t="s">
        <v>5</v>
      </c>
      <c r="J6" s="9"/>
      <c r="K6" s="9"/>
      <c r="L6" s="9"/>
      <c r="M6" s="9"/>
      <c r="N6" s="9"/>
      <c r="O6" s="9"/>
      <c r="P6" s="9"/>
      <c r="Q6" s="9"/>
      <c r="R6" s="10"/>
      <c r="S6" s="7" t="s">
        <v>6</v>
      </c>
      <c r="T6" s="7" t="s">
        <v>7</v>
      </c>
      <c r="U6" s="7" t="s">
        <v>8</v>
      </c>
      <c r="V6" s="7" t="s">
        <v>9</v>
      </c>
      <c r="W6" s="7" t="s">
        <v>10</v>
      </c>
      <c r="X6" s="7" t="s">
        <v>11</v>
      </c>
    </row>
    <row r="7" spans="1:24" ht="26.25" customHeight="1">
      <c r="A7" s="11"/>
      <c r="B7" s="11"/>
      <c r="C7" s="11"/>
      <c r="D7" s="11"/>
      <c r="E7" s="11"/>
      <c r="F7" s="11"/>
      <c r="G7" s="11"/>
      <c r="H7" s="12"/>
      <c r="I7" s="12" t="s">
        <v>12</v>
      </c>
      <c r="J7" s="13" t="s">
        <v>13</v>
      </c>
      <c r="K7" s="14"/>
      <c r="L7" s="15"/>
      <c r="M7" s="16" t="s">
        <v>14</v>
      </c>
      <c r="N7" s="16"/>
      <c r="O7" s="17"/>
      <c r="P7" s="18" t="s">
        <v>15</v>
      </c>
      <c r="Q7" s="16"/>
      <c r="R7" s="17"/>
      <c r="S7" s="12"/>
      <c r="T7" s="12"/>
      <c r="U7" s="12"/>
      <c r="V7" s="12"/>
      <c r="W7" s="12"/>
      <c r="X7" s="12"/>
    </row>
    <row r="8" spans="1:24" ht="13.5" customHeight="1">
      <c r="A8" s="19"/>
      <c r="B8" s="19"/>
      <c r="C8" s="19"/>
      <c r="D8" s="19"/>
      <c r="E8" s="19"/>
      <c r="F8" s="19"/>
      <c r="G8" s="19"/>
      <c r="H8" s="20"/>
      <c r="I8" s="20"/>
      <c r="J8" s="21" t="s">
        <v>13</v>
      </c>
      <c r="K8" s="21" t="s">
        <v>16</v>
      </c>
      <c r="L8" s="22" t="s">
        <v>17</v>
      </c>
      <c r="M8" s="23" t="s">
        <v>13</v>
      </c>
      <c r="N8" s="21" t="s">
        <v>16</v>
      </c>
      <c r="O8" s="24" t="s">
        <v>17</v>
      </c>
      <c r="P8" s="21" t="s">
        <v>13</v>
      </c>
      <c r="Q8" s="21" t="s">
        <v>16</v>
      </c>
      <c r="R8" s="21" t="s">
        <v>17</v>
      </c>
      <c r="S8" s="20"/>
      <c r="T8" s="20"/>
      <c r="U8" s="20"/>
      <c r="V8" s="20"/>
      <c r="W8" s="20"/>
      <c r="X8" s="20"/>
    </row>
    <row r="9" spans="8:24" ht="9.75" customHeight="1">
      <c r="H9" s="25"/>
      <c r="I9" s="26" t="s">
        <v>18</v>
      </c>
      <c r="J9" s="26" t="s">
        <v>18</v>
      </c>
      <c r="K9" s="26" t="s">
        <v>18</v>
      </c>
      <c r="L9" s="26" t="s">
        <v>18</v>
      </c>
      <c r="M9" s="26" t="s">
        <v>18</v>
      </c>
      <c r="N9" s="26" t="s">
        <v>18</v>
      </c>
      <c r="O9" s="26" t="s">
        <v>18</v>
      </c>
      <c r="P9" s="26" t="s">
        <v>18</v>
      </c>
      <c r="Q9" s="26" t="s">
        <v>18</v>
      </c>
      <c r="R9" s="26" t="s">
        <v>18</v>
      </c>
      <c r="S9" s="26" t="s">
        <v>19</v>
      </c>
      <c r="T9" s="26" t="s">
        <v>19</v>
      </c>
      <c r="U9" s="26" t="s">
        <v>19</v>
      </c>
      <c r="V9" s="26" t="s">
        <v>19</v>
      </c>
      <c r="W9" s="26" t="s">
        <v>19</v>
      </c>
      <c r="X9" s="26" t="s">
        <v>20</v>
      </c>
    </row>
    <row r="10" spans="1:24" s="2" customFormat="1" ht="12">
      <c r="A10" s="27"/>
      <c r="B10" s="28" t="s">
        <v>12</v>
      </c>
      <c r="C10" s="28"/>
      <c r="D10" s="28"/>
      <c r="E10" s="28"/>
      <c r="F10" s="28"/>
      <c r="G10" s="29"/>
      <c r="H10" s="30">
        <f aca="true" t="shared" si="0" ref="H10:X10">SUM(H12,H165)</f>
        <v>33615</v>
      </c>
      <c r="I10" s="31">
        <f t="shared" si="0"/>
        <v>184750</v>
      </c>
      <c r="J10" s="31">
        <f t="shared" si="0"/>
        <v>184750</v>
      </c>
      <c r="K10" s="31">
        <f t="shared" si="0"/>
        <v>92987</v>
      </c>
      <c r="L10" s="31">
        <f t="shared" si="0"/>
        <v>91763</v>
      </c>
      <c r="M10" s="31">
        <f t="shared" si="0"/>
        <v>27629</v>
      </c>
      <c r="N10" s="31">
        <f t="shared" si="0"/>
        <v>15100</v>
      </c>
      <c r="O10" s="31">
        <f t="shared" si="0"/>
        <v>12529</v>
      </c>
      <c r="P10" s="31">
        <f t="shared" si="0"/>
        <v>157121</v>
      </c>
      <c r="Q10" s="31">
        <f t="shared" si="0"/>
        <v>77887</v>
      </c>
      <c r="R10" s="31">
        <f t="shared" si="0"/>
        <v>79234</v>
      </c>
      <c r="S10" s="31">
        <f t="shared" si="0"/>
        <v>614387121</v>
      </c>
      <c r="T10" s="31">
        <f t="shared" si="0"/>
        <v>8984936</v>
      </c>
      <c r="U10" s="31">
        <f t="shared" si="0"/>
        <v>1397386</v>
      </c>
      <c r="V10" s="31">
        <f t="shared" si="0"/>
        <v>7685382</v>
      </c>
      <c r="W10" s="31">
        <f t="shared" si="0"/>
        <v>52575532</v>
      </c>
      <c r="X10" s="31">
        <f t="shared" si="0"/>
        <v>2411010</v>
      </c>
    </row>
    <row r="11" spans="1:24" ht="10.5" customHeight="1">
      <c r="A11" s="32"/>
      <c r="B11" s="5"/>
      <c r="C11" s="5"/>
      <c r="D11" s="5"/>
      <c r="E11" s="5"/>
      <c r="F11" s="5"/>
      <c r="G11" s="33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</row>
    <row r="12" spans="1:24" s="2" customFormat="1" ht="12">
      <c r="A12" s="36"/>
      <c r="B12" s="37" t="s">
        <v>21</v>
      </c>
      <c r="C12" s="37"/>
      <c r="D12" s="36"/>
      <c r="E12" s="38" t="s">
        <v>22</v>
      </c>
      <c r="F12" s="38"/>
      <c r="G12" s="29"/>
      <c r="H12" s="30">
        <f aca="true" t="shared" si="1" ref="H12:W12">SUM(H16,H22,H40,H62,H103,H125)</f>
        <v>7688</v>
      </c>
      <c r="I12" s="31">
        <f t="shared" si="1"/>
        <v>62430</v>
      </c>
      <c r="J12" s="31">
        <f t="shared" si="1"/>
        <v>62430</v>
      </c>
      <c r="K12" s="31">
        <f t="shared" si="1"/>
        <v>39334</v>
      </c>
      <c r="L12" s="31">
        <f t="shared" si="1"/>
        <v>23096</v>
      </c>
      <c r="M12" s="31">
        <f t="shared" si="1"/>
        <v>3609</v>
      </c>
      <c r="N12" s="31">
        <f t="shared" si="1"/>
        <v>2446</v>
      </c>
      <c r="O12" s="31">
        <f t="shared" si="1"/>
        <v>1163</v>
      </c>
      <c r="P12" s="31">
        <f t="shared" si="1"/>
        <v>58821</v>
      </c>
      <c r="Q12" s="31">
        <f t="shared" si="1"/>
        <v>36888</v>
      </c>
      <c r="R12" s="31">
        <f t="shared" si="1"/>
        <v>21933</v>
      </c>
      <c r="S12" s="31">
        <f t="shared" si="1"/>
        <v>377411336</v>
      </c>
      <c r="T12" s="31">
        <f t="shared" si="1"/>
        <v>2282012</v>
      </c>
      <c r="U12" s="31">
        <f t="shared" si="1"/>
        <v>675152</v>
      </c>
      <c r="V12" s="31">
        <f t="shared" si="1"/>
        <v>3393463</v>
      </c>
      <c r="W12" s="31">
        <f t="shared" si="1"/>
        <v>27383834</v>
      </c>
      <c r="X12" s="31" t="s">
        <v>23</v>
      </c>
    </row>
    <row r="13" spans="1:24" ht="10.5" customHeight="1">
      <c r="A13" s="32"/>
      <c r="B13" s="5"/>
      <c r="C13" s="5"/>
      <c r="D13" s="5"/>
      <c r="E13" s="39"/>
      <c r="F13" s="39"/>
      <c r="G13" s="33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s="2" customFormat="1" ht="12">
      <c r="A14" s="36"/>
      <c r="B14" s="37" t="s">
        <v>21</v>
      </c>
      <c r="C14" s="37"/>
      <c r="D14" s="36"/>
      <c r="E14" s="38" t="s">
        <v>24</v>
      </c>
      <c r="F14" s="38"/>
      <c r="G14" s="29"/>
      <c r="H14" s="30">
        <f aca="true" t="shared" si="2" ref="H14:R14">(H12-H152)</f>
        <v>7683</v>
      </c>
      <c r="I14" s="31">
        <f t="shared" si="2"/>
        <v>62370</v>
      </c>
      <c r="J14" s="31">
        <f t="shared" si="2"/>
        <v>62370</v>
      </c>
      <c r="K14" s="31">
        <f t="shared" si="2"/>
        <v>39297</v>
      </c>
      <c r="L14" s="31">
        <f t="shared" si="2"/>
        <v>23073</v>
      </c>
      <c r="M14" s="31">
        <f t="shared" si="2"/>
        <v>3607</v>
      </c>
      <c r="N14" s="31">
        <f t="shared" si="2"/>
        <v>2445</v>
      </c>
      <c r="O14" s="31">
        <f t="shared" si="2"/>
        <v>1162</v>
      </c>
      <c r="P14" s="31">
        <f t="shared" si="2"/>
        <v>58763</v>
      </c>
      <c r="Q14" s="31">
        <f t="shared" si="2"/>
        <v>36852</v>
      </c>
      <c r="R14" s="31">
        <f t="shared" si="2"/>
        <v>21911</v>
      </c>
      <c r="S14" s="31">
        <f>S12</f>
        <v>377411336</v>
      </c>
      <c r="T14" s="31">
        <f>T12</f>
        <v>2282012</v>
      </c>
      <c r="U14" s="31">
        <f>(U12-U152)</f>
        <v>487608</v>
      </c>
      <c r="V14" s="31">
        <f>(V12-V152)</f>
        <v>3391548</v>
      </c>
      <c r="W14" s="31">
        <f>W12</f>
        <v>27383834</v>
      </c>
      <c r="X14" s="31" t="s">
        <v>23</v>
      </c>
    </row>
    <row r="15" spans="1:24" ht="10.5" customHeight="1">
      <c r="A15" s="32"/>
      <c r="B15" s="5"/>
      <c r="C15" s="5"/>
      <c r="D15" s="5"/>
      <c r="E15" s="39"/>
      <c r="F15" s="39"/>
      <c r="G15" s="33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s="2" customFormat="1" ht="12">
      <c r="A16" s="36"/>
      <c r="B16" s="36">
        <v>48</v>
      </c>
      <c r="C16" s="36"/>
      <c r="D16" s="36"/>
      <c r="E16" s="38" t="s">
        <v>25</v>
      </c>
      <c r="F16" s="38"/>
      <c r="G16" s="29"/>
      <c r="H16" s="30">
        <f aca="true" t="shared" si="3" ref="H16:W16">H18</f>
        <v>13</v>
      </c>
      <c r="I16" s="31">
        <f t="shared" si="3"/>
        <v>183</v>
      </c>
      <c r="J16" s="31">
        <f t="shared" si="3"/>
        <v>183</v>
      </c>
      <c r="K16" s="31">
        <f t="shared" si="3"/>
        <v>111</v>
      </c>
      <c r="L16" s="31">
        <f t="shared" si="3"/>
        <v>72</v>
      </c>
      <c r="M16" s="31">
        <f t="shared" si="3"/>
        <v>3</v>
      </c>
      <c r="N16" s="31">
        <f t="shared" si="3"/>
        <v>2</v>
      </c>
      <c r="O16" s="31">
        <f t="shared" si="3"/>
        <v>1</v>
      </c>
      <c r="P16" s="31">
        <f t="shared" si="3"/>
        <v>180</v>
      </c>
      <c r="Q16" s="31">
        <f t="shared" si="3"/>
        <v>109</v>
      </c>
      <c r="R16" s="31">
        <f t="shared" si="3"/>
        <v>71</v>
      </c>
      <c r="S16" s="31">
        <f t="shared" si="3"/>
        <v>1612741</v>
      </c>
      <c r="T16" s="31">
        <f t="shared" si="3"/>
        <v>1831</v>
      </c>
      <c r="U16" s="31">
        <f t="shared" si="3"/>
        <v>46</v>
      </c>
      <c r="V16" s="31">
        <f t="shared" si="3"/>
        <v>13682</v>
      </c>
      <c r="W16" s="31">
        <f t="shared" si="3"/>
        <v>36504</v>
      </c>
      <c r="X16" s="31" t="s">
        <v>23</v>
      </c>
    </row>
    <row r="17" spans="1:24" ht="10.5" customHeight="1">
      <c r="A17" s="32"/>
      <c r="B17" s="32"/>
      <c r="C17" s="32"/>
      <c r="D17" s="32"/>
      <c r="E17" s="40"/>
      <c r="F17" s="40"/>
      <c r="G17" s="33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4" s="2" customFormat="1" ht="12">
      <c r="A18" s="36"/>
      <c r="B18" s="37">
        <v>481</v>
      </c>
      <c r="C18" s="37"/>
      <c r="D18" s="36"/>
      <c r="E18" s="41"/>
      <c r="F18" s="41" t="s">
        <v>25</v>
      </c>
      <c r="G18" s="29"/>
      <c r="H18" s="30">
        <f aca="true" t="shared" si="4" ref="H18:W18">SUM(H19:H20)</f>
        <v>13</v>
      </c>
      <c r="I18" s="31">
        <f t="shared" si="4"/>
        <v>183</v>
      </c>
      <c r="J18" s="31">
        <f t="shared" si="4"/>
        <v>183</v>
      </c>
      <c r="K18" s="31">
        <f t="shared" si="4"/>
        <v>111</v>
      </c>
      <c r="L18" s="31">
        <f t="shared" si="4"/>
        <v>72</v>
      </c>
      <c r="M18" s="31">
        <f t="shared" si="4"/>
        <v>3</v>
      </c>
      <c r="N18" s="31">
        <f t="shared" si="4"/>
        <v>2</v>
      </c>
      <c r="O18" s="31">
        <f t="shared" si="4"/>
        <v>1</v>
      </c>
      <c r="P18" s="31">
        <f t="shared" si="4"/>
        <v>180</v>
      </c>
      <c r="Q18" s="31">
        <f t="shared" si="4"/>
        <v>109</v>
      </c>
      <c r="R18" s="31">
        <f t="shared" si="4"/>
        <v>71</v>
      </c>
      <c r="S18" s="31">
        <f t="shared" si="4"/>
        <v>1612741</v>
      </c>
      <c r="T18" s="31">
        <f t="shared" si="4"/>
        <v>1831</v>
      </c>
      <c r="U18" s="31">
        <f t="shared" si="4"/>
        <v>46</v>
      </c>
      <c r="V18" s="31">
        <f t="shared" si="4"/>
        <v>13682</v>
      </c>
      <c r="W18" s="31">
        <f t="shared" si="4"/>
        <v>36504</v>
      </c>
      <c r="X18" s="31" t="s">
        <v>23</v>
      </c>
    </row>
    <row r="19" spans="1:24" ht="12">
      <c r="A19" s="32"/>
      <c r="B19" s="5"/>
      <c r="C19" s="5"/>
      <c r="D19" s="5">
        <v>4811</v>
      </c>
      <c r="E19" s="39"/>
      <c r="F19" s="39" t="s">
        <v>26</v>
      </c>
      <c r="G19" s="33"/>
      <c r="H19" s="34" t="s">
        <v>23</v>
      </c>
      <c r="I19" s="35" t="s">
        <v>23</v>
      </c>
      <c r="J19" s="35" t="s">
        <v>23</v>
      </c>
      <c r="K19" s="35" t="s">
        <v>23</v>
      </c>
      <c r="L19" s="35" t="s">
        <v>23</v>
      </c>
      <c r="M19" s="35" t="s">
        <v>23</v>
      </c>
      <c r="N19" s="35" t="s">
        <v>23</v>
      </c>
      <c r="O19" s="35" t="s">
        <v>23</v>
      </c>
      <c r="P19" s="35" t="s">
        <v>23</v>
      </c>
      <c r="Q19" s="35" t="s">
        <v>23</v>
      </c>
      <c r="R19" s="35" t="s">
        <v>23</v>
      </c>
      <c r="S19" s="35" t="s">
        <v>23</v>
      </c>
      <c r="T19" s="35" t="s">
        <v>23</v>
      </c>
      <c r="U19" s="35" t="s">
        <v>23</v>
      </c>
      <c r="V19" s="35" t="s">
        <v>23</v>
      </c>
      <c r="W19" s="35" t="s">
        <v>23</v>
      </c>
      <c r="X19" s="35" t="s">
        <v>23</v>
      </c>
    </row>
    <row r="20" spans="1:24" ht="12">
      <c r="A20" s="32"/>
      <c r="B20" s="5"/>
      <c r="C20" s="5"/>
      <c r="D20" s="5">
        <v>4819</v>
      </c>
      <c r="E20" s="39"/>
      <c r="F20" s="39" t="s">
        <v>27</v>
      </c>
      <c r="G20" s="33"/>
      <c r="H20" s="34">
        <v>13</v>
      </c>
      <c r="I20" s="35">
        <v>183</v>
      </c>
      <c r="J20" s="35">
        <v>183</v>
      </c>
      <c r="K20" s="35">
        <v>111</v>
      </c>
      <c r="L20" s="35">
        <v>72</v>
      </c>
      <c r="M20" s="35">
        <v>3</v>
      </c>
      <c r="N20" s="35">
        <v>2</v>
      </c>
      <c r="O20" s="35">
        <v>1</v>
      </c>
      <c r="P20" s="35">
        <v>180</v>
      </c>
      <c r="Q20" s="35">
        <v>109</v>
      </c>
      <c r="R20" s="35">
        <v>71</v>
      </c>
      <c r="S20" s="35">
        <v>1612741</v>
      </c>
      <c r="T20" s="35">
        <v>1831</v>
      </c>
      <c r="U20" s="35">
        <v>46</v>
      </c>
      <c r="V20" s="35">
        <v>13682</v>
      </c>
      <c r="W20" s="35">
        <v>36504</v>
      </c>
      <c r="X20" s="35" t="s">
        <v>23</v>
      </c>
    </row>
    <row r="21" spans="1:24" ht="10.5" customHeight="1">
      <c r="A21" s="32"/>
      <c r="B21" s="5"/>
      <c r="C21" s="5"/>
      <c r="D21" s="5"/>
      <c r="E21" s="39"/>
      <c r="F21" s="39"/>
      <c r="G21" s="33"/>
      <c r="H21" s="3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s="2" customFormat="1" ht="12">
      <c r="A22" s="36"/>
      <c r="B22" s="36">
        <v>49</v>
      </c>
      <c r="C22" s="36"/>
      <c r="D22" s="36"/>
      <c r="E22" s="38" t="s">
        <v>208</v>
      </c>
      <c r="F22" s="38"/>
      <c r="G22" s="29"/>
      <c r="H22" s="30">
        <f aca="true" t="shared" si="5" ref="H22:W22">SUM(H24,H30)</f>
        <v>1697</v>
      </c>
      <c r="I22" s="31">
        <f t="shared" si="5"/>
        <v>12491</v>
      </c>
      <c r="J22" s="31">
        <f t="shared" si="5"/>
        <v>12491</v>
      </c>
      <c r="K22" s="31">
        <f t="shared" si="5"/>
        <v>6959</v>
      </c>
      <c r="L22" s="31">
        <f t="shared" si="5"/>
        <v>5532</v>
      </c>
      <c r="M22" s="31">
        <f t="shared" si="5"/>
        <v>669</v>
      </c>
      <c r="N22" s="31">
        <f t="shared" si="5"/>
        <v>492</v>
      </c>
      <c r="O22" s="31">
        <f t="shared" si="5"/>
        <v>177</v>
      </c>
      <c r="P22" s="31">
        <f t="shared" si="5"/>
        <v>11822</v>
      </c>
      <c r="Q22" s="31">
        <f t="shared" si="5"/>
        <v>6467</v>
      </c>
      <c r="R22" s="31">
        <f t="shared" si="5"/>
        <v>5355</v>
      </c>
      <c r="S22" s="31">
        <f t="shared" si="5"/>
        <v>76056244</v>
      </c>
      <c r="T22" s="31">
        <f t="shared" si="5"/>
        <v>21234</v>
      </c>
      <c r="U22" s="31">
        <f t="shared" si="5"/>
        <v>6935</v>
      </c>
      <c r="V22" s="31">
        <f t="shared" si="5"/>
        <v>130500</v>
      </c>
      <c r="W22" s="31">
        <f t="shared" si="5"/>
        <v>10173714</v>
      </c>
      <c r="X22" s="31" t="s">
        <v>23</v>
      </c>
    </row>
    <row r="23" spans="1:24" s="2" customFormat="1" ht="10.5" customHeight="1">
      <c r="A23" s="36"/>
      <c r="B23" s="36"/>
      <c r="C23" s="36"/>
      <c r="D23" s="36"/>
      <c r="E23" s="41"/>
      <c r="F23" s="41"/>
      <c r="G23" s="29"/>
      <c r="H23" s="30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1:24" s="2" customFormat="1" ht="12">
      <c r="A24" s="36"/>
      <c r="B24" s="37">
        <v>491</v>
      </c>
      <c r="C24" s="37"/>
      <c r="D24" s="36"/>
      <c r="E24" s="41"/>
      <c r="F24" s="41" t="s">
        <v>28</v>
      </c>
      <c r="G24" s="29"/>
      <c r="H24" s="30">
        <f aca="true" t="shared" si="6" ref="H24:W24">SUM(H25:H28)</f>
        <v>205</v>
      </c>
      <c r="I24" s="31">
        <f t="shared" si="6"/>
        <v>1710</v>
      </c>
      <c r="J24" s="31">
        <f t="shared" si="6"/>
        <v>1710</v>
      </c>
      <c r="K24" s="31">
        <f t="shared" si="6"/>
        <v>1104</v>
      </c>
      <c r="L24" s="31">
        <f t="shared" si="6"/>
        <v>606</v>
      </c>
      <c r="M24" s="31">
        <f t="shared" si="6"/>
        <v>79</v>
      </c>
      <c r="N24" s="31">
        <f t="shared" si="6"/>
        <v>53</v>
      </c>
      <c r="O24" s="31">
        <f t="shared" si="6"/>
        <v>26</v>
      </c>
      <c r="P24" s="31">
        <f t="shared" si="6"/>
        <v>1631</v>
      </c>
      <c r="Q24" s="31">
        <f t="shared" si="6"/>
        <v>1051</v>
      </c>
      <c r="R24" s="31">
        <f t="shared" si="6"/>
        <v>580</v>
      </c>
      <c r="S24" s="31">
        <f t="shared" si="6"/>
        <v>13617436</v>
      </c>
      <c r="T24" s="31">
        <f t="shared" si="6"/>
        <v>21234</v>
      </c>
      <c r="U24" s="31">
        <f t="shared" si="6"/>
        <v>3545</v>
      </c>
      <c r="V24" s="31">
        <f t="shared" si="6"/>
        <v>44569</v>
      </c>
      <c r="W24" s="31">
        <f t="shared" si="6"/>
        <v>1346292</v>
      </c>
      <c r="X24" s="31" t="s">
        <v>23</v>
      </c>
    </row>
    <row r="25" spans="1:24" ht="12">
      <c r="A25" s="32"/>
      <c r="B25" s="5"/>
      <c r="C25" s="5"/>
      <c r="D25" s="5">
        <v>4911</v>
      </c>
      <c r="E25" s="39"/>
      <c r="F25" s="39" t="s">
        <v>29</v>
      </c>
      <c r="G25" s="33"/>
      <c r="H25" s="34">
        <v>3</v>
      </c>
      <c r="I25" s="35">
        <v>5</v>
      </c>
      <c r="J25" s="35">
        <v>5</v>
      </c>
      <c r="K25" s="35">
        <v>2</v>
      </c>
      <c r="L25" s="35">
        <v>3</v>
      </c>
      <c r="M25" s="35">
        <v>3</v>
      </c>
      <c r="N25" s="35">
        <v>1</v>
      </c>
      <c r="O25" s="35">
        <v>2</v>
      </c>
      <c r="P25" s="35">
        <v>2</v>
      </c>
      <c r="Q25" s="35">
        <v>1</v>
      </c>
      <c r="R25" s="35">
        <v>1</v>
      </c>
      <c r="S25" s="35">
        <v>21472</v>
      </c>
      <c r="T25" s="35" t="s">
        <v>23</v>
      </c>
      <c r="U25" s="35" t="s">
        <v>23</v>
      </c>
      <c r="V25" s="35" t="s">
        <v>23</v>
      </c>
      <c r="W25" s="35">
        <v>1963</v>
      </c>
      <c r="X25" s="35" t="s">
        <v>23</v>
      </c>
    </row>
    <row r="26" spans="1:24" ht="12">
      <c r="A26" s="32"/>
      <c r="B26" s="5"/>
      <c r="C26" s="5"/>
      <c r="D26" s="5">
        <v>4912</v>
      </c>
      <c r="E26" s="39"/>
      <c r="F26" s="39" t="s">
        <v>30</v>
      </c>
      <c r="G26" s="33"/>
      <c r="H26" s="34">
        <v>17</v>
      </c>
      <c r="I26" s="35">
        <v>116</v>
      </c>
      <c r="J26" s="35">
        <v>116</v>
      </c>
      <c r="K26" s="35">
        <v>76</v>
      </c>
      <c r="L26" s="35">
        <v>40</v>
      </c>
      <c r="M26" s="35">
        <v>3</v>
      </c>
      <c r="N26" s="35">
        <v>3</v>
      </c>
      <c r="O26" s="35" t="s">
        <v>23</v>
      </c>
      <c r="P26" s="35">
        <v>113</v>
      </c>
      <c r="Q26" s="35">
        <v>73</v>
      </c>
      <c r="R26" s="35">
        <v>40</v>
      </c>
      <c r="S26" s="35">
        <v>822572</v>
      </c>
      <c r="T26" s="35">
        <v>21234</v>
      </c>
      <c r="U26" s="35" t="s">
        <v>23</v>
      </c>
      <c r="V26" s="35">
        <v>55</v>
      </c>
      <c r="W26" s="35">
        <v>58857</v>
      </c>
      <c r="X26" s="35" t="s">
        <v>23</v>
      </c>
    </row>
    <row r="27" spans="1:24" ht="12">
      <c r="A27" s="32"/>
      <c r="B27" s="5"/>
      <c r="C27" s="5"/>
      <c r="D27" s="5">
        <v>4913</v>
      </c>
      <c r="E27" s="39"/>
      <c r="F27" s="39" t="s">
        <v>31</v>
      </c>
      <c r="G27" s="33"/>
      <c r="H27" s="34">
        <v>26</v>
      </c>
      <c r="I27" s="35">
        <v>173</v>
      </c>
      <c r="J27" s="35">
        <v>173</v>
      </c>
      <c r="K27" s="35">
        <v>100</v>
      </c>
      <c r="L27" s="35">
        <v>73</v>
      </c>
      <c r="M27" s="35">
        <v>18</v>
      </c>
      <c r="N27" s="35">
        <v>14</v>
      </c>
      <c r="O27" s="35">
        <v>4</v>
      </c>
      <c r="P27" s="35">
        <v>155</v>
      </c>
      <c r="Q27" s="35">
        <v>86</v>
      </c>
      <c r="R27" s="35">
        <v>69</v>
      </c>
      <c r="S27" s="35">
        <v>1725854</v>
      </c>
      <c r="T27" s="35" t="s">
        <v>23</v>
      </c>
      <c r="U27" s="35" t="s">
        <v>23</v>
      </c>
      <c r="V27" s="35">
        <v>1409</v>
      </c>
      <c r="W27" s="35">
        <v>246165</v>
      </c>
      <c r="X27" s="35" t="s">
        <v>23</v>
      </c>
    </row>
    <row r="28" spans="1:24" ht="12">
      <c r="A28" s="32"/>
      <c r="B28" s="5"/>
      <c r="C28" s="5"/>
      <c r="D28" s="5">
        <v>4914</v>
      </c>
      <c r="E28" s="39"/>
      <c r="F28" s="39" t="s">
        <v>32</v>
      </c>
      <c r="G28" s="33"/>
      <c r="H28" s="34">
        <v>159</v>
      </c>
      <c r="I28" s="35">
        <v>1416</v>
      </c>
      <c r="J28" s="35">
        <v>1416</v>
      </c>
      <c r="K28" s="35">
        <v>926</v>
      </c>
      <c r="L28" s="35">
        <v>490</v>
      </c>
      <c r="M28" s="35">
        <v>55</v>
      </c>
      <c r="N28" s="35">
        <v>35</v>
      </c>
      <c r="O28" s="35">
        <v>20</v>
      </c>
      <c r="P28" s="35">
        <v>1361</v>
      </c>
      <c r="Q28" s="35">
        <v>891</v>
      </c>
      <c r="R28" s="35">
        <v>470</v>
      </c>
      <c r="S28" s="35">
        <v>11047538</v>
      </c>
      <c r="T28" s="35" t="s">
        <v>23</v>
      </c>
      <c r="U28" s="35">
        <v>3545</v>
      </c>
      <c r="V28" s="35">
        <v>43105</v>
      </c>
      <c r="W28" s="35">
        <v>1039307</v>
      </c>
      <c r="X28" s="35" t="s">
        <v>23</v>
      </c>
    </row>
    <row r="29" spans="1:24" ht="10.5" customHeight="1">
      <c r="A29" s="32"/>
      <c r="B29" s="5"/>
      <c r="C29" s="5"/>
      <c r="D29" s="5"/>
      <c r="E29" s="39"/>
      <c r="F29" s="39"/>
      <c r="G29" s="33"/>
      <c r="H29" s="3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</row>
    <row r="30" spans="1:24" s="2" customFormat="1" ht="12">
      <c r="A30" s="36"/>
      <c r="B30" s="37">
        <v>492</v>
      </c>
      <c r="C30" s="37"/>
      <c r="D30" s="36"/>
      <c r="E30" s="38" t="s">
        <v>209</v>
      </c>
      <c r="F30" s="38"/>
      <c r="G30" s="29"/>
      <c r="H30" s="30">
        <f aca="true" t="shared" si="7" ref="H30:S30">SUM(H31:H38)</f>
        <v>1492</v>
      </c>
      <c r="I30" s="31">
        <f t="shared" si="7"/>
        <v>10781</v>
      </c>
      <c r="J30" s="31">
        <f t="shared" si="7"/>
        <v>10781</v>
      </c>
      <c r="K30" s="31">
        <f t="shared" si="7"/>
        <v>5855</v>
      </c>
      <c r="L30" s="31">
        <f t="shared" si="7"/>
        <v>4926</v>
      </c>
      <c r="M30" s="31">
        <f t="shared" si="7"/>
        <v>590</v>
      </c>
      <c r="N30" s="31">
        <f t="shared" si="7"/>
        <v>439</v>
      </c>
      <c r="O30" s="31">
        <f t="shared" si="7"/>
        <v>151</v>
      </c>
      <c r="P30" s="31">
        <f t="shared" si="7"/>
        <v>10191</v>
      </c>
      <c r="Q30" s="31">
        <f t="shared" si="7"/>
        <v>5416</v>
      </c>
      <c r="R30" s="31">
        <f t="shared" si="7"/>
        <v>4775</v>
      </c>
      <c r="S30" s="31">
        <f t="shared" si="7"/>
        <v>62438808</v>
      </c>
      <c r="T30" s="31" t="s">
        <v>23</v>
      </c>
      <c r="U30" s="31">
        <f>SUM(U31:U38)</f>
        <v>3390</v>
      </c>
      <c r="V30" s="31">
        <f>SUM(V31:V38)</f>
        <v>85931</v>
      </c>
      <c r="W30" s="31">
        <f>SUM(W31:W38)</f>
        <v>8827422</v>
      </c>
      <c r="X30" s="31" t="s">
        <v>23</v>
      </c>
    </row>
    <row r="31" spans="1:24" ht="12">
      <c r="A31" s="32"/>
      <c r="B31" s="5"/>
      <c r="C31" s="5"/>
      <c r="D31" s="5">
        <v>4921</v>
      </c>
      <c r="E31" s="39"/>
      <c r="F31" s="39" t="s">
        <v>33</v>
      </c>
      <c r="G31" s="33"/>
      <c r="H31" s="34">
        <v>199</v>
      </c>
      <c r="I31" s="35">
        <v>2882</v>
      </c>
      <c r="J31" s="35">
        <v>2882</v>
      </c>
      <c r="K31" s="35">
        <v>1866</v>
      </c>
      <c r="L31" s="35">
        <v>1016</v>
      </c>
      <c r="M31" s="35">
        <v>40</v>
      </c>
      <c r="N31" s="35">
        <v>27</v>
      </c>
      <c r="O31" s="35">
        <v>13</v>
      </c>
      <c r="P31" s="35">
        <v>2842</v>
      </c>
      <c r="Q31" s="35">
        <v>1839</v>
      </c>
      <c r="R31" s="35">
        <v>1003</v>
      </c>
      <c r="S31" s="35">
        <v>22418220</v>
      </c>
      <c r="T31" s="35" t="s">
        <v>23</v>
      </c>
      <c r="U31" s="35" t="s">
        <v>23</v>
      </c>
      <c r="V31" s="35">
        <v>18209</v>
      </c>
      <c r="W31" s="35">
        <v>3908831</v>
      </c>
      <c r="X31" s="35" t="s">
        <v>23</v>
      </c>
    </row>
    <row r="32" spans="1:24" ht="12">
      <c r="A32" s="32"/>
      <c r="B32" s="5"/>
      <c r="C32" s="5"/>
      <c r="D32" s="5">
        <v>4922</v>
      </c>
      <c r="E32" s="39"/>
      <c r="F32" s="39" t="s">
        <v>34</v>
      </c>
      <c r="G32" s="33"/>
      <c r="H32" s="34">
        <v>961</v>
      </c>
      <c r="I32" s="35">
        <v>5725</v>
      </c>
      <c r="J32" s="35">
        <v>5725</v>
      </c>
      <c r="K32" s="35">
        <v>2834</v>
      </c>
      <c r="L32" s="35">
        <v>2891</v>
      </c>
      <c r="M32" s="35">
        <v>404</v>
      </c>
      <c r="N32" s="35">
        <v>307</v>
      </c>
      <c r="O32" s="35">
        <v>97</v>
      </c>
      <c r="P32" s="35">
        <v>5321</v>
      </c>
      <c r="Q32" s="35">
        <v>2527</v>
      </c>
      <c r="R32" s="35">
        <v>2794</v>
      </c>
      <c r="S32" s="35">
        <v>29745333</v>
      </c>
      <c r="T32" s="35" t="s">
        <v>23</v>
      </c>
      <c r="U32" s="35">
        <v>1982</v>
      </c>
      <c r="V32" s="35">
        <v>46399</v>
      </c>
      <c r="W32" s="35">
        <v>3759135</v>
      </c>
      <c r="X32" s="35" t="s">
        <v>23</v>
      </c>
    </row>
    <row r="33" spans="1:24" ht="12">
      <c r="A33" s="32"/>
      <c r="B33" s="5"/>
      <c r="C33" s="5"/>
      <c r="D33" s="5">
        <v>4923</v>
      </c>
      <c r="E33" s="39"/>
      <c r="F33" s="39" t="s">
        <v>35</v>
      </c>
      <c r="G33" s="33"/>
      <c r="H33" s="34">
        <v>74</v>
      </c>
      <c r="I33" s="35">
        <v>374</v>
      </c>
      <c r="J33" s="35">
        <v>374</v>
      </c>
      <c r="K33" s="35">
        <v>182</v>
      </c>
      <c r="L33" s="35">
        <v>192</v>
      </c>
      <c r="M33" s="35">
        <v>34</v>
      </c>
      <c r="N33" s="35">
        <v>23</v>
      </c>
      <c r="O33" s="35">
        <v>11</v>
      </c>
      <c r="P33" s="35">
        <v>340</v>
      </c>
      <c r="Q33" s="35">
        <v>159</v>
      </c>
      <c r="R33" s="35">
        <v>181</v>
      </c>
      <c r="S33" s="35">
        <v>1624030</v>
      </c>
      <c r="T33" s="35" t="s">
        <v>23</v>
      </c>
      <c r="U33" s="35">
        <v>150</v>
      </c>
      <c r="V33" s="35">
        <v>6542</v>
      </c>
      <c r="W33" s="35">
        <v>203304</v>
      </c>
      <c r="X33" s="35" t="s">
        <v>23</v>
      </c>
    </row>
    <row r="34" spans="1:24" ht="12">
      <c r="A34" s="32"/>
      <c r="B34" s="5"/>
      <c r="C34" s="5"/>
      <c r="D34" s="5">
        <v>4924</v>
      </c>
      <c r="E34" s="39"/>
      <c r="F34" s="39" t="s">
        <v>36</v>
      </c>
      <c r="G34" s="33"/>
      <c r="H34" s="34">
        <v>27</v>
      </c>
      <c r="I34" s="35">
        <v>270</v>
      </c>
      <c r="J34" s="35">
        <v>270</v>
      </c>
      <c r="K34" s="35">
        <v>152</v>
      </c>
      <c r="L34" s="35">
        <v>118</v>
      </c>
      <c r="M34" s="35">
        <v>9</v>
      </c>
      <c r="N34" s="35">
        <v>7</v>
      </c>
      <c r="O34" s="35">
        <v>2</v>
      </c>
      <c r="P34" s="35">
        <v>261</v>
      </c>
      <c r="Q34" s="35">
        <v>145</v>
      </c>
      <c r="R34" s="35">
        <v>116</v>
      </c>
      <c r="S34" s="35">
        <v>1281151</v>
      </c>
      <c r="T34" s="35" t="s">
        <v>23</v>
      </c>
      <c r="U34" s="35">
        <v>401</v>
      </c>
      <c r="V34" s="35">
        <v>172</v>
      </c>
      <c r="W34" s="35">
        <v>123885</v>
      </c>
      <c r="X34" s="35" t="s">
        <v>23</v>
      </c>
    </row>
    <row r="35" spans="1:24" ht="12">
      <c r="A35" s="32"/>
      <c r="B35" s="5"/>
      <c r="C35" s="5"/>
      <c r="D35" s="5">
        <v>4925</v>
      </c>
      <c r="E35" s="39"/>
      <c r="F35" s="39" t="s">
        <v>37</v>
      </c>
      <c r="G35" s="33"/>
      <c r="H35" s="34">
        <v>20</v>
      </c>
      <c r="I35" s="35">
        <v>127</v>
      </c>
      <c r="J35" s="35">
        <v>127</v>
      </c>
      <c r="K35" s="35">
        <v>68</v>
      </c>
      <c r="L35" s="35">
        <v>59</v>
      </c>
      <c r="M35" s="35">
        <v>9</v>
      </c>
      <c r="N35" s="35">
        <v>7</v>
      </c>
      <c r="O35" s="35">
        <v>2</v>
      </c>
      <c r="P35" s="35">
        <v>118</v>
      </c>
      <c r="Q35" s="35">
        <v>61</v>
      </c>
      <c r="R35" s="35">
        <v>57</v>
      </c>
      <c r="S35" s="35">
        <v>409430</v>
      </c>
      <c r="T35" s="35" t="s">
        <v>23</v>
      </c>
      <c r="U35" s="35" t="s">
        <v>23</v>
      </c>
      <c r="V35" s="35" t="s">
        <v>23</v>
      </c>
      <c r="W35" s="35">
        <v>81817</v>
      </c>
      <c r="X35" s="35" t="s">
        <v>23</v>
      </c>
    </row>
    <row r="36" spans="1:24" ht="12">
      <c r="A36" s="32"/>
      <c r="B36" s="5"/>
      <c r="C36" s="5"/>
      <c r="D36" s="5">
        <v>4926</v>
      </c>
      <c r="E36" s="39"/>
      <c r="F36" s="39" t="s">
        <v>38</v>
      </c>
      <c r="G36" s="33"/>
      <c r="H36" s="34">
        <v>13</v>
      </c>
      <c r="I36" s="35">
        <v>62</v>
      </c>
      <c r="J36" s="35">
        <v>62</v>
      </c>
      <c r="K36" s="35">
        <v>34</v>
      </c>
      <c r="L36" s="35">
        <v>28</v>
      </c>
      <c r="M36" s="35">
        <v>5</v>
      </c>
      <c r="N36" s="35">
        <v>4</v>
      </c>
      <c r="O36" s="35">
        <v>1</v>
      </c>
      <c r="P36" s="35">
        <v>57</v>
      </c>
      <c r="Q36" s="35">
        <v>30</v>
      </c>
      <c r="R36" s="35">
        <v>27</v>
      </c>
      <c r="S36" s="35">
        <v>113049</v>
      </c>
      <c r="T36" s="35" t="s">
        <v>23</v>
      </c>
      <c r="U36" s="35" t="s">
        <v>23</v>
      </c>
      <c r="V36" s="35">
        <v>3896</v>
      </c>
      <c r="W36" s="35">
        <v>19678</v>
      </c>
      <c r="X36" s="35" t="s">
        <v>23</v>
      </c>
    </row>
    <row r="37" spans="1:24" ht="12">
      <c r="A37" s="32"/>
      <c r="B37" s="5"/>
      <c r="C37" s="5"/>
      <c r="D37" s="5">
        <v>4927</v>
      </c>
      <c r="E37" s="39"/>
      <c r="F37" s="39" t="s">
        <v>39</v>
      </c>
      <c r="G37" s="33"/>
      <c r="H37" s="34">
        <v>12</v>
      </c>
      <c r="I37" s="35">
        <v>99</v>
      </c>
      <c r="J37" s="35">
        <v>99</v>
      </c>
      <c r="K37" s="35">
        <v>50</v>
      </c>
      <c r="L37" s="35">
        <v>49</v>
      </c>
      <c r="M37" s="35">
        <v>3</v>
      </c>
      <c r="N37" s="35">
        <v>2</v>
      </c>
      <c r="O37" s="35">
        <v>1</v>
      </c>
      <c r="P37" s="35">
        <v>96</v>
      </c>
      <c r="Q37" s="35">
        <v>48</v>
      </c>
      <c r="R37" s="35">
        <v>48</v>
      </c>
      <c r="S37" s="35">
        <v>397080</v>
      </c>
      <c r="T37" s="35" t="s">
        <v>23</v>
      </c>
      <c r="U37" s="35" t="s">
        <v>23</v>
      </c>
      <c r="V37" s="35" t="s">
        <v>23</v>
      </c>
      <c r="W37" s="35">
        <v>64461</v>
      </c>
      <c r="X37" s="35" t="s">
        <v>23</v>
      </c>
    </row>
    <row r="38" spans="1:24" ht="12">
      <c r="A38" s="32"/>
      <c r="B38" s="5"/>
      <c r="C38" s="5"/>
      <c r="D38" s="5">
        <v>4929</v>
      </c>
      <c r="E38" s="39"/>
      <c r="F38" s="39" t="s">
        <v>40</v>
      </c>
      <c r="G38" s="33"/>
      <c r="H38" s="34">
        <v>186</v>
      </c>
      <c r="I38" s="35">
        <v>1242</v>
      </c>
      <c r="J38" s="35">
        <v>1242</v>
      </c>
      <c r="K38" s="35">
        <v>669</v>
      </c>
      <c r="L38" s="35">
        <v>573</v>
      </c>
      <c r="M38" s="35">
        <v>86</v>
      </c>
      <c r="N38" s="35">
        <v>62</v>
      </c>
      <c r="O38" s="35">
        <v>24</v>
      </c>
      <c r="P38" s="35">
        <v>1156</v>
      </c>
      <c r="Q38" s="35">
        <v>607</v>
      </c>
      <c r="R38" s="35">
        <v>549</v>
      </c>
      <c r="S38" s="35">
        <v>6450515</v>
      </c>
      <c r="T38" s="35" t="s">
        <v>23</v>
      </c>
      <c r="U38" s="35">
        <v>857</v>
      </c>
      <c r="V38" s="35">
        <v>10713</v>
      </c>
      <c r="W38" s="35">
        <v>666311</v>
      </c>
      <c r="X38" s="35" t="s">
        <v>23</v>
      </c>
    </row>
    <row r="39" spans="1:24" ht="9.75" customHeight="1">
      <c r="A39" s="32"/>
      <c r="B39" s="5"/>
      <c r="C39" s="5"/>
      <c r="D39" s="5"/>
      <c r="E39" s="39"/>
      <c r="F39" s="39"/>
      <c r="G39" s="33"/>
      <c r="H39" s="34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</row>
    <row r="40" spans="1:24" s="2" customFormat="1" ht="12">
      <c r="A40" s="36"/>
      <c r="B40" s="36">
        <v>50</v>
      </c>
      <c r="C40" s="36"/>
      <c r="D40" s="36"/>
      <c r="E40" s="38" t="s">
        <v>41</v>
      </c>
      <c r="F40" s="38"/>
      <c r="G40" s="29"/>
      <c r="H40" s="30">
        <f aca="true" t="shared" si="8" ref="H40:S40">SUM(H42,H51)</f>
        <v>1280</v>
      </c>
      <c r="I40" s="31">
        <f t="shared" si="8"/>
        <v>12289</v>
      </c>
      <c r="J40" s="31">
        <f t="shared" si="8"/>
        <v>12289</v>
      </c>
      <c r="K40" s="31">
        <f t="shared" si="8"/>
        <v>7524</v>
      </c>
      <c r="L40" s="31">
        <f t="shared" si="8"/>
        <v>4765</v>
      </c>
      <c r="M40" s="31">
        <f t="shared" si="8"/>
        <v>724</v>
      </c>
      <c r="N40" s="31">
        <f t="shared" si="8"/>
        <v>481</v>
      </c>
      <c r="O40" s="31">
        <f t="shared" si="8"/>
        <v>243</v>
      </c>
      <c r="P40" s="31">
        <f t="shared" si="8"/>
        <v>11565</v>
      </c>
      <c r="Q40" s="31">
        <f t="shared" si="8"/>
        <v>7043</v>
      </c>
      <c r="R40" s="31">
        <f t="shared" si="8"/>
        <v>4522</v>
      </c>
      <c r="S40" s="31">
        <f t="shared" si="8"/>
        <v>89445633</v>
      </c>
      <c r="T40" s="31" t="s">
        <v>23</v>
      </c>
      <c r="U40" s="31">
        <f>SUM(U42,U51)</f>
        <v>190219</v>
      </c>
      <c r="V40" s="31">
        <f>SUM(V42,V51)</f>
        <v>374535</v>
      </c>
      <c r="W40" s="31">
        <f>SUM(W42,W51)</f>
        <v>2201520</v>
      </c>
      <c r="X40" s="31" t="s">
        <v>23</v>
      </c>
    </row>
    <row r="41" spans="1:24" ht="10.5" customHeight="1">
      <c r="A41" s="32"/>
      <c r="B41" s="5"/>
      <c r="C41" s="5"/>
      <c r="D41" s="5"/>
      <c r="E41" s="39"/>
      <c r="F41" s="39"/>
      <c r="G41" s="33"/>
      <c r="H41" s="34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</row>
    <row r="42" spans="1:24" s="2" customFormat="1" ht="12">
      <c r="A42" s="36"/>
      <c r="B42" s="37">
        <v>501</v>
      </c>
      <c r="C42" s="37"/>
      <c r="D42" s="36"/>
      <c r="E42" s="38" t="s">
        <v>210</v>
      </c>
      <c r="F42" s="38"/>
      <c r="G42" s="29"/>
      <c r="H42" s="30">
        <f aca="true" t="shared" si="9" ref="H42:S42">SUM(H43:H49)</f>
        <v>512</v>
      </c>
      <c r="I42" s="31">
        <f t="shared" si="9"/>
        <v>5741</v>
      </c>
      <c r="J42" s="31">
        <f t="shared" si="9"/>
        <v>5741</v>
      </c>
      <c r="K42" s="31">
        <f t="shared" si="9"/>
        <v>3587</v>
      </c>
      <c r="L42" s="31">
        <f t="shared" si="9"/>
        <v>2154</v>
      </c>
      <c r="M42" s="31">
        <f t="shared" si="9"/>
        <v>287</v>
      </c>
      <c r="N42" s="31">
        <f t="shared" si="9"/>
        <v>193</v>
      </c>
      <c r="O42" s="31">
        <f t="shared" si="9"/>
        <v>94</v>
      </c>
      <c r="P42" s="31">
        <f t="shared" si="9"/>
        <v>5454</v>
      </c>
      <c r="Q42" s="31">
        <f t="shared" si="9"/>
        <v>3394</v>
      </c>
      <c r="R42" s="31">
        <f t="shared" si="9"/>
        <v>2060</v>
      </c>
      <c r="S42" s="31">
        <f t="shared" si="9"/>
        <v>51987386</v>
      </c>
      <c r="T42" s="31" t="s">
        <v>23</v>
      </c>
      <c r="U42" s="31">
        <f>SUM(U43:U49)</f>
        <v>163037</v>
      </c>
      <c r="V42" s="31">
        <f>SUM(V43:V49)</f>
        <v>203635</v>
      </c>
      <c r="W42" s="31">
        <f>SUM(W43:W49)</f>
        <v>986131</v>
      </c>
      <c r="X42" s="31" t="s">
        <v>23</v>
      </c>
    </row>
    <row r="43" spans="1:24" ht="12">
      <c r="A43" s="32"/>
      <c r="B43" s="5"/>
      <c r="C43" s="5"/>
      <c r="D43" s="5">
        <v>5011</v>
      </c>
      <c r="E43" s="39"/>
      <c r="F43" s="39" t="s">
        <v>42</v>
      </c>
      <c r="G43" s="33"/>
      <c r="H43" s="34">
        <v>35</v>
      </c>
      <c r="I43" s="35">
        <v>293</v>
      </c>
      <c r="J43" s="35">
        <v>293</v>
      </c>
      <c r="K43" s="35">
        <v>200</v>
      </c>
      <c r="L43" s="35">
        <v>93</v>
      </c>
      <c r="M43" s="35">
        <v>15</v>
      </c>
      <c r="N43" s="35">
        <v>9</v>
      </c>
      <c r="O43" s="35">
        <v>6</v>
      </c>
      <c r="P43" s="35">
        <v>278</v>
      </c>
      <c r="Q43" s="35">
        <v>191</v>
      </c>
      <c r="R43" s="35">
        <v>87</v>
      </c>
      <c r="S43" s="35">
        <v>3354579</v>
      </c>
      <c r="T43" s="35" t="s">
        <v>23</v>
      </c>
      <c r="U43" s="35" t="s">
        <v>23</v>
      </c>
      <c r="V43" s="35">
        <v>28668</v>
      </c>
      <c r="W43" s="35">
        <v>185879</v>
      </c>
      <c r="X43" s="35" t="s">
        <v>23</v>
      </c>
    </row>
    <row r="44" spans="1:24" ht="12">
      <c r="A44" s="32"/>
      <c r="B44" s="5"/>
      <c r="C44" s="5"/>
      <c r="D44" s="5">
        <v>5012</v>
      </c>
      <c r="E44" s="39"/>
      <c r="F44" s="39" t="s">
        <v>43</v>
      </c>
      <c r="G44" s="33"/>
      <c r="H44" s="34">
        <v>11</v>
      </c>
      <c r="I44" s="35">
        <v>55</v>
      </c>
      <c r="J44" s="35">
        <v>55</v>
      </c>
      <c r="K44" s="35">
        <v>34</v>
      </c>
      <c r="L44" s="35">
        <v>21</v>
      </c>
      <c r="M44" s="35">
        <v>8</v>
      </c>
      <c r="N44" s="35">
        <v>7</v>
      </c>
      <c r="O44" s="35">
        <v>1</v>
      </c>
      <c r="P44" s="35">
        <v>47</v>
      </c>
      <c r="Q44" s="35">
        <v>27</v>
      </c>
      <c r="R44" s="35">
        <v>20</v>
      </c>
      <c r="S44" s="35">
        <v>272858</v>
      </c>
      <c r="T44" s="35" t="s">
        <v>23</v>
      </c>
      <c r="U44" s="35" t="s">
        <v>23</v>
      </c>
      <c r="V44" s="35">
        <v>2</v>
      </c>
      <c r="W44" s="35">
        <v>20304</v>
      </c>
      <c r="X44" s="35" t="s">
        <v>23</v>
      </c>
    </row>
    <row r="45" spans="1:24" ht="12">
      <c r="A45" s="32"/>
      <c r="B45" s="5"/>
      <c r="C45" s="5"/>
      <c r="D45" s="5">
        <v>5013</v>
      </c>
      <c r="E45" s="39"/>
      <c r="F45" s="39" t="s">
        <v>44</v>
      </c>
      <c r="G45" s="33"/>
      <c r="H45" s="34">
        <v>109</v>
      </c>
      <c r="I45" s="35">
        <v>1664</v>
      </c>
      <c r="J45" s="35">
        <v>1664</v>
      </c>
      <c r="K45" s="35">
        <v>1121</v>
      </c>
      <c r="L45" s="35">
        <v>543</v>
      </c>
      <c r="M45" s="35">
        <v>59</v>
      </c>
      <c r="N45" s="35">
        <v>40</v>
      </c>
      <c r="O45" s="35">
        <v>19</v>
      </c>
      <c r="P45" s="35">
        <v>1605</v>
      </c>
      <c r="Q45" s="35">
        <v>1081</v>
      </c>
      <c r="R45" s="35">
        <v>524</v>
      </c>
      <c r="S45" s="35">
        <v>14975273</v>
      </c>
      <c r="T45" s="35" t="s">
        <v>23</v>
      </c>
      <c r="U45" s="35">
        <v>102762</v>
      </c>
      <c r="V45" s="35">
        <v>21520</v>
      </c>
      <c r="W45" s="35">
        <v>77192</v>
      </c>
      <c r="X45" s="35" t="s">
        <v>23</v>
      </c>
    </row>
    <row r="46" spans="1:24" ht="12">
      <c r="A46" s="32"/>
      <c r="B46" s="5"/>
      <c r="C46" s="5"/>
      <c r="D46" s="5">
        <v>5014</v>
      </c>
      <c r="E46" s="39"/>
      <c r="F46" s="39" t="s">
        <v>45</v>
      </c>
      <c r="G46" s="33"/>
      <c r="H46" s="34">
        <v>40</v>
      </c>
      <c r="I46" s="35">
        <v>456</v>
      </c>
      <c r="J46" s="35">
        <v>456</v>
      </c>
      <c r="K46" s="35">
        <v>240</v>
      </c>
      <c r="L46" s="35">
        <v>216</v>
      </c>
      <c r="M46" s="35">
        <v>13</v>
      </c>
      <c r="N46" s="35">
        <v>11</v>
      </c>
      <c r="O46" s="35">
        <v>2</v>
      </c>
      <c r="P46" s="35">
        <v>443</v>
      </c>
      <c r="Q46" s="35">
        <v>229</v>
      </c>
      <c r="R46" s="35">
        <v>214</v>
      </c>
      <c r="S46" s="35">
        <v>2616887</v>
      </c>
      <c r="T46" s="35" t="s">
        <v>23</v>
      </c>
      <c r="U46" s="35">
        <v>16941</v>
      </c>
      <c r="V46" s="35">
        <v>65212</v>
      </c>
      <c r="W46" s="35">
        <v>28105</v>
      </c>
      <c r="X46" s="35" t="s">
        <v>23</v>
      </c>
    </row>
    <row r="47" spans="1:24" ht="12">
      <c r="A47" s="32"/>
      <c r="B47" s="5"/>
      <c r="C47" s="5"/>
      <c r="D47" s="5">
        <v>5015</v>
      </c>
      <c r="E47" s="39"/>
      <c r="F47" s="39" t="s">
        <v>46</v>
      </c>
      <c r="G47" s="33"/>
      <c r="H47" s="34">
        <v>151</v>
      </c>
      <c r="I47" s="35">
        <v>1082</v>
      </c>
      <c r="J47" s="35">
        <v>1082</v>
      </c>
      <c r="K47" s="35">
        <v>615</v>
      </c>
      <c r="L47" s="35">
        <v>467</v>
      </c>
      <c r="M47" s="35">
        <v>117</v>
      </c>
      <c r="N47" s="35">
        <v>74</v>
      </c>
      <c r="O47" s="35">
        <v>43</v>
      </c>
      <c r="P47" s="35">
        <v>965</v>
      </c>
      <c r="Q47" s="35">
        <v>541</v>
      </c>
      <c r="R47" s="35">
        <v>424</v>
      </c>
      <c r="S47" s="35">
        <v>5455977</v>
      </c>
      <c r="T47" s="35" t="s">
        <v>23</v>
      </c>
      <c r="U47" s="35" t="s">
        <v>23</v>
      </c>
      <c r="V47" s="35">
        <v>6968</v>
      </c>
      <c r="W47" s="35">
        <v>92139</v>
      </c>
      <c r="X47" s="35" t="s">
        <v>23</v>
      </c>
    </row>
    <row r="48" spans="1:24" ht="12">
      <c r="A48" s="32"/>
      <c r="B48" s="5"/>
      <c r="C48" s="5"/>
      <c r="D48" s="5">
        <v>5016</v>
      </c>
      <c r="E48" s="39"/>
      <c r="F48" s="39" t="s">
        <v>47</v>
      </c>
      <c r="G48" s="33"/>
      <c r="H48" s="34">
        <v>109</v>
      </c>
      <c r="I48" s="35">
        <v>1330</v>
      </c>
      <c r="J48" s="35">
        <v>1330</v>
      </c>
      <c r="K48" s="35">
        <v>882</v>
      </c>
      <c r="L48" s="35">
        <v>448</v>
      </c>
      <c r="M48" s="35">
        <v>39</v>
      </c>
      <c r="N48" s="35">
        <v>26</v>
      </c>
      <c r="O48" s="35">
        <v>13</v>
      </c>
      <c r="P48" s="35">
        <v>1291</v>
      </c>
      <c r="Q48" s="35">
        <v>856</v>
      </c>
      <c r="R48" s="35">
        <v>435</v>
      </c>
      <c r="S48" s="35">
        <v>9821797</v>
      </c>
      <c r="T48" s="35" t="s">
        <v>23</v>
      </c>
      <c r="U48" s="35">
        <v>22055</v>
      </c>
      <c r="V48" s="35">
        <v>3373</v>
      </c>
      <c r="W48" s="35">
        <v>228421</v>
      </c>
      <c r="X48" s="35" t="s">
        <v>23</v>
      </c>
    </row>
    <row r="49" spans="1:24" ht="12">
      <c r="A49" s="32"/>
      <c r="B49" s="5"/>
      <c r="C49" s="5"/>
      <c r="D49" s="5">
        <v>5019</v>
      </c>
      <c r="E49" s="39"/>
      <c r="F49" s="39" t="s">
        <v>48</v>
      </c>
      <c r="G49" s="33"/>
      <c r="H49" s="34">
        <v>57</v>
      </c>
      <c r="I49" s="35">
        <v>861</v>
      </c>
      <c r="J49" s="35">
        <v>861</v>
      </c>
      <c r="K49" s="35">
        <v>495</v>
      </c>
      <c r="L49" s="35">
        <v>366</v>
      </c>
      <c r="M49" s="35">
        <v>36</v>
      </c>
      <c r="N49" s="35">
        <v>26</v>
      </c>
      <c r="O49" s="35">
        <v>10</v>
      </c>
      <c r="P49" s="35">
        <v>825</v>
      </c>
      <c r="Q49" s="35">
        <v>469</v>
      </c>
      <c r="R49" s="35">
        <v>356</v>
      </c>
      <c r="S49" s="35">
        <v>15490015</v>
      </c>
      <c r="T49" s="35" t="s">
        <v>23</v>
      </c>
      <c r="U49" s="35">
        <v>21279</v>
      </c>
      <c r="V49" s="35">
        <v>77892</v>
      </c>
      <c r="W49" s="35">
        <v>354091</v>
      </c>
      <c r="X49" s="35" t="s">
        <v>23</v>
      </c>
    </row>
    <row r="50" spans="1:24" ht="9.75" customHeight="1">
      <c r="A50" s="32"/>
      <c r="B50" s="5"/>
      <c r="C50" s="5"/>
      <c r="D50" s="5"/>
      <c r="E50" s="39"/>
      <c r="F50" s="39"/>
      <c r="G50" s="33"/>
      <c r="H50" s="34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</row>
    <row r="51" spans="1:24" s="2" customFormat="1" ht="12">
      <c r="A51" s="36"/>
      <c r="B51" s="37">
        <v>502</v>
      </c>
      <c r="C51" s="37"/>
      <c r="D51" s="36"/>
      <c r="E51" s="38" t="s">
        <v>211</v>
      </c>
      <c r="F51" s="38"/>
      <c r="G51" s="29"/>
      <c r="H51" s="30">
        <f aca="true" t="shared" si="10" ref="H51:S51">SUM(H52:H60)</f>
        <v>768</v>
      </c>
      <c r="I51" s="31">
        <f t="shared" si="10"/>
        <v>6548</v>
      </c>
      <c r="J51" s="31">
        <f t="shared" si="10"/>
        <v>6548</v>
      </c>
      <c r="K51" s="31">
        <f t="shared" si="10"/>
        <v>3937</v>
      </c>
      <c r="L51" s="31">
        <f t="shared" si="10"/>
        <v>2611</v>
      </c>
      <c r="M51" s="31">
        <f t="shared" si="10"/>
        <v>437</v>
      </c>
      <c r="N51" s="31">
        <f t="shared" si="10"/>
        <v>288</v>
      </c>
      <c r="O51" s="31">
        <f t="shared" si="10"/>
        <v>149</v>
      </c>
      <c r="P51" s="31">
        <f t="shared" si="10"/>
        <v>6111</v>
      </c>
      <c r="Q51" s="31">
        <f t="shared" si="10"/>
        <v>3649</v>
      </c>
      <c r="R51" s="31">
        <f t="shared" si="10"/>
        <v>2462</v>
      </c>
      <c r="S51" s="31">
        <f t="shared" si="10"/>
        <v>37458247</v>
      </c>
      <c r="T51" s="31" t="s">
        <v>23</v>
      </c>
      <c r="U51" s="31">
        <f>SUM(U52:U60)</f>
        <v>27182</v>
      </c>
      <c r="V51" s="31">
        <f>SUM(V52:V60)</f>
        <v>170900</v>
      </c>
      <c r="W51" s="31">
        <f>SUM(W52:W60)</f>
        <v>1215389</v>
      </c>
      <c r="X51" s="31" t="s">
        <v>23</v>
      </c>
    </row>
    <row r="52" spans="1:24" ht="12">
      <c r="A52" s="32"/>
      <c r="B52" s="5"/>
      <c r="C52" s="5"/>
      <c r="D52" s="5">
        <v>5021</v>
      </c>
      <c r="E52" s="39"/>
      <c r="F52" s="39" t="s">
        <v>49</v>
      </c>
      <c r="G52" s="33"/>
      <c r="H52" s="34">
        <v>17</v>
      </c>
      <c r="I52" s="35">
        <v>96</v>
      </c>
      <c r="J52" s="35">
        <v>96</v>
      </c>
      <c r="K52" s="35">
        <v>59</v>
      </c>
      <c r="L52" s="35">
        <v>37</v>
      </c>
      <c r="M52" s="35">
        <v>14</v>
      </c>
      <c r="N52" s="35">
        <v>10</v>
      </c>
      <c r="O52" s="35">
        <v>4</v>
      </c>
      <c r="P52" s="35">
        <v>82</v>
      </c>
      <c r="Q52" s="35">
        <v>49</v>
      </c>
      <c r="R52" s="35">
        <v>33</v>
      </c>
      <c r="S52" s="35">
        <v>526959</v>
      </c>
      <c r="T52" s="35" t="s">
        <v>23</v>
      </c>
      <c r="U52" s="35" t="s">
        <v>23</v>
      </c>
      <c r="V52" s="35">
        <v>676</v>
      </c>
      <c r="W52" s="35">
        <v>34726</v>
      </c>
      <c r="X52" s="35" t="s">
        <v>23</v>
      </c>
    </row>
    <row r="53" spans="1:24" ht="12">
      <c r="A53" s="32"/>
      <c r="B53" s="5"/>
      <c r="C53" s="5"/>
      <c r="D53" s="5">
        <v>5022</v>
      </c>
      <c r="E53" s="39"/>
      <c r="F53" s="39" t="s">
        <v>50</v>
      </c>
      <c r="G53" s="33"/>
      <c r="H53" s="34">
        <v>16</v>
      </c>
      <c r="I53" s="35">
        <v>99</v>
      </c>
      <c r="J53" s="35">
        <v>99</v>
      </c>
      <c r="K53" s="35">
        <v>60</v>
      </c>
      <c r="L53" s="35">
        <v>39</v>
      </c>
      <c r="M53" s="35">
        <v>7</v>
      </c>
      <c r="N53" s="35">
        <v>4</v>
      </c>
      <c r="O53" s="35">
        <v>3</v>
      </c>
      <c r="P53" s="35">
        <v>92</v>
      </c>
      <c r="Q53" s="35">
        <v>56</v>
      </c>
      <c r="R53" s="35">
        <v>36</v>
      </c>
      <c r="S53" s="35">
        <v>647443</v>
      </c>
      <c r="T53" s="35" t="s">
        <v>23</v>
      </c>
      <c r="U53" s="35" t="s">
        <v>23</v>
      </c>
      <c r="V53" s="35">
        <v>387</v>
      </c>
      <c r="W53" s="35">
        <v>23128</v>
      </c>
      <c r="X53" s="35" t="s">
        <v>23</v>
      </c>
    </row>
    <row r="54" spans="1:24" ht="12">
      <c r="A54" s="32"/>
      <c r="B54" s="5"/>
      <c r="C54" s="5"/>
      <c r="D54" s="5">
        <v>5023</v>
      </c>
      <c r="E54" s="39"/>
      <c r="F54" s="39" t="s">
        <v>51</v>
      </c>
      <c r="G54" s="33"/>
      <c r="H54" s="34">
        <v>50</v>
      </c>
      <c r="I54" s="35">
        <v>716</v>
      </c>
      <c r="J54" s="35">
        <v>716</v>
      </c>
      <c r="K54" s="35">
        <v>532</v>
      </c>
      <c r="L54" s="35">
        <v>184</v>
      </c>
      <c r="M54" s="35">
        <v>9</v>
      </c>
      <c r="N54" s="35">
        <v>5</v>
      </c>
      <c r="O54" s="35">
        <v>4</v>
      </c>
      <c r="P54" s="35">
        <v>707</v>
      </c>
      <c r="Q54" s="35">
        <v>527</v>
      </c>
      <c r="R54" s="35">
        <v>180</v>
      </c>
      <c r="S54" s="35">
        <v>10746312</v>
      </c>
      <c r="T54" s="35" t="s">
        <v>23</v>
      </c>
      <c r="U54" s="35">
        <v>11442</v>
      </c>
      <c r="V54" s="35">
        <v>60754</v>
      </c>
      <c r="W54" s="35">
        <v>251723</v>
      </c>
      <c r="X54" s="35" t="s">
        <v>23</v>
      </c>
    </row>
    <row r="55" spans="1:24" ht="12">
      <c r="A55" s="32"/>
      <c r="B55" s="5"/>
      <c r="C55" s="5"/>
      <c r="D55" s="5">
        <v>5024</v>
      </c>
      <c r="E55" s="39"/>
      <c r="F55" s="39" t="s">
        <v>52</v>
      </c>
      <c r="G55" s="33"/>
      <c r="H55" s="34">
        <v>78</v>
      </c>
      <c r="I55" s="35">
        <v>455</v>
      </c>
      <c r="J55" s="35">
        <v>455</v>
      </c>
      <c r="K55" s="35">
        <v>231</v>
      </c>
      <c r="L55" s="35">
        <v>224</v>
      </c>
      <c r="M55" s="35">
        <v>34</v>
      </c>
      <c r="N55" s="35">
        <v>22</v>
      </c>
      <c r="O55" s="35">
        <v>12</v>
      </c>
      <c r="P55" s="35">
        <v>421</v>
      </c>
      <c r="Q55" s="35">
        <v>209</v>
      </c>
      <c r="R55" s="35">
        <v>212</v>
      </c>
      <c r="S55" s="35">
        <v>1650955</v>
      </c>
      <c r="T55" s="35" t="s">
        <v>23</v>
      </c>
      <c r="U55" s="35">
        <v>6133</v>
      </c>
      <c r="V55" s="35">
        <v>3402</v>
      </c>
      <c r="W55" s="35">
        <v>95370</v>
      </c>
      <c r="X55" s="35" t="s">
        <v>23</v>
      </c>
    </row>
    <row r="56" spans="1:24" ht="12">
      <c r="A56" s="32"/>
      <c r="B56" s="5"/>
      <c r="C56" s="5"/>
      <c r="D56" s="5">
        <v>5025</v>
      </c>
      <c r="E56" s="39"/>
      <c r="F56" s="39" t="s">
        <v>53</v>
      </c>
      <c r="G56" s="33"/>
      <c r="H56" s="34">
        <v>9</v>
      </c>
      <c r="I56" s="35">
        <v>72</v>
      </c>
      <c r="J56" s="35">
        <v>72</v>
      </c>
      <c r="K56" s="35">
        <v>48</v>
      </c>
      <c r="L56" s="35">
        <v>24</v>
      </c>
      <c r="M56" s="35">
        <v>4</v>
      </c>
      <c r="N56" s="35">
        <v>4</v>
      </c>
      <c r="O56" s="35" t="s">
        <v>23</v>
      </c>
      <c r="P56" s="35">
        <v>68</v>
      </c>
      <c r="Q56" s="35">
        <v>44</v>
      </c>
      <c r="R56" s="35">
        <v>24</v>
      </c>
      <c r="S56" s="35">
        <v>347415</v>
      </c>
      <c r="T56" s="35" t="s">
        <v>23</v>
      </c>
      <c r="U56" s="35" t="s">
        <v>23</v>
      </c>
      <c r="V56" s="35">
        <v>200</v>
      </c>
      <c r="W56" s="35">
        <v>16897</v>
      </c>
      <c r="X56" s="35" t="s">
        <v>23</v>
      </c>
    </row>
    <row r="57" spans="1:24" ht="12">
      <c r="A57" s="32"/>
      <c r="B57" s="5"/>
      <c r="C57" s="5"/>
      <c r="D57" s="5">
        <v>5026</v>
      </c>
      <c r="E57" s="39"/>
      <c r="F57" s="39" t="s">
        <v>54</v>
      </c>
      <c r="G57" s="33"/>
      <c r="H57" s="34">
        <v>151</v>
      </c>
      <c r="I57" s="35">
        <v>940</v>
      </c>
      <c r="J57" s="35">
        <v>940</v>
      </c>
      <c r="K57" s="35">
        <v>462</v>
      </c>
      <c r="L57" s="35">
        <v>478</v>
      </c>
      <c r="M57" s="35">
        <v>140</v>
      </c>
      <c r="N57" s="35">
        <v>94</v>
      </c>
      <c r="O57" s="35">
        <v>46</v>
      </c>
      <c r="P57" s="35">
        <v>800</v>
      </c>
      <c r="Q57" s="35">
        <v>368</v>
      </c>
      <c r="R57" s="35">
        <v>432</v>
      </c>
      <c r="S57" s="35">
        <v>2422911</v>
      </c>
      <c r="T57" s="35" t="s">
        <v>23</v>
      </c>
      <c r="U57" s="35">
        <v>143</v>
      </c>
      <c r="V57" s="35">
        <v>47072</v>
      </c>
      <c r="W57" s="35">
        <v>115678</v>
      </c>
      <c r="X57" s="35" t="s">
        <v>23</v>
      </c>
    </row>
    <row r="58" spans="1:24" ht="12">
      <c r="A58" s="32"/>
      <c r="B58" s="5"/>
      <c r="C58" s="5"/>
      <c r="D58" s="5">
        <v>5027</v>
      </c>
      <c r="E58" s="39"/>
      <c r="F58" s="39" t="s">
        <v>55</v>
      </c>
      <c r="G58" s="33"/>
      <c r="H58" s="34">
        <v>40</v>
      </c>
      <c r="I58" s="35">
        <v>592</v>
      </c>
      <c r="J58" s="35">
        <v>592</v>
      </c>
      <c r="K58" s="35">
        <v>468</v>
      </c>
      <c r="L58" s="35">
        <v>124</v>
      </c>
      <c r="M58" s="35">
        <v>15</v>
      </c>
      <c r="N58" s="35">
        <v>8</v>
      </c>
      <c r="O58" s="35">
        <v>7</v>
      </c>
      <c r="P58" s="35">
        <v>577</v>
      </c>
      <c r="Q58" s="35">
        <v>460</v>
      </c>
      <c r="R58" s="35">
        <v>117</v>
      </c>
      <c r="S58" s="35">
        <v>3357359</v>
      </c>
      <c r="T58" s="35" t="s">
        <v>23</v>
      </c>
      <c r="U58" s="35" t="s">
        <v>23</v>
      </c>
      <c r="V58" s="35">
        <v>1775</v>
      </c>
      <c r="W58" s="35">
        <v>40891</v>
      </c>
      <c r="X58" s="35" t="s">
        <v>23</v>
      </c>
    </row>
    <row r="59" spans="1:24" ht="12">
      <c r="A59" s="32"/>
      <c r="B59" s="5"/>
      <c r="C59" s="5"/>
      <c r="D59" s="5">
        <v>5028</v>
      </c>
      <c r="E59" s="39"/>
      <c r="F59" s="39" t="s">
        <v>56</v>
      </c>
      <c r="G59" s="33"/>
      <c r="H59" s="34">
        <v>50</v>
      </c>
      <c r="I59" s="35">
        <v>270</v>
      </c>
      <c r="J59" s="35">
        <v>270</v>
      </c>
      <c r="K59" s="35">
        <v>147</v>
      </c>
      <c r="L59" s="35">
        <v>123</v>
      </c>
      <c r="M59" s="35">
        <v>34</v>
      </c>
      <c r="N59" s="35">
        <v>23</v>
      </c>
      <c r="O59" s="35">
        <v>11</v>
      </c>
      <c r="P59" s="35">
        <v>236</v>
      </c>
      <c r="Q59" s="35">
        <v>124</v>
      </c>
      <c r="R59" s="35">
        <v>112</v>
      </c>
      <c r="S59" s="35">
        <v>558892</v>
      </c>
      <c r="T59" s="35" t="s">
        <v>23</v>
      </c>
      <c r="U59" s="35">
        <v>3570</v>
      </c>
      <c r="V59" s="35">
        <v>2540</v>
      </c>
      <c r="W59" s="35">
        <v>44172</v>
      </c>
      <c r="X59" s="35" t="s">
        <v>23</v>
      </c>
    </row>
    <row r="60" spans="1:24" ht="12">
      <c r="A60" s="32"/>
      <c r="B60" s="5"/>
      <c r="C60" s="5"/>
      <c r="D60" s="5">
        <v>5029</v>
      </c>
      <c r="E60" s="39"/>
      <c r="F60" s="39" t="s">
        <v>57</v>
      </c>
      <c r="G60" s="33"/>
      <c r="H60" s="34">
        <v>357</v>
      </c>
      <c r="I60" s="35">
        <v>3308</v>
      </c>
      <c r="J60" s="35">
        <v>3308</v>
      </c>
      <c r="K60" s="35">
        <v>1930</v>
      </c>
      <c r="L60" s="35">
        <v>1378</v>
      </c>
      <c r="M60" s="35">
        <v>180</v>
      </c>
      <c r="N60" s="35">
        <v>118</v>
      </c>
      <c r="O60" s="35">
        <v>62</v>
      </c>
      <c r="P60" s="35">
        <v>3128</v>
      </c>
      <c r="Q60" s="35">
        <v>1812</v>
      </c>
      <c r="R60" s="35">
        <v>1316</v>
      </c>
      <c r="S60" s="35">
        <v>17200001</v>
      </c>
      <c r="T60" s="35" t="s">
        <v>23</v>
      </c>
      <c r="U60" s="35">
        <v>5894</v>
      </c>
      <c r="V60" s="35">
        <v>54094</v>
      </c>
      <c r="W60" s="35">
        <v>592804</v>
      </c>
      <c r="X60" s="35" t="s">
        <v>23</v>
      </c>
    </row>
    <row r="61" spans="1:24" ht="10.5" customHeight="1">
      <c r="A61" s="32"/>
      <c r="B61" s="5"/>
      <c r="C61" s="5"/>
      <c r="D61" s="5"/>
      <c r="E61" s="39"/>
      <c r="F61" s="39"/>
      <c r="G61" s="33"/>
      <c r="H61" s="34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</row>
    <row r="62" spans="1:24" s="2" customFormat="1" ht="12">
      <c r="A62" s="36"/>
      <c r="B62" s="36">
        <v>51</v>
      </c>
      <c r="C62" s="36"/>
      <c r="D62" s="36"/>
      <c r="E62" s="38" t="s">
        <v>212</v>
      </c>
      <c r="F62" s="38"/>
      <c r="G62" s="29"/>
      <c r="H62" s="30">
        <f aca="true" t="shared" si="11" ref="H62:W62">SUM(H75,H81,H88,H96)</f>
        <v>1450</v>
      </c>
      <c r="I62" s="42">
        <f t="shared" si="11"/>
        <v>11554</v>
      </c>
      <c r="J62" s="42">
        <f t="shared" si="11"/>
        <v>11554</v>
      </c>
      <c r="K62" s="42">
        <f t="shared" si="11"/>
        <v>8125</v>
      </c>
      <c r="L62" s="42">
        <f t="shared" si="11"/>
        <v>3429</v>
      </c>
      <c r="M62" s="42">
        <f t="shared" si="11"/>
        <v>655</v>
      </c>
      <c r="N62" s="42">
        <f t="shared" si="11"/>
        <v>451</v>
      </c>
      <c r="O62" s="42">
        <f t="shared" si="11"/>
        <v>204</v>
      </c>
      <c r="P62" s="42">
        <f t="shared" si="11"/>
        <v>10899</v>
      </c>
      <c r="Q62" s="42">
        <f t="shared" si="11"/>
        <v>7674</v>
      </c>
      <c r="R62" s="42">
        <f t="shared" si="11"/>
        <v>3225</v>
      </c>
      <c r="S62" s="42">
        <f t="shared" si="11"/>
        <v>70027160</v>
      </c>
      <c r="T62" s="42">
        <f t="shared" si="11"/>
        <v>26601</v>
      </c>
      <c r="U62" s="42">
        <f t="shared" si="11"/>
        <v>160452</v>
      </c>
      <c r="V62" s="42">
        <f t="shared" si="11"/>
        <v>1227511</v>
      </c>
      <c r="W62" s="42">
        <f t="shared" si="11"/>
        <v>4496339</v>
      </c>
      <c r="X62" s="31" t="s">
        <v>23</v>
      </c>
    </row>
    <row r="63" spans="1:24" ht="7.5" customHeight="1" thickBot="1">
      <c r="A63" s="32"/>
      <c r="B63" s="5"/>
      <c r="C63" s="5"/>
      <c r="D63" s="5"/>
      <c r="E63" s="5"/>
      <c r="F63" s="5"/>
      <c r="G63" s="33"/>
      <c r="H63" s="4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24" ht="12" customHeight="1">
      <c r="A64" s="44" t="s">
        <v>58</v>
      </c>
      <c r="B64" s="44"/>
      <c r="C64" s="44"/>
      <c r="D64" s="44"/>
      <c r="E64" s="44"/>
      <c r="F64" s="44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</row>
    <row r="65" spans="2:24" ht="21" customHeight="1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ht="9" customHeight="1"/>
    <row r="67" ht="17.25" customHeight="1">
      <c r="F67" s="4" t="s">
        <v>59</v>
      </c>
    </row>
    <row r="69" ht="12.75" customHeight="1" thickBot="1"/>
    <row r="70" spans="1:24" ht="13.5" customHeight="1" thickTop="1">
      <c r="A70" s="6" t="s">
        <v>3</v>
      </c>
      <c r="B70" s="6"/>
      <c r="C70" s="6"/>
      <c r="D70" s="6"/>
      <c r="E70" s="6"/>
      <c r="F70" s="6"/>
      <c r="G70" s="6"/>
      <c r="H70" s="7" t="s">
        <v>4</v>
      </c>
      <c r="I70" s="8" t="s">
        <v>5</v>
      </c>
      <c r="J70" s="9"/>
      <c r="K70" s="9"/>
      <c r="L70" s="9"/>
      <c r="M70" s="9"/>
      <c r="N70" s="9"/>
      <c r="O70" s="9"/>
      <c r="P70" s="9"/>
      <c r="Q70" s="9"/>
      <c r="R70" s="10"/>
      <c r="S70" s="7" t="s">
        <v>6</v>
      </c>
      <c r="T70" s="7" t="s">
        <v>7</v>
      </c>
      <c r="U70" s="7" t="s">
        <v>8</v>
      </c>
      <c r="V70" s="7" t="s">
        <v>9</v>
      </c>
      <c r="W70" s="7" t="s">
        <v>10</v>
      </c>
      <c r="X70" s="7" t="s">
        <v>11</v>
      </c>
    </row>
    <row r="71" spans="1:24" ht="26.25" customHeight="1">
      <c r="A71" s="11"/>
      <c r="B71" s="11"/>
      <c r="C71" s="11"/>
      <c r="D71" s="11"/>
      <c r="E71" s="11"/>
      <c r="F71" s="11"/>
      <c r="G71" s="11"/>
      <c r="H71" s="12"/>
      <c r="I71" s="12" t="s">
        <v>12</v>
      </c>
      <c r="J71" s="13" t="s">
        <v>13</v>
      </c>
      <c r="K71" s="14"/>
      <c r="L71" s="15"/>
      <c r="M71" s="16" t="s">
        <v>14</v>
      </c>
      <c r="N71" s="16"/>
      <c r="O71" s="17"/>
      <c r="P71" s="18" t="s">
        <v>15</v>
      </c>
      <c r="Q71" s="16"/>
      <c r="R71" s="17"/>
      <c r="S71" s="12"/>
      <c r="T71" s="12"/>
      <c r="U71" s="12"/>
      <c r="V71" s="12"/>
      <c r="W71" s="12"/>
      <c r="X71" s="12"/>
    </row>
    <row r="72" spans="1:24" ht="13.5" customHeight="1">
      <c r="A72" s="19"/>
      <c r="B72" s="19"/>
      <c r="C72" s="19"/>
      <c r="D72" s="19"/>
      <c r="E72" s="19"/>
      <c r="F72" s="19"/>
      <c r="G72" s="19"/>
      <c r="H72" s="20"/>
      <c r="I72" s="20"/>
      <c r="J72" s="21" t="s">
        <v>13</v>
      </c>
      <c r="K72" s="21" t="s">
        <v>16</v>
      </c>
      <c r="L72" s="22" t="s">
        <v>17</v>
      </c>
      <c r="M72" s="23" t="s">
        <v>13</v>
      </c>
      <c r="N72" s="21" t="s">
        <v>16</v>
      </c>
      <c r="O72" s="24" t="s">
        <v>17</v>
      </c>
      <c r="P72" s="21" t="s">
        <v>13</v>
      </c>
      <c r="Q72" s="21" t="s">
        <v>16</v>
      </c>
      <c r="R72" s="21" t="s">
        <v>17</v>
      </c>
      <c r="S72" s="20"/>
      <c r="T72" s="20"/>
      <c r="U72" s="20"/>
      <c r="V72" s="20"/>
      <c r="W72" s="20"/>
      <c r="X72" s="20"/>
    </row>
    <row r="73" spans="8:24" ht="9.75" customHeight="1">
      <c r="H73" s="25"/>
      <c r="I73" s="26" t="s">
        <v>18</v>
      </c>
      <c r="J73" s="26" t="s">
        <v>18</v>
      </c>
      <c r="K73" s="26" t="s">
        <v>18</v>
      </c>
      <c r="L73" s="26" t="s">
        <v>18</v>
      </c>
      <c r="M73" s="26" t="s">
        <v>18</v>
      </c>
      <c r="N73" s="26" t="s">
        <v>18</v>
      </c>
      <c r="O73" s="26" t="s">
        <v>18</v>
      </c>
      <c r="P73" s="26" t="s">
        <v>18</v>
      </c>
      <c r="Q73" s="26" t="s">
        <v>18</v>
      </c>
      <c r="R73" s="26" t="s">
        <v>18</v>
      </c>
      <c r="S73" s="26" t="s">
        <v>19</v>
      </c>
      <c r="T73" s="26" t="s">
        <v>19</v>
      </c>
      <c r="U73" s="26" t="s">
        <v>19</v>
      </c>
      <c r="V73" s="26" t="s">
        <v>19</v>
      </c>
      <c r="W73" s="26" t="s">
        <v>19</v>
      </c>
      <c r="X73" s="26" t="s">
        <v>20</v>
      </c>
    </row>
    <row r="74" spans="8:24" ht="10.5" customHeight="1">
      <c r="H74" s="46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</row>
    <row r="75" spans="2:24" s="2" customFormat="1" ht="12">
      <c r="B75" s="37">
        <v>511</v>
      </c>
      <c r="C75" s="37"/>
      <c r="D75" s="36"/>
      <c r="E75" s="38" t="s">
        <v>60</v>
      </c>
      <c r="F75" s="38"/>
      <c r="G75" s="41"/>
      <c r="H75" s="30">
        <f aca="true" t="shared" si="12" ref="H75:W75">SUM(H76:H79)</f>
        <v>878</v>
      </c>
      <c r="I75" s="31">
        <f t="shared" si="12"/>
        <v>7433</v>
      </c>
      <c r="J75" s="31">
        <f t="shared" si="12"/>
        <v>7433</v>
      </c>
      <c r="K75" s="31">
        <f t="shared" si="12"/>
        <v>5196</v>
      </c>
      <c r="L75" s="31">
        <f t="shared" si="12"/>
        <v>2237</v>
      </c>
      <c r="M75" s="31">
        <f t="shared" si="12"/>
        <v>361</v>
      </c>
      <c r="N75" s="31">
        <f t="shared" si="12"/>
        <v>256</v>
      </c>
      <c r="O75" s="31">
        <f t="shared" si="12"/>
        <v>105</v>
      </c>
      <c r="P75" s="31">
        <f t="shared" si="12"/>
        <v>7072</v>
      </c>
      <c r="Q75" s="31">
        <f t="shared" si="12"/>
        <v>4940</v>
      </c>
      <c r="R75" s="31">
        <f t="shared" si="12"/>
        <v>2132</v>
      </c>
      <c r="S75" s="31">
        <f t="shared" si="12"/>
        <v>47171683</v>
      </c>
      <c r="T75" s="31">
        <f t="shared" si="12"/>
        <v>7717</v>
      </c>
      <c r="U75" s="31">
        <f t="shared" si="12"/>
        <v>152283</v>
      </c>
      <c r="V75" s="31">
        <f t="shared" si="12"/>
        <v>754411</v>
      </c>
      <c r="W75" s="31">
        <f t="shared" si="12"/>
        <v>3142672</v>
      </c>
      <c r="X75" s="31" t="s">
        <v>23</v>
      </c>
    </row>
    <row r="76" spans="2:24" ht="12">
      <c r="B76" s="5"/>
      <c r="C76" s="5"/>
      <c r="D76" s="5">
        <v>5111</v>
      </c>
      <c r="E76" s="39"/>
      <c r="F76" s="39" t="s">
        <v>61</v>
      </c>
      <c r="G76" s="39"/>
      <c r="H76" s="34">
        <v>213</v>
      </c>
      <c r="I76" s="35">
        <v>1609</v>
      </c>
      <c r="J76" s="35">
        <v>1609</v>
      </c>
      <c r="K76" s="35">
        <v>1177</v>
      </c>
      <c r="L76" s="35">
        <v>432</v>
      </c>
      <c r="M76" s="35">
        <v>94</v>
      </c>
      <c r="N76" s="35">
        <v>67</v>
      </c>
      <c r="O76" s="35">
        <v>27</v>
      </c>
      <c r="P76" s="35">
        <v>1515</v>
      </c>
      <c r="Q76" s="35">
        <v>1110</v>
      </c>
      <c r="R76" s="35">
        <v>405</v>
      </c>
      <c r="S76" s="35">
        <v>9353916</v>
      </c>
      <c r="T76" s="35">
        <v>885</v>
      </c>
      <c r="U76" s="35">
        <v>60864</v>
      </c>
      <c r="V76" s="35">
        <v>301417</v>
      </c>
      <c r="W76" s="35">
        <v>896667</v>
      </c>
      <c r="X76" s="35" t="s">
        <v>23</v>
      </c>
    </row>
    <row r="77" spans="2:24" ht="12">
      <c r="B77" s="5"/>
      <c r="C77" s="5"/>
      <c r="D77" s="5">
        <v>5112</v>
      </c>
      <c r="E77" s="39"/>
      <c r="F77" s="39" t="s">
        <v>62</v>
      </c>
      <c r="G77" s="39"/>
      <c r="H77" s="34">
        <v>17</v>
      </c>
      <c r="I77" s="35">
        <v>171</v>
      </c>
      <c r="J77" s="35">
        <v>171</v>
      </c>
      <c r="K77" s="35">
        <v>119</v>
      </c>
      <c r="L77" s="35">
        <v>52</v>
      </c>
      <c r="M77" s="35">
        <v>7</v>
      </c>
      <c r="N77" s="35">
        <v>4</v>
      </c>
      <c r="O77" s="35">
        <v>3</v>
      </c>
      <c r="P77" s="35">
        <v>164</v>
      </c>
      <c r="Q77" s="35">
        <v>115</v>
      </c>
      <c r="R77" s="35">
        <v>49</v>
      </c>
      <c r="S77" s="35">
        <v>1490481</v>
      </c>
      <c r="T77" s="35" t="s">
        <v>23</v>
      </c>
      <c r="U77" s="35">
        <v>4841</v>
      </c>
      <c r="V77" s="35">
        <v>38685</v>
      </c>
      <c r="W77" s="35">
        <v>52454</v>
      </c>
      <c r="X77" s="35" t="s">
        <v>23</v>
      </c>
    </row>
    <row r="78" spans="2:24" ht="12">
      <c r="B78" s="5"/>
      <c r="C78" s="5"/>
      <c r="D78" s="5">
        <v>5113</v>
      </c>
      <c r="E78" s="39"/>
      <c r="F78" s="39" t="s">
        <v>63</v>
      </c>
      <c r="G78" s="39"/>
      <c r="H78" s="34">
        <v>32</v>
      </c>
      <c r="I78" s="35">
        <v>211</v>
      </c>
      <c r="J78" s="35">
        <v>211</v>
      </c>
      <c r="K78" s="35">
        <v>152</v>
      </c>
      <c r="L78" s="35">
        <v>59</v>
      </c>
      <c r="M78" s="35">
        <v>20</v>
      </c>
      <c r="N78" s="35">
        <v>14</v>
      </c>
      <c r="O78" s="35">
        <v>6</v>
      </c>
      <c r="P78" s="35">
        <v>191</v>
      </c>
      <c r="Q78" s="35">
        <v>138</v>
      </c>
      <c r="R78" s="35">
        <v>53</v>
      </c>
      <c r="S78" s="35">
        <v>430926</v>
      </c>
      <c r="T78" s="35">
        <v>316</v>
      </c>
      <c r="U78" s="35" t="s">
        <v>23</v>
      </c>
      <c r="V78" s="35">
        <v>4962</v>
      </c>
      <c r="W78" s="35">
        <v>23837</v>
      </c>
      <c r="X78" s="35" t="s">
        <v>23</v>
      </c>
    </row>
    <row r="79" spans="2:24" ht="12">
      <c r="B79" s="5"/>
      <c r="C79" s="5"/>
      <c r="D79" s="5">
        <v>5119</v>
      </c>
      <c r="E79" s="39"/>
      <c r="F79" s="39" t="s">
        <v>64</v>
      </c>
      <c r="G79" s="39"/>
      <c r="H79" s="34">
        <v>616</v>
      </c>
      <c r="I79" s="35">
        <v>5442</v>
      </c>
      <c r="J79" s="35">
        <v>5442</v>
      </c>
      <c r="K79" s="35">
        <v>3748</v>
      </c>
      <c r="L79" s="35">
        <v>1694</v>
      </c>
      <c r="M79" s="35">
        <v>240</v>
      </c>
      <c r="N79" s="35">
        <v>171</v>
      </c>
      <c r="O79" s="35">
        <v>69</v>
      </c>
      <c r="P79" s="35">
        <v>5202</v>
      </c>
      <c r="Q79" s="35">
        <v>3577</v>
      </c>
      <c r="R79" s="35">
        <v>1625</v>
      </c>
      <c r="S79" s="35">
        <v>35896360</v>
      </c>
      <c r="T79" s="35">
        <v>6516</v>
      </c>
      <c r="U79" s="35">
        <v>86578</v>
      </c>
      <c r="V79" s="35">
        <v>409347</v>
      </c>
      <c r="W79" s="35">
        <v>2169714</v>
      </c>
      <c r="X79" s="35" t="s">
        <v>23</v>
      </c>
    </row>
    <row r="80" spans="2:24" ht="10.5" customHeight="1">
      <c r="B80" s="5"/>
      <c r="C80" s="5"/>
      <c r="D80" s="5"/>
      <c r="E80" s="39"/>
      <c r="F80" s="39"/>
      <c r="G80" s="39"/>
      <c r="H80" s="34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</row>
    <row r="81" spans="2:24" s="2" customFormat="1" ht="12">
      <c r="B81" s="37">
        <v>512</v>
      </c>
      <c r="C81" s="37"/>
      <c r="D81" s="36"/>
      <c r="E81" s="38" t="s">
        <v>65</v>
      </c>
      <c r="F81" s="38"/>
      <c r="G81" s="41"/>
      <c r="H81" s="30">
        <f aca="true" t="shared" si="13" ref="H81:W81">SUM(H82:H86)</f>
        <v>151</v>
      </c>
      <c r="I81" s="31">
        <f t="shared" si="13"/>
        <v>1039</v>
      </c>
      <c r="J81" s="31">
        <f t="shared" si="13"/>
        <v>1039</v>
      </c>
      <c r="K81" s="31">
        <f t="shared" si="13"/>
        <v>690</v>
      </c>
      <c r="L81" s="31">
        <f t="shared" si="13"/>
        <v>349</v>
      </c>
      <c r="M81" s="31">
        <f t="shared" si="13"/>
        <v>38</v>
      </c>
      <c r="N81" s="31">
        <f t="shared" si="13"/>
        <v>21</v>
      </c>
      <c r="O81" s="31">
        <f t="shared" si="13"/>
        <v>17</v>
      </c>
      <c r="P81" s="31">
        <f t="shared" si="13"/>
        <v>1001</v>
      </c>
      <c r="Q81" s="31">
        <f t="shared" si="13"/>
        <v>669</v>
      </c>
      <c r="R81" s="31">
        <f t="shared" si="13"/>
        <v>332</v>
      </c>
      <c r="S81" s="31">
        <f t="shared" si="13"/>
        <v>5381424</v>
      </c>
      <c r="T81" s="31">
        <f t="shared" si="13"/>
        <v>2822</v>
      </c>
      <c r="U81" s="31">
        <f t="shared" si="13"/>
        <v>4370</v>
      </c>
      <c r="V81" s="31">
        <f t="shared" si="13"/>
        <v>71807</v>
      </c>
      <c r="W81" s="31">
        <f t="shared" si="13"/>
        <v>419004</v>
      </c>
      <c r="X81" s="31" t="s">
        <v>23</v>
      </c>
    </row>
    <row r="82" spans="2:24" ht="12">
      <c r="B82" s="5"/>
      <c r="C82" s="5"/>
      <c r="D82" s="5">
        <v>5121</v>
      </c>
      <c r="E82" s="39"/>
      <c r="F82" s="39" t="s">
        <v>66</v>
      </c>
      <c r="G82" s="39"/>
      <c r="H82" s="34">
        <v>47</v>
      </c>
      <c r="I82" s="35">
        <v>295</v>
      </c>
      <c r="J82" s="35">
        <v>295</v>
      </c>
      <c r="K82" s="35">
        <v>200</v>
      </c>
      <c r="L82" s="35">
        <v>95</v>
      </c>
      <c r="M82" s="35">
        <v>23</v>
      </c>
      <c r="N82" s="35">
        <v>11</v>
      </c>
      <c r="O82" s="35">
        <v>12</v>
      </c>
      <c r="P82" s="35">
        <v>272</v>
      </c>
      <c r="Q82" s="35">
        <v>189</v>
      </c>
      <c r="R82" s="35">
        <v>83</v>
      </c>
      <c r="S82" s="35">
        <v>1285775</v>
      </c>
      <c r="T82" s="35" t="s">
        <v>23</v>
      </c>
      <c r="U82" s="35" t="s">
        <v>23</v>
      </c>
      <c r="V82" s="35">
        <v>4053</v>
      </c>
      <c r="W82" s="35">
        <v>83986</v>
      </c>
      <c r="X82" s="35" t="s">
        <v>23</v>
      </c>
    </row>
    <row r="83" spans="2:24" ht="12">
      <c r="B83" s="5"/>
      <c r="C83" s="5"/>
      <c r="D83" s="5">
        <v>5122</v>
      </c>
      <c r="E83" s="39"/>
      <c r="F83" s="39" t="s">
        <v>67</v>
      </c>
      <c r="G83" s="39"/>
      <c r="H83" s="34">
        <v>7</v>
      </c>
      <c r="I83" s="35">
        <v>55</v>
      </c>
      <c r="J83" s="35">
        <v>55</v>
      </c>
      <c r="K83" s="35">
        <v>38</v>
      </c>
      <c r="L83" s="35">
        <v>17</v>
      </c>
      <c r="M83" s="35">
        <v>4</v>
      </c>
      <c r="N83" s="35">
        <v>3</v>
      </c>
      <c r="O83" s="35">
        <v>1</v>
      </c>
      <c r="P83" s="35">
        <v>51</v>
      </c>
      <c r="Q83" s="35">
        <v>35</v>
      </c>
      <c r="R83" s="35">
        <v>16</v>
      </c>
      <c r="S83" s="35">
        <v>451041</v>
      </c>
      <c r="T83" s="35" t="s">
        <v>23</v>
      </c>
      <c r="U83" s="35" t="s">
        <v>23</v>
      </c>
      <c r="V83" s="35">
        <v>10269</v>
      </c>
      <c r="W83" s="35">
        <v>57299</v>
      </c>
      <c r="X83" s="35" t="s">
        <v>23</v>
      </c>
    </row>
    <row r="84" spans="2:24" ht="12">
      <c r="B84" s="5"/>
      <c r="C84" s="5"/>
      <c r="D84" s="5">
        <v>5123</v>
      </c>
      <c r="E84" s="39"/>
      <c r="F84" s="39" t="s">
        <v>68</v>
      </c>
      <c r="G84" s="39"/>
      <c r="H84" s="34">
        <v>3</v>
      </c>
      <c r="I84" s="35">
        <v>8</v>
      </c>
      <c r="J84" s="35">
        <v>8</v>
      </c>
      <c r="K84" s="35">
        <v>4</v>
      </c>
      <c r="L84" s="35">
        <v>4</v>
      </c>
      <c r="M84" s="35" t="s">
        <v>23</v>
      </c>
      <c r="N84" s="35" t="s">
        <v>23</v>
      </c>
      <c r="O84" s="35" t="s">
        <v>23</v>
      </c>
      <c r="P84" s="35">
        <v>8</v>
      </c>
      <c r="Q84" s="35">
        <v>4</v>
      </c>
      <c r="R84" s="35">
        <v>4</v>
      </c>
      <c r="S84" s="35">
        <v>19400</v>
      </c>
      <c r="T84" s="35" t="s">
        <v>23</v>
      </c>
      <c r="U84" s="35" t="s">
        <v>23</v>
      </c>
      <c r="V84" s="35" t="s">
        <v>23</v>
      </c>
      <c r="W84" s="35">
        <v>1909</v>
      </c>
      <c r="X84" s="35" t="s">
        <v>23</v>
      </c>
    </row>
    <row r="85" spans="2:24" ht="12">
      <c r="B85" s="5"/>
      <c r="C85" s="5"/>
      <c r="D85" s="5">
        <v>5124</v>
      </c>
      <c r="E85" s="39"/>
      <c r="F85" s="39" t="s">
        <v>69</v>
      </c>
      <c r="G85" s="39"/>
      <c r="H85" s="34">
        <v>5</v>
      </c>
      <c r="I85" s="35">
        <v>31</v>
      </c>
      <c r="J85" s="35">
        <v>31</v>
      </c>
      <c r="K85" s="35">
        <v>21</v>
      </c>
      <c r="L85" s="35">
        <v>10</v>
      </c>
      <c r="M85" s="35">
        <v>1</v>
      </c>
      <c r="N85" s="35">
        <v>1</v>
      </c>
      <c r="O85" s="35" t="s">
        <v>23</v>
      </c>
      <c r="P85" s="35">
        <v>30</v>
      </c>
      <c r="Q85" s="35">
        <v>20</v>
      </c>
      <c r="R85" s="35">
        <v>10</v>
      </c>
      <c r="S85" s="35">
        <v>71747</v>
      </c>
      <c r="T85" s="35">
        <v>158</v>
      </c>
      <c r="U85" s="35" t="s">
        <v>23</v>
      </c>
      <c r="V85" s="35">
        <v>16007</v>
      </c>
      <c r="W85" s="35">
        <v>4699</v>
      </c>
      <c r="X85" s="35" t="s">
        <v>23</v>
      </c>
    </row>
    <row r="86" spans="2:24" ht="12">
      <c r="B86" s="5"/>
      <c r="C86" s="5"/>
      <c r="D86" s="5">
        <v>5129</v>
      </c>
      <c r="E86" s="39"/>
      <c r="F86" s="39" t="s">
        <v>70</v>
      </c>
      <c r="G86" s="39"/>
      <c r="H86" s="34">
        <v>89</v>
      </c>
      <c r="I86" s="35">
        <v>650</v>
      </c>
      <c r="J86" s="35">
        <v>650</v>
      </c>
      <c r="K86" s="35">
        <v>427</v>
      </c>
      <c r="L86" s="35">
        <v>223</v>
      </c>
      <c r="M86" s="35">
        <v>10</v>
      </c>
      <c r="N86" s="35">
        <v>6</v>
      </c>
      <c r="O86" s="35">
        <v>4</v>
      </c>
      <c r="P86" s="35">
        <v>640</v>
      </c>
      <c r="Q86" s="35">
        <v>421</v>
      </c>
      <c r="R86" s="35">
        <v>219</v>
      </c>
      <c r="S86" s="35">
        <v>3553461</v>
      </c>
      <c r="T86" s="35">
        <v>2664</v>
      </c>
      <c r="U86" s="35">
        <v>4370</v>
      </c>
      <c r="V86" s="35">
        <v>41478</v>
      </c>
      <c r="W86" s="35">
        <v>271111</v>
      </c>
      <c r="X86" s="35" t="s">
        <v>23</v>
      </c>
    </row>
    <row r="87" spans="2:24" ht="10.5" customHeight="1">
      <c r="B87" s="5"/>
      <c r="C87" s="5"/>
      <c r="D87" s="5"/>
      <c r="E87" s="39"/>
      <c r="F87" s="39"/>
      <c r="G87" s="39"/>
      <c r="H87" s="34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</row>
    <row r="88" spans="2:24" s="2" customFormat="1" ht="12">
      <c r="B88" s="37">
        <v>513</v>
      </c>
      <c r="C88" s="37"/>
      <c r="D88" s="36"/>
      <c r="E88" s="38" t="s">
        <v>213</v>
      </c>
      <c r="F88" s="38"/>
      <c r="G88" s="41"/>
      <c r="H88" s="30">
        <f>SUM(H89:H94)</f>
        <v>216</v>
      </c>
      <c r="I88" s="31">
        <v>2219</v>
      </c>
      <c r="J88" s="31">
        <v>2219</v>
      </c>
      <c r="K88" s="31">
        <v>1626</v>
      </c>
      <c r="L88" s="31">
        <v>593</v>
      </c>
      <c r="M88" s="31">
        <v>45</v>
      </c>
      <c r="N88" s="31">
        <v>31</v>
      </c>
      <c r="O88" s="31">
        <v>14</v>
      </c>
      <c r="P88" s="31">
        <v>2174</v>
      </c>
      <c r="Q88" s="31">
        <v>1595</v>
      </c>
      <c r="R88" s="31">
        <v>579</v>
      </c>
      <c r="S88" s="31">
        <v>15616306</v>
      </c>
      <c r="T88" s="31">
        <f>SUM(T89:T94)</f>
        <v>16012</v>
      </c>
      <c r="U88" s="31">
        <f>SUM(U89:U94)</f>
        <v>3749</v>
      </c>
      <c r="V88" s="31">
        <f>SUM(V89:V94)</f>
        <v>378091</v>
      </c>
      <c r="W88" s="31">
        <v>790236</v>
      </c>
      <c r="X88" s="31" t="s">
        <v>23</v>
      </c>
    </row>
    <row r="89" spans="2:24" ht="12">
      <c r="B89" s="5"/>
      <c r="C89" s="5"/>
      <c r="D89" s="5">
        <v>5131</v>
      </c>
      <c r="E89" s="39"/>
      <c r="F89" s="39" t="s">
        <v>71</v>
      </c>
      <c r="G89" s="39"/>
      <c r="H89" s="34" t="s">
        <v>23</v>
      </c>
      <c r="I89" s="35" t="s">
        <v>23</v>
      </c>
      <c r="J89" s="35" t="s">
        <v>23</v>
      </c>
      <c r="K89" s="35" t="s">
        <v>23</v>
      </c>
      <c r="L89" s="35" t="s">
        <v>23</v>
      </c>
      <c r="M89" s="35" t="s">
        <v>23</v>
      </c>
      <c r="N89" s="35" t="s">
        <v>23</v>
      </c>
      <c r="O89" s="35" t="s">
        <v>23</v>
      </c>
      <c r="P89" s="35" t="s">
        <v>23</v>
      </c>
      <c r="Q89" s="35" t="s">
        <v>23</v>
      </c>
      <c r="R89" s="35" t="s">
        <v>23</v>
      </c>
      <c r="S89" s="35" t="s">
        <v>23</v>
      </c>
      <c r="T89" s="35" t="s">
        <v>23</v>
      </c>
      <c r="U89" s="35" t="s">
        <v>23</v>
      </c>
      <c r="V89" s="35" t="s">
        <v>23</v>
      </c>
      <c r="W89" s="35" t="s">
        <v>23</v>
      </c>
      <c r="X89" s="35" t="s">
        <v>23</v>
      </c>
    </row>
    <row r="90" spans="2:24" ht="12">
      <c r="B90" s="5"/>
      <c r="C90" s="5"/>
      <c r="D90" s="5">
        <v>5132</v>
      </c>
      <c r="E90" s="39"/>
      <c r="F90" s="39" t="s">
        <v>72</v>
      </c>
      <c r="G90" s="39"/>
      <c r="H90" s="34">
        <v>89</v>
      </c>
      <c r="I90" s="35">
        <v>1004</v>
      </c>
      <c r="J90" s="35">
        <v>1004</v>
      </c>
      <c r="K90" s="35">
        <v>757</v>
      </c>
      <c r="L90" s="35">
        <v>247</v>
      </c>
      <c r="M90" s="35">
        <v>8</v>
      </c>
      <c r="N90" s="35">
        <v>3</v>
      </c>
      <c r="O90" s="35">
        <v>5</v>
      </c>
      <c r="P90" s="35">
        <v>996</v>
      </c>
      <c r="Q90" s="35">
        <v>754</v>
      </c>
      <c r="R90" s="35">
        <v>242</v>
      </c>
      <c r="S90" s="35">
        <v>7360622</v>
      </c>
      <c r="T90" s="35">
        <v>16012</v>
      </c>
      <c r="U90" s="35">
        <v>3749</v>
      </c>
      <c r="V90" s="35">
        <v>313353</v>
      </c>
      <c r="W90" s="35">
        <v>137748</v>
      </c>
      <c r="X90" s="35" t="s">
        <v>23</v>
      </c>
    </row>
    <row r="91" spans="2:24" ht="12">
      <c r="B91" s="5"/>
      <c r="C91" s="5"/>
      <c r="D91" s="5">
        <v>5133</v>
      </c>
      <c r="E91" s="39"/>
      <c r="F91" s="39" t="s">
        <v>73</v>
      </c>
      <c r="G91" s="39"/>
      <c r="H91" s="34">
        <v>1</v>
      </c>
      <c r="I91" s="35" t="s">
        <v>74</v>
      </c>
      <c r="J91" s="35" t="s">
        <v>74</v>
      </c>
      <c r="K91" s="35" t="s">
        <v>74</v>
      </c>
      <c r="L91" s="35" t="s">
        <v>74</v>
      </c>
      <c r="M91" s="35" t="s">
        <v>23</v>
      </c>
      <c r="N91" s="35" t="s">
        <v>23</v>
      </c>
      <c r="O91" s="35" t="s">
        <v>23</v>
      </c>
      <c r="P91" s="35" t="s">
        <v>74</v>
      </c>
      <c r="Q91" s="35" t="s">
        <v>74</v>
      </c>
      <c r="R91" s="35" t="s">
        <v>74</v>
      </c>
      <c r="S91" s="35" t="s">
        <v>74</v>
      </c>
      <c r="T91" s="35" t="s">
        <v>23</v>
      </c>
      <c r="U91" s="35" t="s">
        <v>23</v>
      </c>
      <c r="V91" s="35" t="s">
        <v>23</v>
      </c>
      <c r="W91" s="35" t="s">
        <v>74</v>
      </c>
      <c r="X91" s="35" t="s">
        <v>23</v>
      </c>
    </row>
    <row r="92" spans="2:24" ht="12">
      <c r="B92" s="5"/>
      <c r="C92" s="5"/>
      <c r="D92" s="5">
        <v>5134</v>
      </c>
      <c r="E92" s="39"/>
      <c r="F92" s="39" t="s">
        <v>75</v>
      </c>
      <c r="G92" s="39"/>
      <c r="H92" s="34">
        <v>23</v>
      </c>
      <c r="I92" s="35">
        <v>121</v>
      </c>
      <c r="J92" s="35">
        <v>121</v>
      </c>
      <c r="K92" s="35">
        <v>78</v>
      </c>
      <c r="L92" s="35">
        <v>43</v>
      </c>
      <c r="M92" s="35">
        <v>9</v>
      </c>
      <c r="N92" s="35">
        <v>5</v>
      </c>
      <c r="O92" s="35">
        <v>4</v>
      </c>
      <c r="P92" s="35">
        <v>112</v>
      </c>
      <c r="Q92" s="35">
        <v>73</v>
      </c>
      <c r="R92" s="35">
        <v>39</v>
      </c>
      <c r="S92" s="35">
        <v>540610</v>
      </c>
      <c r="T92" s="35" t="s">
        <v>23</v>
      </c>
      <c r="U92" s="35" t="s">
        <v>23</v>
      </c>
      <c r="V92" s="35">
        <v>954</v>
      </c>
      <c r="W92" s="35">
        <v>29652</v>
      </c>
      <c r="X92" s="35" t="s">
        <v>23</v>
      </c>
    </row>
    <row r="93" spans="2:24" ht="12">
      <c r="B93" s="5"/>
      <c r="C93" s="5"/>
      <c r="D93" s="5">
        <v>5135</v>
      </c>
      <c r="E93" s="39"/>
      <c r="F93" s="39" t="s">
        <v>76</v>
      </c>
      <c r="G93" s="39"/>
      <c r="H93" s="34">
        <v>84</v>
      </c>
      <c r="I93" s="35">
        <v>947</v>
      </c>
      <c r="J93" s="35">
        <v>947</v>
      </c>
      <c r="K93" s="35">
        <v>692</v>
      </c>
      <c r="L93" s="35">
        <v>255</v>
      </c>
      <c r="M93" s="35">
        <v>21</v>
      </c>
      <c r="N93" s="35">
        <v>19</v>
      </c>
      <c r="O93" s="35">
        <v>2</v>
      </c>
      <c r="P93" s="35">
        <v>926</v>
      </c>
      <c r="Q93" s="35">
        <v>673</v>
      </c>
      <c r="R93" s="35">
        <v>253</v>
      </c>
      <c r="S93" s="35">
        <v>5896185</v>
      </c>
      <c r="T93" s="35" t="s">
        <v>23</v>
      </c>
      <c r="U93" s="35" t="s">
        <v>23</v>
      </c>
      <c r="V93" s="35">
        <v>63694</v>
      </c>
      <c r="W93" s="35">
        <v>537873</v>
      </c>
      <c r="X93" s="35" t="s">
        <v>23</v>
      </c>
    </row>
    <row r="94" spans="2:24" ht="12">
      <c r="B94" s="5"/>
      <c r="C94" s="5"/>
      <c r="D94" s="5">
        <v>5136</v>
      </c>
      <c r="E94" s="39"/>
      <c r="F94" s="39" t="s">
        <v>77</v>
      </c>
      <c r="G94" s="39"/>
      <c r="H94" s="34">
        <v>19</v>
      </c>
      <c r="I94" s="35" t="s">
        <v>74</v>
      </c>
      <c r="J94" s="35" t="s">
        <v>74</v>
      </c>
      <c r="K94" s="35" t="s">
        <v>74</v>
      </c>
      <c r="L94" s="35" t="s">
        <v>74</v>
      </c>
      <c r="M94" s="35" t="s">
        <v>74</v>
      </c>
      <c r="N94" s="35" t="s">
        <v>74</v>
      </c>
      <c r="O94" s="35" t="s">
        <v>74</v>
      </c>
      <c r="P94" s="35" t="s">
        <v>74</v>
      </c>
      <c r="Q94" s="35" t="s">
        <v>74</v>
      </c>
      <c r="R94" s="35" t="s">
        <v>74</v>
      </c>
      <c r="S94" s="35" t="s">
        <v>74</v>
      </c>
      <c r="T94" s="35" t="s">
        <v>23</v>
      </c>
      <c r="U94" s="35" t="s">
        <v>23</v>
      </c>
      <c r="V94" s="35">
        <v>90</v>
      </c>
      <c r="W94" s="35" t="s">
        <v>74</v>
      </c>
      <c r="X94" s="35" t="s">
        <v>23</v>
      </c>
    </row>
    <row r="95" spans="2:24" ht="11.25" customHeight="1">
      <c r="B95" s="5"/>
      <c r="C95" s="5"/>
      <c r="D95" s="5"/>
      <c r="E95" s="39"/>
      <c r="F95" s="39"/>
      <c r="G95" s="39"/>
      <c r="H95" s="34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</row>
    <row r="96" spans="2:24" s="2" customFormat="1" ht="12">
      <c r="B96" s="37">
        <v>514</v>
      </c>
      <c r="C96" s="37"/>
      <c r="D96" s="36"/>
      <c r="E96" s="38" t="s">
        <v>78</v>
      </c>
      <c r="F96" s="38"/>
      <c r="G96" s="41"/>
      <c r="H96" s="30">
        <f aca="true" t="shared" si="14" ref="H96:W96">SUM(H97:H101)</f>
        <v>205</v>
      </c>
      <c r="I96" s="31">
        <f t="shared" si="14"/>
        <v>863</v>
      </c>
      <c r="J96" s="31">
        <f t="shared" si="14"/>
        <v>863</v>
      </c>
      <c r="K96" s="31">
        <f t="shared" si="14"/>
        <v>613</v>
      </c>
      <c r="L96" s="31">
        <f t="shared" si="14"/>
        <v>250</v>
      </c>
      <c r="M96" s="31">
        <f t="shared" si="14"/>
        <v>211</v>
      </c>
      <c r="N96" s="31">
        <f t="shared" si="14"/>
        <v>143</v>
      </c>
      <c r="O96" s="31">
        <f t="shared" si="14"/>
        <v>68</v>
      </c>
      <c r="P96" s="31">
        <f t="shared" si="14"/>
        <v>652</v>
      </c>
      <c r="Q96" s="31">
        <f t="shared" si="14"/>
        <v>470</v>
      </c>
      <c r="R96" s="31">
        <f t="shared" si="14"/>
        <v>182</v>
      </c>
      <c r="S96" s="31">
        <f t="shared" si="14"/>
        <v>1857747</v>
      </c>
      <c r="T96" s="31">
        <f t="shared" si="14"/>
        <v>50</v>
      </c>
      <c r="U96" s="31">
        <f t="shared" si="14"/>
        <v>50</v>
      </c>
      <c r="V96" s="31">
        <f t="shared" si="14"/>
        <v>23202</v>
      </c>
      <c r="W96" s="31">
        <f t="shared" si="14"/>
        <v>144427</v>
      </c>
      <c r="X96" s="31" t="s">
        <v>23</v>
      </c>
    </row>
    <row r="97" spans="2:24" ht="12">
      <c r="B97" s="5"/>
      <c r="C97" s="5"/>
      <c r="D97" s="5">
        <v>5141</v>
      </c>
      <c r="E97" s="39"/>
      <c r="F97" s="39" t="s">
        <v>79</v>
      </c>
      <c r="G97" s="39"/>
      <c r="H97" s="34">
        <v>10</v>
      </c>
      <c r="I97" s="35">
        <v>27</v>
      </c>
      <c r="J97" s="35">
        <v>27</v>
      </c>
      <c r="K97" s="35">
        <v>18</v>
      </c>
      <c r="L97" s="35">
        <v>9</v>
      </c>
      <c r="M97" s="35">
        <v>10</v>
      </c>
      <c r="N97" s="35">
        <v>8</v>
      </c>
      <c r="O97" s="35">
        <v>2</v>
      </c>
      <c r="P97" s="35">
        <v>17</v>
      </c>
      <c r="Q97" s="35">
        <v>10</v>
      </c>
      <c r="R97" s="35">
        <v>7</v>
      </c>
      <c r="S97" s="35">
        <v>25934</v>
      </c>
      <c r="T97" s="35" t="s">
        <v>23</v>
      </c>
      <c r="U97" s="35" t="s">
        <v>23</v>
      </c>
      <c r="V97" s="35">
        <v>200</v>
      </c>
      <c r="W97" s="35">
        <v>1280</v>
      </c>
      <c r="X97" s="35" t="s">
        <v>23</v>
      </c>
    </row>
    <row r="98" spans="2:24" ht="12">
      <c r="B98" s="5"/>
      <c r="C98" s="5"/>
      <c r="D98" s="5">
        <v>5142</v>
      </c>
      <c r="E98" s="39"/>
      <c r="F98" s="39" t="s">
        <v>80</v>
      </c>
      <c r="G98" s="39"/>
      <c r="H98" s="34">
        <v>90</v>
      </c>
      <c r="I98" s="35">
        <v>409</v>
      </c>
      <c r="J98" s="35">
        <v>409</v>
      </c>
      <c r="K98" s="35">
        <v>312</v>
      </c>
      <c r="L98" s="35">
        <v>97</v>
      </c>
      <c r="M98" s="35">
        <v>95</v>
      </c>
      <c r="N98" s="35">
        <v>64</v>
      </c>
      <c r="O98" s="35">
        <v>31</v>
      </c>
      <c r="P98" s="35">
        <v>314</v>
      </c>
      <c r="Q98" s="35">
        <v>248</v>
      </c>
      <c r="R98" s="35">
        <v>66</v>
      </c>
      <c r="S98" s="35">
        <v>884597</v>
      </c>
      <c r="T98" s="35">
        <v>50</v>
      </c>
      <c r="U98" s="35">
        <v>50</v>
      </c>
      <c r="V98" s="35">
        <v>3246</v>
      </c>
      <c r="W98" s="35">
        <v>78264</v>
      </c>
      <c r="X98" s="35" t="s">
        <v>23</v>
      </c>
    </row>
    <row r="99" spans="2:24" ht="12">
      <c r="B99" s="5"/>
      <c r="C99" s="5"/>
      <c r="D99" s="5">
        <v>5143</v>
      </c>
      <c r="E99" s="39"/>
      <c r="F99" s="39" t="s">
        <v>81</v>
      </c>
      <c r="G99" s="39"/>
      <c r="H99" s="34">
        <v>31</v>
      </c>
      <c r="I99" s="35">
        <v>116</v>
      </c>
      <c r="J99" s="35">
        <v>116</v>
      </c>
      <c r="K99" s="35">
        <v>80</v>
      </c>
      <c r="L99" s="35">
        <v>36</v>
      </c>
      <c r="M99" s="35">
        <v>36</v>
      </c>
      <c r="N99" s="35">
        <v>23</v>
      </c>
      <c r="O99" s="35">
        <v>13</v>
      </c>
      <c r="P99" s="35">
        <v>80</v>
      </c>
      <c r="Q99" s="35">
        <v>57</v>
      </c>
      <c r="R99" s="35">
        <v>23</v>
      </c>
      <c r="S99" s="35">
        <v>427014</v>
      </c>
      <c r="T99" s="35" t="s">
        <v>23</v>
      </c>
      <c r="U99" s="35" t="s">
        <v>23</v>
      </c>
      <c r="V99" s="35">
        <v>7696</v>
      </c>
      <c r="W99" s="35">
        <v>35078</v>
      </c>
      <c r="X99" s="35" t="s">
        <v>23</v>
      </c>
    </row>
    <row r="100" spans="2:24" ht="12">
      <c r="B100" s="5"/>
      <c r="C100" s="5"/>
      <c r="D100" s="5">
        <v>5144</v>
      </c>
      <c r="E100" s="39"/>
      <c r="F100" s="39" t="s">
        <v>82</v>
      </c>
      <c r="G100" s="39"/>
      <c r="H100" s="34">
        <v>59</v>
      </c>
      <c r="I100" s="35">
        <v>251</v>
      </c>
      <c r="J100" s="35">
        <v>251</v>
      </c>
      <c r="K100" s="35">
        <v>167</v>
      </c>
      <c r="L100" s="35">
        <v>84</v>
      </c>
      <c r="M100" s="35">
        <v>52</v>
      </c>
      <c r="N100" s="35">
        <v>36</v>
      </c>
      <c r="O100" s="35">
        <v>16</v>
      </c>
      <c r="P100" s="35">
        <v>199</v>
      </c>
      <c r="Q100" s="35">
        <v>131</v>
      </c>
      <c r="R100" s="35">
        <v>68</v>
      </c>
      <c r="S100" s="35">
        <v>468816</v>
      </c>
      <c r="T100" s="35" t="s">
        <v>23</v>
      </c>
      <c r="U100" s="35" t="s">
        <v>23</v>
      </c>
      <c r="V100" s="35">
        <v>11172</v>
      </c>
      <c r="W100" s="35">
        <v>22676</v>
      </c>
      <c r="X100" s="35" t="s">
        <v>23</v>
      </c>
    </row>
    <row r="101" spans="2:24" ht="12">
      <c r="B101" s="5"/>
      <c r="C101" s="5"/>
      <c r="D101" s="5">
        <v>5149</v>
      </c>
      <c r="E101" s="39"/>
      <c r="F101" s="39" t="s">
        <v>83</v>
      </c>
      <c r="G101" s="39"/>
      <c r="H101" s="34">
        <v>15</v>
      </c>
      <c r="I101" s="35">
        <v>60</v>
      </c>
      <c r="J101" s="35">
        <v>60</v>
      </c>
      <c r="K101" s="35">
        <v>36</v>
      </c>
      <c r="L101" s="35">
        <v>24</v>
      </c>
      <c r="M101" s="35">
        <v>18</v>
      </c>
      <c r="N101" s="35">
        <v>12</v>
      </c>
      <c r="O101" s="35">
        <v>6</v>
      </c>
      <c r="P101" s="35">
        <v>42</v>
      </c>
      <c r="Q101" s="35">
        <v>24</v>
      </c>
      <c r="R101" s="35">
        <v>18</v>
      </c>
      <c r="S101" s="35">
        <v>51386</v>
      </c>
      <c r="T101" s="35" t="s">
        <v>23</v>
      </c>
      <c r="U101" s="35" t="s">
        <v>23</v>
      </c>
      <c r="V101" s="35">
        <v>888</v>
      </c>
      <c r="W101" s="35">
        <v>7129</v>
      </c>
      <c r="X101" s="35" t="s">
        <v>23</v>
      </c>
    </row>
    <row r="102" spans="2:24" ht="10.5" customHeight="1">
      <c r="B102" s="5"/>
      <c r="C102" s="5"/>
      <c r="D102" s="5"/>
      <c r="E102" s="39"/>
      <c r="F102" s="39"/>
      <c r="G102" s="39"/>
      <c r="H102" s="34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</row>
    <row r="103" spans="2:24" s="2" customFormat="1" ht="12">
      <c r="B103" s="36">
        <v>52</v>
      </c>
      <c r="C103" s="36"/>
      <c r="D103" s="36"/>
      <c r="E103" s="38" t="s">
        <v>84</v>
      </c>
      <c r="F103" s="38"/>
      <c r="G103" s="41"/>
      <c r="H103" s="30">
        <f aca="true" t="shared" si="15" ref="H103:W103">SUM(H105,H112,H116,H120)</f>
        <v>1206</v>
      </c>
      <c r="I103" s="31">
        <f t="shared" si="15"/>
        <v>11246</v>
      </c>
      <c r="J103" s="31">
        <f t="shared" si="15"/>
        <v>11246</v>
      </c>
      <c r="K103" s="31">
        <f t="shared" si="15"/>
        <v>8416</v>
      </c>
      <c r="L103" s="31">
        <f t="shared" si="15"/>
        <v>2830</v>
      </c>
      <c r="M103" s="31">
        <f t="shared" si="15"/>
        <v>308</v>
      </c>
      <c r="N103" s="31">
        <f t="shared" si="15"/>
        <v>220</v>
      </c>
      <c r="O103" s="31">
        <f t="shared" si="15"/>
        <v>88</v>
      </c>
      <c r="P103" s="31">
        <f t="shared" si="15"/>
        <v>10938</v>
      </c>
      <c r="Q103" s="31">
        <f t="shared" si="15"/>
        <v>8196</v>
      </c>
      <c r="R103" s="31">
        <f t="shared" si="15"/>
        <v>2742</v>
      </c>
      <c r="S103" s="31">
        <f t="shared" si="15"/>
        <v>74754190</v>
      </c>
      <c r="T103" s="31">
        <f t="shared" si="15"/>
        <v>2213106</v>
      </c>
      <c r="U103" s="31">
        <f t="shared" si="15"/>
        <v>104917</v>
      </c>
      <c r="V103" s="31">
        <f t="shared" si="15"/>
        <v>1321878</v>
      </c>
      <c r="W103" s="31">
        <f t="shared" si="15"/>
        <v>4510930</v>
      </c>
      <c r="X103" s="31" t="s">
        <v>23</v>
      </c>
    </row>
    <row r="104" spans="2:24" ht="10.5" customHeight="1">
      <c r="B104" s="5"/>
      <c r="C104" s="5"/>
      <c r="D104" s="5"/>
      <c r="E104" s="39"/>
      <c r="F104" s="39"/>
      <c r="G104" s="39"/>
      <c r="H104" s="34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</row>
    <row r="105" spans="2:24" s="2" customFormat="1" ht="12">
      <c r="B105" s="37">
        <v>521</v>
      </c>
      <c r="C105" s="37"/>
      <c r="D105" s="36"/>
      <c r="E105" s="38" t="s">
        <v>85</v>
      </c>
      <c r="F105" s="38"/>
      <c r="G105" s="41"/>
      <c r="H105" s="30">
        <f aca="true" t="shared" si="16" ref="H105:W105">SUM(H106:H110)</f>
        <v>528</v>
      </c>
      <c r="I105" s="42">
        <f t="shared" si="16"/>
        <v>3928</v>
      </c>
      <c r="J105" s="42">
        <f t="shared" si="16"/>
        <v>3928</v>
      </c>
      <c r="K105" s="42">
        <f t="shared" si="16"/>
        <v>2801</v>
      </c>
      <c r="L105" s="42">
        <f t="shared" si="16"/>
        <v>1127</v>
      </c>
      <c r="M105" s="42">
        <f t="shared" si="16"/>
        <v>152</v>
      </c>
      <c r="N105" s="42">
        <f t="shared" si="16"/>
        <v>109</v>
      </c>
      <c r="O105" s="42">
        <f t="shared" si="16"/>
        <v>43</v>
      </c>
      <c r="P105" s="42">
        <f t="shared" si="16"/>
        <v>3776</v>
      </c>
      <c r="Q105" s="42">
        <f t="shared" si="16"/>
        <v>2692</v>
      </c>
      <c r="R105" s="42">
        <f t="shared" si="16"/>
        <v>1084</v>
      </c>
      <c r="S105" s="42">
        <f t="shared" si="16"/>
        <v>20884824</v>
      </c>
      <c r="T105" s="42">
        <f t="shared" si="16"/>
        <v>762207</v>
      </c>
      <c r="U105" s="42">
        <f t="shared" si="16"/>
        <v>25787</v>
      </c>
      <c r="V105" s="42">
        <f t="shared" si="16"/>
        <v>412682</v>
      </c>
      <c r="W105" s="42">
        <f t="shared" si="16"/>
        <v>1327987</v>
      </c>
      <c r="X105" s="31" t="s">
        <v>23</v>
      </c>
    </row>
    <row r="106" spans="2:24" ht="12">
      <c r="B106" s="5"/>
      <c r="C106" s="5"/>
      <c r="D106" s="5">
        <v>5211</v>
      </c>
      <c r="E106" s="39"/>
      <c r="F106" s="39" t="s">
        <v>86</v>
      </c>
      <c r="G106" s="39"/>
      <c r="H106" s="34">
        <v>52</v>
      </c>
      <c r="I106" s="35">
        <v>383</v>
      </c>
      <c r="J106" s="35">
        <v>383</v>
      </c>
      <c r="K106" s="35">
        <v>286</v>
      </c>
      <c r="L106" s="35">
        <v>97</v>
      </c>
      <c r="M106" s="35">
        <v>12</v>
      </c>
      <c r="N106" s="35">
        <v>9</v>
      </c>
      <c r="O106" s="35">
        <v>3</v>
      </c>
      <c r="P106" s="35">
        <v>371</v>
      </c>
      <c r="Q106" s="35">
        <v>277</v>
      </c>
      <c r="R106" s="35">
        <v>94</v>
      </c>
      <c r="S106" s="35">
        <v>2716946</v>
      </c>
      <c r="T106" s="35">
        <v>37024</v>
      </c>
      <c r="U106" s="35" t="s">
        <v>23</v>
      </c>
      <c r="V106" s="35">
        <v>26152</v>
      </c>
      <c r="W106" s="35">
        <v>238723</v>
      </c>
      <c r="X106" s="35" t="s">
        <v>23</v>
      </c>
    </row>
    <row r="107" spans="2:24" ht="12">
      <c r="B107" s="5"/>
      <c r="C107" s="5"/>
      <c r="D107" s="5">
        <v>5212</v>
      </c>
      <c r="E107" s="39"/>
      <c r="F107" s="39" t="s">
        <v>87</v>
      </c>
      <c r="G107" s="39"/>
      <c r="H107" s="34">
        <v>68</v>
      </c>
      <c r="I107" s="35">
        <v>623</v>
      </c>
      <c r="J107" s="35">
        <v>623</v>
      </c>
      <c r="K107" s="35">
        <v>507</v>
      </c>
      <c r="L107" s="35">
        <v>116</v>
      </c>
      <c r="M107" s="35">
        <v>20</v>
      </c>
      <c r="N107" s="35">
        <v>12</v>
      </c>
      <c r="O107" s="35">
        <v>8</v>
      </c>
      <c r="P107" s="35">
        <v>603</v>
      </c>
      <c r="Q107" s="35">
        <v>495</v>
      </c>
      <c r="R107" s="35">
        <v>108</v>
      </c>
      <c r="S107" s="35">
        <v>3520132</v>
      </c>
      <c r="T107" s="35">
        <v>530110</v>
      </c>
      <c r="U107" s="35">
        <v>2772</v>
      </c>
      <c r="V107" s="35">
        <v>141560</v>
      </c>
      <c r="W107" s="35">
        <v>139492</v>
      </c>
      <c r="X107" s="35" t="s">
        <v>23</v>
      </c>
    </row>
    <row r="108" spans="2:24" ht="12">
      <c r="B108" s="5"/>
      <c r="C108" s="5"/>
      <c r="D108" s="5">
        <v>5213</v>
      </c>
      <c r="E108" s="39"/>
      <c r="F108" s="39" t="s">
        <v>88</v>
      </c>
      <c r="G108" s="39"/>
      <c r="H108" s="34">
        <v>34</v>
      </c>
      <c r="I108" s="35">
        <v>265</v>
      </c>
      <c r="J108" s="35">
        <v>265</v>
      </c>
      <c r="K108" s="35">
        <v>178</v>
      </c>
      <c r="L108" s="35">
        <v>87</v>
      </c>
      <c r="M108" s="35">
        <v>9</v>
      </c>
      <c r="N108" s="35">
        <v>6</v>
      </c>
      <c r="O108" s="35">
        <v>3</v>
      </c>
      <c r="P108" s="35">
        <v>256</v>
      </c>
      <c r="Q108" s="35">
        <v>172</v>
      </c>
      <c r="R108" s="35">
        <v>84</v>
      </c>
      <c r="S108" s="35">
        <v>2787147</v>
      </c>
      <c r="T108" s="35">
        <v>18637</v>
      </c>
      <c r="U108" s="35">
        <v>3671</v>
      </c>
      <c r="V108" s="35">
        <v>2173</v>
      </c>
      <c r="W108" s="35">
        <v>77526</v>
      </c>
      <c r="X108" s="35" t="s">
        <v>23</v>
      </c>
    </row>
    <row r="109" spans="2:24" ht="12">
      <c r="B109" s="5"/>
      <c r="C109" s="5"/>
      <c r="D109" s="5">
        <v>5214</v>
      </c>
      <c r="E109" s="39"/>
      <c r="F109" s="39" t="s">
        <v>89</v>
      </c>
      <c r="G109" s="39"/>
      <c r="H109" s="34">
        <v>80</v>
      </c>
      <c r="I109" s="35">
        <v>737</v>
      </c>
      <c r="J109" s="35">
        <v>737</v>
      </c>
      <c r="K109" s="35">
        <v>523</v>
      </c>
      <c r="L109" s="35">
        <v>214</v>
      </c>
      <c r="M109" s="35">
        <v>16</v>
      </c>
      <c r="N109" s="35">
        <v>12</v>
      </c>
      <c r="O109" s="35">
        <v>4</v>
      </c>
      <c r="P109" s="35">
        <v>721</v>
      </c>
      <c r="Q109" s="35">
        <v>511</v>
      </c>
      <c r="R109" s="35">
        <v>210</v>
      </c>
      <c r="S109" s="35">
        <v>2734355</v>
      </c>
      <c r="T109" s="35">
        <v>83994</v>
      </c>
      <c r="U109" s="35">
        <v>3775</v>
      </c>
      <c r="V109" s="35">
        <v>55953</v>
      </c>
      <c r="W109" s="35">
        <v>148979</v>
      </c>
      <c r="X109" s="35" t="s">
        <v>23</v>
      </c>
    </row>
    <row r="110" spans="2:24" ht="12">
      <c r="B110" s="5"/>
      <c r="C110" s="5"/>
      <c r="D110" s="5">
        <v>5219</v>
      </c>
      <c r="E110" s="39"/>
      <c r="F110" s="39" t="s">
        <v>90</v>
      </c>
      <c r="G110" s="39"/>
      <c r="H110" s="34">
        <v>294</v>
      </c>
      <c r="I110" s="35">
        <v>1920</v>
      </c>
      <c r="J110" s="35">
        <v>1920</v>
      </c>
      <c r="K110" s="35">
        <v>1307</v>
      </c>
      <c r="L110" s="35">
        <v>613</v>
      </c>
      <c r="M110" s="35">
        <v>95</v>
      </c>
      <c r="N110" s="35">
        <v>70</v>
      </c>
      <c r="O110" s="35">
        <v>25</v>
      </c>
      <c r="P110" s="35">
        <v>1825</v>
      </c>
      <c r="Q110" s="35">
        <v>1237</v>
      </c>
      <c r="R110" s="35">
        <v>588</v>
      </c>
      <c r="S110" s="35">
        <v>9126244</v>
      </c>
      <c r="T110" s="35">
        <v>92442</v>
      </c>
      <c r="U110" s="35">
        <v>15569</v>
      </c>
      <c r="V110" s="35">
        <v>186844</v>
      </c>
      <c r="W110" s="35">
        <v>723267</v>
      </c>
      <c r="X110" s="35" t="s">
        <v>23</v>
      </c>
    </row>
    <row r="111" spans="2:24" ht="10.5" customHeight="1">
      <c r="B111" s="5"/>
      <c r="C111" s="5"/>
      <c r="D111" s="5"/>
      <c r="E111" s="39"/>
      <c r="F111" s="39"/>
      <c r="G111" s="39"/>
      <c r="H111" s="34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</row>
    <row r="112" spans="2:24" s="2" customFormat="1" ht="12">
      <c r="B112" s="37">
        <v>522</v>
      </c>
      <c r="C112" s="37"/>
      <c r="D112" s="36"/>
      <c r="E112" s="38" t="s">
        <v>91</v>
      </c>
      <c r="F112" s="38"/>
      <c r="G112" s="41"/>
      <c r="H112" s="30">
        <f aca="true" t="shared" si="17" ref="H112:W112">SUM(H113:H114)</f>
        <v>344</v>
      </c>
      <c r="I112" s="31">
        <f t="shared" si="17"/>
        <v>3976</v>
      </c>
      <c r="J112" s="31">
        <f t="shared" si="17"/>
        <v>3976</v>
      </c>
      <c r="K112" s="31">
        <f t="shared" si="17"/>
        <v>3143</v>
      </c>
      <c r="L112" s="31">
        <f t="shared" si="17"/>
        <v>833</v>
      </c>
      <c r="M112" s="31">
        <f t="shared" si="17"/>
        <v>108</v>
      </c>
      <c r="N112" s="31">
        <f t="shared" si="17"/>
        <v>78</v>
      </c>
      <c r="O112" s="31">
        <f t="shared" si="17"/>
        <v>30</v>
      </c>
      <c r="P112" s="31">
        <f t="shared" si="17"/>
        <v>3868</v>
      </c>
      <c r="Q112" s="31">
        <f t="shared" si="17"/>
        <v>3065</v>
      </c>
      <c r="R112" s="31">
        <f t="shared" si="17"/>
        <v>803</v>
      </c>
      <c r="S112" s="31">
        <f t="shared" si="17"/>
        <v>28028859</v>
      </c>
      <c r="T112" s="31">
        <f t="shared" si="17"/>
        <v>1207370</v>
      </c>
      <c r="U112" s="31">
        <f t="shared" si="17"/>
        <v>21300</v>
      </c>
      <c r="V112" s="31">
        <f t="shared" si="17"/>
        <v>373078</v>
      </c>
      <c r="W112" s="31">
        <f t="shared" si="17"/>
        <v>1713885</v>
      </c>
      <c r="X112" s="31" t="s">
        <v>23</v>
      </c>
    </row>
    <row r="113" spans="2:24" ht="12">
      <c r="B113" s="5"/>
      <c r="C113" s="5"/>
      <c r="D113" s="5">
        <v>5221</v>
      </c>
      <c r="E113" s="39"/>
      <c r="F113" s="39" t="s">
        <v>92</v>
      </c>
      <c r="G113" s="39"/>
      <c r="H113" s="34">
        <v>128</v>
      </c>
      <c r="I113" s="35">
        <v>2049</v>
      </c>
      <c r="J113" s="35">
        <v>2049</v>
      </c>
      <c r="K113" s="35">
        <v>1677</v>
      </c>
      <c r="L113" s="35">
        <v>372</v>
      </c>
      <c r="M113" s="35">
        <v>41</v>
      </c>
      <c r="N113" s="35">
        <v>29</v>
      </c>
      <c r="O113" s="35">
        <v>12</v>
      </c>
      <c r="P113" s="35">
        <v>2008</v>
      </c>
      <c r="Q113" s="35">
        <v>1648</v>
      </c>
      <c r="R113" s="35">
        <v>360</v>
      </c>
      <c r="S113" s="35">
        <v>20704862</v>
      </c>
      <c r="T113" s="35">
        <v>1083232</v>
      </c>
      <c r="U113" s="35">
        <v>15940</v>
      </c>
      <c r="V113" s="35">
        <v>258272</v>
      </c>
      <c r="W113" s="35">
        <v>1073991</v>
      </c>
      <c r="X113" s="35" t="s">
        <v>23</v>
      </c>
    </row>
    <row r="114" spans="2:24" ht="12">
      <c r="B114" s="5"/>
      <c r="C114" s="5"/>
      <c r="D114" s="5">
        <v>5222</v>
      </c>
      <c r="E114" s="39"/>
      <c r="F114" s="39" t="s">
        <v>93</v>
      </c>
      <c r="G114" s="39"/>
      <c r="H114" s="34">
        <v>216</v>
      </c>
      <c r="I114" s="35">
        <v>1927</v>
      </c>
      <c r="J114" s="35">
        <v>1927</v>
      </c>
      <c r="K114" s="35">
        <v>1466</v>
      </c>
      <c r="L114" s="35">
        <v>461</v>
      </c>
      <c r="M114" s="35">
        <v>67</v>
      </c>
      <c r="N114" s="35">
        <v>49</v>
      </c>
      <c r="O114" s="35">
        <v>18</v>
      </c>
      <c r="P114" s="35">
        <v>1860</v>
      </c>
      <c r="Q114" s="35">
        <v>1417</v>
      </c>
      <c r="R114" s="35">
        <v>443</v>
      </c>
      <c r="S114" s="35">
        <v>7323997</v>
      </c>
      <c r="T114" s="35">
        <v>124138</v>
      </c>
      <c r="U114" s="35">
        <v>5360</v>
      </c>
      <c r="V114" s="35">
        <v>114806</v>
      </c>
      <c r="W114" s="35">
        <v>639894</v>
      </c>
      <c r="X114" s="35" t="s">
        <v>23</v>
      </c>
    </row>
    <row r="115" spans="2:24" ht="10.5" customHeight="1">
      <c r="B115" s="5"/>
      <c r="C115" s="5"/>
      <c r="D115" s="5"/>
      <c r="E115" s="39"/>
      <c r="F115" s="39"/>
      <c r="G115" s="39"/>
      <c r="H115" s="34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</row>
    <row r="116" spans="2:24" s="2" customFormat="1" ht="12">
      <c r="B116" s="37">
        <v>523</v>
      </c>
      <c r="C116" s="37"/>
      <c r="D116" s="36"/>
      <c r="E116" s="38" t="s">
        <v>94</v>
      </c>
      <c r="F116" s="38"/>
      <c r="G116" s="41"/>
      <c r="H116" s="30">
        <f aca="true" t="shared" si="18" ref="H116:W116">SUM(H117:H118)</f>
        <v>238</v>
      </c>
      <c r="I116" s="31">
        <f t="shared" si="18"/>
        <v>2571</v>
      </c>
      <c r="J116" s="31">
        <f t="shared" si="18"/>
        <v>2571</v>
      </c>
      <c r="K116" s="31">
        <f t="shared" si="18"/>
        <v>1934</v>
      </c>
      <c r="L116" s="31">
        <f t="shared" si="18"/>
        <v>637</v>
      </c>
      <c r="M116" s="31">
        <f t="shared" si="18"/>
        <v>31</v>
      </c>
      <c r="N116" s="31">
        <f t="shared" si="18"/>
        <v>21</v>
      </c>
      <c r="O116" s="31">
        <f t="shared" si="18"/>
        <v>10</v>
      </c>
      <c r="P116" s="31">
        <f t="shared" si="18"/>
        <v>2540</v>
      </c>
      <c r="Q116" s="31">
        <f t="shared" si="18"/>
        <v>1913</v>
      </c>
      <c r="R116" s="31">
        <f t="shared" si="18"/>
        <v>627</v>
      </c>
      <c r="S116" s="31">
        <f t="shared" si="18"/>
        <v>20455500</v>
      </c>
      <c r="T116" s="31">
        <f t="shared" si="18"/>
        <v>117058</v>
      </c>
      <c r="U116" s="31">
        <f t="shared" si="18"/>
        <v>46647</v>
      </c>
      <c r="V116" s="31">
        <f t="shared" si="18"/>
        <v>450788</v>
      </c>
      <c r="W116" s="31">
        <f t="shared" si="18"/>
        <v>984941</v>
      </c>
      <c r="X116" s="31" t="s">
        <v>23</v>
      </c>
    </row>
    <row r="117" spans="2:24" ht="12">
      <c r="B117" s="5"/>
      <c r="C117" s="5"/>
      <c r="D117" s="5">
        <v>5231</v>
      </c>
      <c r="E117" s="39"/>
      <c r="F117" s="39" t="s">
        <v>95</v>
      </c>
      <c r="G117" s="39"/>
      <c r="H117" s="34">
        <v>69</v>
      </c>
      <c r="I117" s="35">
        <v>786</v>
      </c>
      <c r="J117" s="35">
        <v>786</v>
      </c>
      <c r="K117" s="35">
        <v>601</v>
      </c>
      <c r="L117" s="35">
        <v>185</v>
      </c>
      <c r="M117" s="35">
        <v>11</v>
      </c>
      <c r="N117" s="35">
        <v>6</v>
      </c>
      <c r="O117" s="35">
        <v>5</v>
      </c>
      <c r="P117" s="35">
        <v>775</v>
      </c>
      <c r="Q117" s="35">
        <v>595</v>
      </c>
      <c r="R117" s="35">
        <v>180</v>
      </c>
      <c r="S117" s="35">
        <v>8256125</v>
      </c>
      <c r="T117" s="35">
        <v>39952</v>
      </c>
      <c r="U117" s="35">
        <v>44248</v>
      </c>
      <c r="V117" s="35">
        <v>33307</v>
      </c>
      <c r="W117" s="35">
        <v>619550</v>
      </c>
      <c r="X117" s="35" t="s">
        <v>23</v>
      </c>
    </row>
    <row r="118" spans="2:24" ht="12">
      <c r="B118" s="5"/>
      <c r="C118" s="5"/>
      <c r="D118" s="5">
        <v>5232</v>
      </c>
      <c r="E118" s="39"/>
      <c r="F118" s="48" t="s">
        <v>96</v>
      </c>
      <c r="G118" s="48"/>
      <c r="H118" s="34">
        <v>169</v>
      </c>
      <c r="I118" s="35">
        <v>1785</v>
      </c>
      <c r="J118" s="35">
        <v>1785</v>
      </c>
      <c r="K118" s="35">
        <v>1333</v>
      </c>
      <c r="L118" s="35">
        <v>452</v>
      </c>
      <c r="M118" s="35">
        <v>20</v>
      </c>
      <c r="N118" s="35">
        <v>15</v>
      </c>
      <c r="O118" s="35">
        <v>5</v>
      </c>
      <c r="P118" s="35">
        <v>1765</v>
      </c>
      <c r="Q118" s="35">
        <v>1318</v>
      </c>
      <c r="R118" s="35">
        <v>447</v>
      </c>
      <c r="S118" s="35">
        <v>12199375</v>
      </c>
      <c r="T118" s="35">
        <v>77106</v>
      </c>
      <c r="U118" s="35">
        <v>2399</v>
      </c>
      <c r="V118" s="35">
        <v>417481</v>
      </c>
      <c r="W118" s="35">
        <v>365391</v>
      </c>
      <c r="X118" s="35" t="s">
        <v>23</v>
      </c>
    </row>
    <row r="119" spans="2:24" ht="11.25" customHeight="1">
      <c r="B119" s="5"/>
      <c r="C119" s="5"/>
      <c r="D119" s="5"/>
      <c r="E119" s="39"/>
      <c r="F119" s="39"/>
      <c r="G119" s="39"/>
      <c r="H119" s="34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</row>
    <row r="120" spans="2:24" s="2" customFormat="1" ht="12">
      <c r="B120" s="37">
        <v>529</v>
      </c>
      <c r="C120" s="37"/>
      <c r="D120" s="36"/>
      <c r="E120" s="38" t="s">
        <v>97</v>
      </c>
      <c r="F120" s="38"/>
      <c r="G120" s="41"/>
      <c r="H120" s="30">
        <f aca="true" t="shared" si="19" ref="H120:W120">SUM(H121:H123)</f>
        <v>96</v>
      </c>
      <c r="I120" s="31">
        <f t="shared" si="19"/>
        <v>771</v>
      </c>
      <c r="J120" s="31">
        <f t="shared" si="19"/>
        <v>771</v>
      </c>
      <c r="K120" s="31">
        <f t="shared" si="19"/>
        <v>538</v>
      </c>
      <c r="L120" s="31">
        <f t="shared" si="19"/>
        <v>233</v>
      </c>
      <c r="M120" s="31">
        <f t="shared" si="19"/>
        <v>17</v>
      </c>
      <c r="N120" s="31">
        <f t="shared" si="19"/>
        <v>12</v>
      </c>
      <c r="O120" s="31">
        <f t="shared" si="19"/>
        <v>5</v>
      </c>
      <c r="P120" s="31">
        <f t="shared" si="19"/>
        <v>754</v>
      </c>
      <c r="Q120" s="31">
        <f t="shared" si="19"/>
        <v>526</v>
      </c>
      <c r="R120" s="31">
        <f t="shared" si="19"/>
        <v>228</v>
      </c>
      <c r="S120" s="31">
        <f t="shared" si="19"/>
        <v>5385007</v>
      </c>
      <c r="T120" s="31">
        <f t="shared" si="19"/>
        <v>126471</v>
      </c>
      <c r="U120" s="31">
        <f t="shared" si="19"/>
        <v>11183</v>
      </c>
      <c r="V120" s="31">
        <f t="shared" si="19"/>
        <v>85330</v>
      </c>
      <c r="W120" s="31">
        <f t="shared" si="19"/>
        <v>484117</v>
      </c>
      <c r="X120" s="31" t="s">
        <v>23</v>
      </c>
    </row>
    <row r="121" spans="2:24" ht="12">
      <c r="B121" s="5"/>
      <c r="C121" s="5"/>
      <c r="D121" s="5">
        <v>5291</v>
      </c>
      <c r="E121" s="39"/>
      <c r="F121" s="39" t="s">
        <v>98</v>
      </c>
      <c r="G121" s="39"/>
      <c r="H121" s="34">
        <v>28</v>
      </c>
      <c r="I121" s="35">
        <v>259</v>
      </c>
      <c r="J121" s="35">
        <v>259</v>
      </c>
      <c r="K121" s="35">
        <v>182</v>
      </c>
      <c r="L121" s="35">
        <v>77</v>
      </c>
      <c r="M121" s="35">
        <v>5</v>
      </c>
      <c r="N121" s="35">
        <v>3</v>
      </c>
      <c r="O121" s="35">
        <v>2</v>
      </c>
      <c r="P121" s="35">
        <v>254</v>
      </c>
      <c r="Q121" s="35">
        <v>179</v>
      </c>
      <c r="R121" s="35">
        <v>75</v>
      </c>
      <c r="S121" s="35">
        <v>1761232</v>
      </c>
      <c r="T121" s="35">
        <v>103357</v>
      </c>
      <c r="U121" s="35">
        <v>11083</v>
      </c>
      <c r="V121" s="35">
        <v>53118</v>
      </c>
      <c r="W121" s="35">
        <v>299105</v>
      </c>
      <c r="X121" s="35" t="s">
        <v>23</v>
      </c>
    </row>
    <row r="122" spans="2:24" ht="12">
      <c r="B122" s="5"/>
      <c r="C122" s="5"/>
      <c r="D122" s="5">
        <v>5292</v>
      </c>
      <c r="E122" s="39"/>
      <c r="F122" s="39" t="s">
        <v>99</v>
      </c>
      <c r="G122" s="39"/>
      <c r="H122" s="34">
        <v>32</v>
      </c>
      <c r="I122" s="35">
        <v>205</v>
      </c>
      <c r="J122" s="35">
        <v>205</v>
      </c>
      <c r="K122" s="35">
        <v>140</v>
      </c>
      <c r="L122" s="35">
        <v>65</v>
      </c>
      <c r="M122" s="35">
        <v>8</v>
      </c>
      <c r="N122" s="35">
        <v>6</v>
      </c>
      <c r="O122" s="35">
        <v>2</v>
      </c>
      <c r="P122" s="35">
        <v>197</v>
      </c>
      <c r="Q122" s="35">
        <v>134</v>
      </c>
      <c r="R122" s="35">
        <v>63</v>
      </c>
      <c r="S122" s="35">
        <v>1290956</v>
      </c>
      <c r="T122" s="35">
        <v>5718</v>
      </c>
      <c r="U122" s="35" t="s">
        <v>23</v>
      </c>
      <c r="V122" s="35">
        <v>11652</v>
      </c>
      <c r="W122" s="35">
        <v>83017</v>
      </c>
      <c r="X122" s="35" t="s">
        <v>23</v>
      </c>
    </row>
    <row r="123" spans="2:24" ht="12">
      <c r="B123" s="5"/>
      <c r="C123" s="5"/>
      <c r="D123" s="5">
        <v>5293</v>
      </c>
      <c r="E123" s="39"/>
      <c r="F123" s="39" t="s">
        <v>100</v>
      </c>
      <c r="G123" s="39"/>
      <c r="H123" s="34">
        <v>36</v>
      </c>
      <c r="I123" s="35">
        <v>307</v>
      </c>
      <c r="J123" s="35">
        <v>307</v>
      </c>
      <c r="K123" s="35">
        <v>216</v>
      </c>
      <c r="L123" s="35">
        <v>91</v>
      </c>
      <c r="M123" s="35">
        <v>4</v>
      </c>
      <c r="N123" s="35">
        <v>3</v>
      </c>
      <c r="O123" s="35">
        <v>1</v>
      </c>
      <c r="P123" s="35">
        <v>303</v>
      </c>
      <c r="Q123" s="35">
        <v>213</v>
      </c>
      <c r="R123" s="35">
        <v>90</v>
      </c>
      <c r="S123" s="35">
        <v>2332819</v>
      </c>
      <c r="T123" s="35">
        <v>17396</v>
      </c>
      <c r="U123" s="35">
        <v>100</v>
      </c>
      <c r="V123" s="35">
        <v>20560</v>
      </c>
      <c r="W123" s="35">
        <v>101995</v>
      </c>
      <c r="X123" s="35" t="s">
        <v>23</v>
      </c>
    </row>
    <row r="124" spans="2:24" ht="10.5" customHeight="1">
      <c r="B124" s="5"/>
      <c r="C124" s="5"/>
      <c r="D124" s="5"/>
      <c r="E124" s="39"/>
      <c r="F124" s="39"/>
      <c r="G124" s="39"/>
      <c r="H124" s="34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</row>
    <row r="125" spans="2:24" s="2" customFormat="1" ht="12" customHeight="1">
      <c r="B125" s="36">
        <v>53</v>
      </c>
      <c r="C125" s="36"/>
      <c r="D125" s="36"/>
      <c r="E125" s="38" t="s">
        <v>101</v>
      </c>
      <c r="F125" s="38"/>
      <c r="G125" s="41"/>
      <c r="H125" s="30">
        <f aca="true" t="shared" si="20" ref="H125:W125">SUM(H138,H146,H152,H155)</f>
        <v>2042</v>
      </c>
      <c r="I125" s="31">
        <f t="shared" si="20"/>
        <v>14667</v>
      </c>
      <c r="J125" s="31">
        <f t="shared" si="20"/>
        <v>14667</v>
      </c>
      <c r="K125" s="31">
        <f t="shared" si="20"/>
        <v>8199</v>
      </c>
      <c r="L125" s="31">
        <f t="shared" si="20"/>
        <v>6468</v>
      </c>
      <c r="M125" s="31">
        <f t="shared" si="20"/>
        <v>1250</v>
      </c>
      <c r="N125" s="31">
        <f t="shared" si="20"/>
        <v>800</v>
      </c>
      <c r="O125" s="31">
        <f t="shared" si="20"/>
        <v>450</v>
      </c>
      <c r="P125" s="31">
        <f t="shared" si="20"/>
        <v>13417</v>
      </c>
      <c r="Q125" s="31">
        <f t="shared" si="20"/>
        <v>7399</v>
      </c>
      <c r="R125" s="31">
        <f t="shared" si="20"/>
        <v>6018</v>
      </c>
      <c r="S125" s="31">
        <f t="shared" si="20"/>
        <v>65515368</v>
      </c>
      <c r="T125" s="31">
        <f t="shared" si="20"/>
        <v>19240</v>
      </c>
      <c r="U125" s="31">
        <f t="shared" si="20"/>
        <v>212583</v>
      </c>
      <c r="V125" s="31">
        <f t="shared" si="20"/>
        <v>325357</v>
      </c>
      <c r="W125" s="31">
        <f t="shared" si="20"/>
        <v>5964827</v>
      </c>
      <c r="X125" s="31" t="s">
        <v>23</v>
      </c>
    </row>
    <row r="126" spans="2:24" ht="6.75" customHeight="1" thickBot="1">
      <c r="B126" s="33"/>
      <c r="C126" s="33"/>
      <c r="D126" s="33"/>
      <c r="E126" s="33"/>
      <c r="F126" s="33"/>
      <c r="G126" s="33"/>
      <c r="H126" s="4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:24" ht="12" customHeight="1">
      <c r="A127" s="49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</row>
    <row r="128" spans="2:24" ht="21" customHeight="1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ht="9" customHeight="1"/>
    <row r="130" ht="17.25" customHeight="1">
      <c r="F130" s="4" t="s">
        <v>59</v>
      </c>
    </row>
    <row r="132" ht="12.75" customHeight="1" thickBot="1"/>
    <row r="133" spans="1:24" ht="13.5" customHeight="1" thickTop="1">
      <c r="A133" s="6" t="s">
        <v>3</v>
      </c>
      <c r="B133" s="6"/>
      <c r="C133" s="6"/>
      <c r="D133" s="6"/>
      <c r="E133" s="6"/>
      <c r="F133" s="6"/>
      <c r="G133" s="6"/>
      <c r="H133" s="7" t="s">
        <v>4</v>
      </c>
      <c r="I133" s="8" t="s">
        <v>5</v>
      </c>
      <c r="J133" s="9"/>
      <c r="K133" s="9"/>
      <c r="L133" s="9"/>
      <c r="M133" s="9"/>
      <c r="N133" s="9"/>
      <c r="O133" s="9"/>
      <c r="P133" s="9"/>
      <c r="Q133" s="9"/>
      <c r="R133" s="10"/>
      <c r="S133" s="7" t="s">
        <v>6</v>
      </c>
      <c r="T133" s="7" t="s">
        <v>7</v>
      </c>
      <c r="U133" s="7" t="s">
        <v>8</v>
      </c>
      <c r="V133" s="7" t="s">
        <v>9</v>
      </c>
      <c r="W133" s="7" t="s">
        <v>10</v>
      </c>
      <c r="X133" s="7" t="s">
        <v>11</v>
      </c>
    </row>
    <row r="134" spans="1:24" ht="26.25" customHeight="1">
      <c r="A134" s="11"/>
      <c r="B134" s="11"/>
      <c r="C134" s="11"/>
      <c r="D134" s="11"/>
      <c r="E134" s="11"/>
      <c r="F134" s="11"/>
      <c r="G134" s="11"/>
      <c r="H134" s="12"/>
      <c r="I134" s="12" t="s">
        <v>12</v>
      </c>
      <c r="J134" s="13" t="s">
        <v>13</v>
      </c>
      <c r="K134" s="14"/>
      <c r="L134" s="15"/>
      <c r="M134" s="16" t="s">
        <v>14</v>
      </c>
      <c r="N134" s="16"/>
      <c r="O134" s="17"/>
      <c r="P134" s="18" t="s">
        <v>15</v>
      </c>
      <c r="Q134" s="16"/>
      <c r="R134" s="17"/>
      <c r="S134" s="12"/>
      <c r="T134" s="12"/>
      <c r="U134" s="12"/>
      <c r="V134" s="12"/>
      <c r="W134" s="12"/>
      <c r="X134" s="12"/>
    </row>
    <row r="135" spans="1:24" ht="13.5" customHeight="1">
      <c r="A135" s="19"/>
      <c r="B135" s="19"/>
      <c r="C135" s="19"/>
      <c r="D135" s="19"/>
      <c r="E135" s="19"/>
      <c r="F135" s="19"/>
      <c r="G135" s="19"/>
      <c r="H135" s="20"/>
      <c r="I135" s="20"/>
      <c r="J135" s="21" t="s">
        <v>13</v>
      </c>
      <c r="K135" s="21" t="s">
        <v>16</v>
      </c>
      <c r="L135" s="22" t="s">
        <v>17</v>
      </c>
      <c r="M135" s="23" t="s">
        <v>13</v>
      </c>
      <c r="N135" s="21" t="s">
        <v>16</v>
      </c>
      <c r="O135" s="24" t="s">
        <v>17</v>
      </c>
      <c r="P135" s="21" t="s">
        <v>13</v>
      </c>
      <c r="Q135" s="21" t="s">
        <v>16</v>
      </c>
      <c r="R135" s="21" t="s">
        <v>17</v>
      </c>
      <c r="S135" s="20"/>
      <c r="T135" s="20"/>
      <c r="U135" s="20"/>
      <c r="V135" s="20"/>
      <c r="W135" s="20"/>
      <c r="X135" s="20"/>
    </row>
    <row r="136" spans="8:24" ht="12">
      <c r="H136" s="25"/>
      <c r="I136" s="50" t="s">
        <v>18</v>
      </c>
      <c r="J136" s="50" t="s">
        <v>18</v>
      </c>
      <c r="K136" s="50" t="s">
        <v>18</v>
      </c>
      <c r="L136" s="50" t="s">
        <v>18</v>
      </c>
      <c r="M136" s="50" t="s">
        <v>18</v>
      </c>
      <c r="N136" s="50" t="s">
        <v>18</v>
      </c>
      <c r="O136" s="50" t="s">
        <v>18</v>
      </c>
      <c r="P136" s="50" t="s">
        <v>18</v>
      </c>
      <c r="Q136" s="50" t="s">
        <v>18</v>
      </c>
      <c r="R136" s="50" t="s">
        <v>18</v>
      </c>
      <c r="S136" s="50" t="s">
        <v>19</v>
      </c>
      <c r="T136" s="50" t="s">
        <v>19</v>
      </c>
      <c r="U136" s="50" t="s">
        <v>19</v>
      </c>
      <c r="V136" s="50" t="s">
        <v>19</v>
      </c>
      <c r="W136" s="50" t="s">
        <v>19</v>
      </c>
      <c r="X136" s="50" t="s">
        <v>20</v>
      </c>
    </row>
    <row r="137" spans="8:24" ht="9.75" customHeight="1">
      <c r="H137" s="46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</row>
    <row r="138" spans="1:24" s="2" customFormat="1" ht="12">
      <c r="A138" s="29"/>
      <c r="B138" s="37">
        <v>531</v>
      </c>
      <c r="C138" s="37"/>
      <c r="D138" s="36"/>
      <c r="E138" s="38" t="s">
        <v>214</v>
      </c>
      <c r="F138" s="38"/>
      <c r="G138" s="41"/>
      <c r="H138" s="30">
        <f aca="true" t="shared" si="21" ref="H138:W138">SUM(H139:H144)</f>
        <v>1057</v>
      </c>
      <c r="I138" s="31">
        <f t="shared" si="21"/>
        <v>6463</v>
      </c>
      <c r="J138" s="31">
        <f t="shared" si="21"/>
        <v>6463</v>
      </c>
      <c r="K138" s="31">
        <f t="shared" si="21"/>
        <v>3337</v>
      </c>
      <c r="L138" s="31">
        <f t="shared" si="21"/>
        <v>3126</v>
      </c>
      <c r="M138" s="31">
        <f t="shared" si="21"/>
        <v>843</v>
      </c>
      <c r="N138" s="31">
        <f t="shared" si="21"/>
        <v>549</v>
      </c>
      <c r="O138" s="31">
        <f t="shared" si="21"/>
        <v>294</v>
      </c>
      <c r="P138" s="31">
        <f t="shared" si="21"/>
        <v>5620</v>
      </c>
      <c r="Q138" s="31">
        <f t="shared" si="21"/>
        <v>2788</v>
      </c>
      <c r="R138" s="31">
        <f t="shared" si="21"/>
        <v>2832</v>
      </c>
      <c r="S138" s="31">
        <f t="shared" si="21"/>
        <v>20200019</v>
      </c>
      <c r="T138" s="31">
        <f t="shared" si="21"/>
        <v>9480</v>
      </c>
      <c r="U138" s="31">
        <f t="shared" si="21"/>
        <v>17728</v>
      </c>
      <c r="V138" s="31">
        <f t="shared" si="21"/>
        <v>141968</v>
      </c>
      <c r="W138" s="31">
        <f t="shared" si="21"/>
        <v>2583490</v>
      </c>
      <c r="X138" s="31" t="s">
        <v>23</v>
      </c>
    </row>
    <row r="139" spans="1:24" ht="12">
      <c r="A139" s="33"/>
      <c r="B139" s="5"/>
      <c r="C139" s="5"/>
      <c r="D139" s="5">
        <v>5311</v>
      </c>
      <c r="E139" s="39"/>
      <c r="F139" s="39" t="s">
        <v>102</v>
      </c>
      <c r="G139" s="39"/>
      <c r="H139" s="34">
        <v>141</v>
      </c>
      <c r="I139" s="35">
        <v>809</v>
      </c>
      <c r="J139" s="35">
        <v>809</v>
      </c>
      <c r="K139" s="35">
        <v>539</v>
      </c>
      <c r="L139" s="35">
        <v>270</v>
      </c>
      <c r="M139" s="35">
        <v>94</v>
      </c>
      <c r="N139" s="35">
        <v>68</v>
      </c>
      <c r="O139" s="35">
        <v>26</v>
      </c>
      <c r="P139" s="35">
        <v>715</v>
      </c>
      <c r="Q139" s="35">
        <v>471</v>
      </c>
      <c r="R139" s="35">
        <v>244</v>
      </c>
      <c r="S139" s="35">
        <v>3398110</v>
      </c>
      <c r="T139" s="35">
        <v>8470</v>
      </c>
      <c r="U139" s="35">
        <v>4069</v>
      </c>
      <c r="V139" s="35">
        <v>89282</v>
      </c>
      <c r="W139" s="35">
        <v>274838</v>
      </c>
      <c r="X139" s="35" t="s">
        <v>23</v>
      </c>
    </row>
    <row r="140" spans="1:24" ht="12">
      <c r="A140" s="33"/>
      <c r="B140" s="5"/>
      <c r="C140" s="5"/>
      <c r="D140" s="5">
        <v>5312</v>
      </c>
      <c r="E140" s="39"/>
      <c r="F140" s="39" t="s">
        <v>103</v>
      </c>
      <c r="G140" s="39"/>
      <c r="H140" s="34">
        <v>50</v>
      </c>
      <c r="I140" s="35">
        <v>261</v>
      </c>
      <c r="J140" s="35">
        <v>261</v>
      </c>
      <c r="K140" s="35">
        <v>133</v>
      </c>
      <c r="L140" s="35">
        <v>128</v>
      </c>
      <c r="M140" s="35">
        <v>35</v>
      </c>
      <c r="N140" s="35">
        <v>22</v>
      </c>
      <c r="O140" s="35">
        <v>13</v>
      </c>
      <c r="P140" s="35">
        <v>226</v>
      </c>
      <c r="Q140" s="35">
        <v>111</v>
      </c>
      <c r="R140" s="35">
        <v>115</v>
      </c>
      <c r="S140" s="35">
        <v>588728</v>
      </c>
      <c r="T140" s="35" t="s">
        <v>23</v>
      </c>
      <c r="U140" s="35" t="s">
        <v>23</v>
      </c>
      <c r="V140" s="35">
        <v>2448</v>
      </c>
      <c r="W140" s="35">
        <v>64070</v>
      </c>
      <c r="X140" s="35" t="s">
        <v>23</v>
      </c>
    </row>
    <row r="141" spans="1:24" ht="12">
      <c r="A141" s="33"/>
      <c r="B141" s="5"/>
      <c r="C141" s="5"/>
      <c r="D141" s="5">
        <v>5313</v>
      </c>
      <c r="E141" s="39"/>
      <c r="F141" s="39" t="s">
        <v>104</v>
      </c>
      <c r="G141" s="39"/>
      <c r="H141" s="34">
        <v>12</v>
      </c>
      <c r="I141" s="35">
        <v>54</v>
      </c>
      <c r="J141" s="35">
        <v>54</v>
      </c>
      <c r="K141" s="35">
        <v>32</v>
      </c>
      <c r="L141" s="35">
        <v>22</v>
      </c>
      <c r="M141" s="35">
        <v>8</v>
      </c>
      <c r="N141" s="35">
        <v>6</v>
      </c>
      <c r="O141" s="35">
        <v>2</v>
      </c>
      <c r="P141" s="35">
        <v>46</v>
      </c>
      <c r="Q141" s="35">
        <v>26</v>
      </c>
      <c r="R141" s="35">
        <v>20</v>
      </c>
      <c r="S141" s="35">
        <v>201180</v>
      </c>
      <c r="T141" s="35" t="s">
        <v>23</v>
      </c>
      <c r="U141" s="35" t="s">
        <v>23</v>
      </c>
      <c r="V141" s="35">
        <v>1437</v>
      </c>
      <c r="W141" s="35">
        <v>37289</v>
      </c>
      <c r="X141" s="35" t="s">
        <v>23</v>
      </c>
    </row>
    <row r="142" spans="1:24" ht="12">
      <c r="A142" s="33"/>
      <c r="B142" s="5"/>
      <c r="C142" s="5"/>
      <c r="D142" s="5">
        <v>5314</v>
      </c>
      <c r="E142" s="39"/>
      <c r="F142" s="39" t="s">
        <v>105</v>
      </c>
      <c r="G142" s="39"/>
      <c r="H142" s="34">
        <v>36</v>
      </c>
      <c r="I142" s="35">
        <v>278</v>
      </c>
      <c r="J142" s="35">
        <v>278</v>
      </c>
      <c r="K142" s="35">
        <v>184</v>
      </c>
      <c r="L142" s="35">
        <v>94</v>
      </c>
      <c r="M142" s="35">
        <v>15</v>
      </c>
      <c r="N142" s="35">
        <v>9</v>
      </c>
      <c r="O142" s="35">
        <v>6</v>
      </c>
      <c r="P142" s="35">
        <v>263</v>
      </c>
      <c r="Q142" s="35">
        <v>175</v>
      </c>
      <c r="R142" s="35">
        <v>88</v>
      </c>
      <c r="S142" s="35">
        <v>1480078</v>
      </c>
      <c r="T142" s="35">
        <v>141</v>
      </c>
      <c r="U142" s="35" t="s">
        <v>23</v>
      </c>
      <c r="V142" s="35">
        <v>5206</v>
      </c>
      <c r="W142" s="35">
        <v>59172</v>
      </c>
      <c r="X142" s="35" t="s">
        <v>23</v>
      </c>
    </row>
    <row r="143" spans="1:24" ht="12">
      <c r="A143" s="33"/>
      <c r="B143" s="5"/>
      <c r="C143" s="5"/>
      <c r="D143" s="5">
        <v>5315</v>
      </c>
      <c r="E143" s="39"/>
      <c r="F143" s="39" t="s">
        <v>106</v>
      </c>
      <c r="G143" s="39"/>
      <c r="H143" s="34">
        <v>787</v>
      </c>
      <c r="I143" s="35">
        <v>4784</v>
      </c>
      <c r="J143" s="35">
        <v>4784</v>
      </c>
      <c r="K143" s="35">
        <v>2274</v>
      </c>
      <c r="L143" s="35">
        <v>2510</v>
      </c>
      <c r="M143" s="35">
        <v>677</v>
      </c>
      <c r="N143" s="35">
        <v>433</v>
      </c>
      <c r="O143" s="35">
        <v>244</v>
      </c>
      <c r="P143" s="35">
        <v>4107</v>
      </c>
      <c r="Q143" s="35">
        <v>1841</v>
      </c>
      <c r="R143" s="35">
        <v>2266</v>
      </c>
      <c r="S143" s="35">
        <v>13035123</v>
      </c>
      <c r="T143" s="35" t="s">
        <v>23</v>
      </c>
      <c r="U143" s="35">
        <v>13659</v>
      </c>
      <c r="V143" s="35">
        <v>26838</v>
      </c>
      <c r="W143" s="35">
        <v>1999558</v>
      </c>
      <c r="X143" s="35" t="s">
        <v>23</v>
      </c>
    </row>
    <row r="144" spans="1:24" ht="12">
      <c r="A144" s="33"/>
      <c r="B144" s="5"/>
      <c r="C144" s="5"/>
      <c r="D144" s="5">
        <v>5319</v>
      </c>
      <c r="E144" s="39"/>
      <c r="F144" s="39" t="s">
        <v>107</v>
      </c>
      <c r="G144" s="39"/>
      <c r="H144" s="34">
        <v>31</v>
      </c>
      <c r="I144" s="35">
        <v>277</v>
      </c>
      <c r="J144" s="35">
        <v>277</v>
      </c>
      <c r="K144" s="35">
        <v>175</v>
      </c>
      <c r="L144" s="35">
        <v>102</v>
      </c>
      <c r="M144" s="35">
        <v>14</v>
      </c>
      <c r="N144" s="35">
        <v>11</v>
      </c>
      <c r="O144" s="35">
        <v>3</v>
      </c>
      <c r="P144" s="35">
        <v>263</v>
      </c>
      <c r="Q144" s="35">
        <v>164</v>
      </c>
      <c r="R144" s="35">
        <v>99</v>
      </c>
      <c r="S144" s="35">
        <v>1496800</v>
      </c>
      <c r="T144" s="35">
        <v>869</v>
      </c>
      <c r="U144" s="35" t="s">
        <v>23</v>
      </c>
      <c r="V144" s="35">
        <v>16757</v>
      </c>
      <c r="W144" s="35">
        <v>148563</v>
      </c>
      <c r="X144" s="35" t="s">
        <v>23</v>
      </c>
    </row>
    <row r="145" spans="1:24" ht="9.75" customHeight="1">
      <c r="A145" s="33"/>
      <c r="B145" s="5"/>
      <c r="C145" s="5"/>
      <c r="D145" s="5"/>
      <c r="E145" s="39"/>
      <c r="F145" s="39"/>
      <c r="G145" s="39"/>
      <c r="H145" s="34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</row>
    <row r="146" spans="1:24" s="2" customFormat="1" ht="12">
      <c r="A146" s="29"/>
      <c r="B146" s="37">
        <v>532</v>
      </c>
      <c r="C146" s="37"/>
      <c r="D146" s="36"/>
      <c r="E146" s="38" t="s">
        <v>215</v>
      </c>
      <c r="F146" s="38"/>
      <c r="G146" s="41"/>
      <c r="H146" s="30">
        <f aca="true" t="shared" si="22" ref="H146:W146">SUM(H147:H150)</f>
        <v>278</v>
      </c>
      <c r="I146" s="31">
        <f t="shared" si="22"/>
        <v>2936</v>
      </c>
      <c r="J146" s="31">
        <f t="shared" si="22"/>
        <v>2936</v>
      </c>
      <c r="K146" s="31">
        <f t="shared" si="22"/>
        <v>1839</v>
      </c>
      <c r="L146" s="31">
        <f t="shared" si="22"/>
        <v>1097</v>
      </c>
      <c r="M146" s="31">
        <f t="shared" si="22"/>
        <v>114</v>
      </c>
      <c r="N146" s="31">
        <f t="shared" si="22"/>
        <v>53</v>
      </c>
      <c r="O146" s="31">
        <f t="shared" si="22"/>
        <v>61</v>
      </c>
      <c r="P146" s="31">
        <f t="shared" si="22"/>
        <v>2822</v>
      </c>
      <c r="Q146" s="31">
        <f t="shared" si="22"/>
        <v>1786</v>
      </c>
      <c r="R146" s="31">
        <f t="shared" si="22"/>
        <v>1036</v>
      </c>
      <c r="S146" s="31">
        <f t="shared" si="22"/>
        <v>20792120</v>
      </c>
      <c r="T146" s="31">
        <f t="shared" si="22"/>
        <v>7926</v>
      </c>
      <c r="U146" s="31">
        <f t="shared" si="22"/>
        <v>2026</v>
      </c>
      <c r="V146" s="31">
        <f t="shared" si="22"/>
        <v>13994</v>
      </c>
      <c r="W146" s="31">
        <f t="shared" si="22"/>
        <v>908479</v>
      </c>
      <c r="X146" s="31" t="s">
        <v>23</v>
      </c>
    </row>
    <row r="147" spans="1:24" ht="12">
      <c r="A147" s="33"/>
      <c r="B147" s="5"/>
      <c r="C147" s="5"/>
      <c r="D147" s="5">
        <v>5321</v>
      </c>
      <c r="E147" s="39"/>
      <c r="F147" s="39" t="s">
        <v>108</v>
      </c>
      <c r="G147" s="39"/>
      <c r="H147" s="34">
        <v>109</v>
      </c>
      <c r="I147" s="35">
        <v>1591</v>
      </c>
      <c r="J147" s="35">
        <v>1591</v>
      </c>
      <c r="K147" s="35">
        <v>1275</v>
      </c>
      <c r="L147" s="35">
        <v>316</v>
      </c>
      <c r="M147" s="35">
        <v>9</v>
      </c>
      <c r="N147" s="35">
        <v>6</v>
      </c>
      <c r="O147" s="35">
        <v>3</v>
      </c>
      <c r="P147" s="35">
        <v>1582</v>
      </c>
      <c r="Q147" s="35">
        <v>1269</v>
      </c>
      <c r="R147" s="35">
        <v>313</v>
      </c>
      <c r="S147" s="35">
        <v>15027517</v>
      </c>
      <c r="T147" s="35" t="s">
        <v>23</v>
      </c>
      <c r="U147" s="35" t="s">
        <v>23</v>
      </c>
      <c r="V147" s="35">
        <v>7664</v>
      </c>
      <c r="W147" s="35">
        <v>605413</v>
      </c>
      <c r="X147" s="35" t="s">
        <v>23</v>
      </c>
    </row>
    <row r="148" spans="1:24" ht="12">
      <c r="A148" s="33"/>
      <c r="B148" s="5"/>
      <c r="C148" s="5"/>
      <c r="D148" s="5">
        <v>5322</v>
      </c>
      <c r="E148" s="39"/>
      <c r="F148" s="39" t="s">
        <v>109</v>
      </c>
      <c r="G148" s="39"/>
      <c r="H148" s="34">
        <v>25</v>
      </c>
      <c r="I148" s="35">
        <v>190</v>
      </c>
      <c r="J148" s="35">
        <v>190</v>
      </c>
      <c r="K148" s="35">
        <v>118</v>
      </c>
      <c r="L148" s="35">
        <v>72</v>
      </c>
      <c r="M148" s="35">
        <v>12</v>
      </c>
      <c r="N148" s="35">
        <v>9</v>
      </c>
      <c r="O148" s="35">
        <v>3</v>
      </c>
      <c r="P148" s="35">
        <v>178</v>
      </c>
      <c r="Q148" s="35">
        <v>109</v>
      </c>
      <c r="R148" s="35">
        <v>69</v>
      </c>
      <c r="S148" s="35">
        <v>1369927</v>
      </c>
      <c r="T148" s="35">
        <v>7100</v>
      </c>
      <c r="U148" s="35" t="s">
        <v>23</v>
      </c>
      <c r="V148" s="35">
        <v>578</v>
      </c>
      <c r="W148" s="35">
        <v>64245</v>
      </c>
      <c r="X148" s="35" t="s">
        <v>23</v>
      </c>
    </row>
    <row r="149" spans="1:24" ht="12">
      <c r="A149" s="33"/>
      <c r="B149" s="5"/>
      <c r="C149" s="5"/>
      <c r="D149" s="5">
        <v>5323</v>
      </c>
      <c r="E149" s="39"/>
      <c r="F149" s="39" t="s">
        <v>110</v>
      </c>
      <c r="G149" s="39"/>
      <c r="H149" s="34">
        <v>121</v>
      </c>
      <c r="I149" s="35">
        <v>1075</v>
      </c>
      <c r="J149" s="35">
        <v>1075</v>
      </c>
      <c r="K149" s="35">
        <v>397</v>
      </c>
      <c r="L149" s="35">
        <v>678</v>
      </c>
      <c r="M149" s="35">
        <v>77</v>
      </c>
      <c r="N149" s="35">
        <v>27</v>
      </c>
      <c r="O149" s="35">
        <v>50</v>
      </c>
      <c r="P149" s="35">
        <v>998</v>
      </c>
      <c r="Q149" s="35">
        <v>370</v>
      </c>
      <c r="R149" s="35">
        <v>628</v>
      </c>
      <c r="S149" s="35">
        <v>4063870</v>
      </c>
      <c r="T149" s="35" t="s">
        <v>23</v>
      </c>
      <c r="U149" s="35">
        <v>2026</v>
      </c>
      <c r="V149" s="35">
        <v>5152</v>
      </c>
      <c r="W149" s="35">
        <v>213296</v>
      </c>
      <c r="X149" s="35" t="s">
        <v>23</v>
      </c>
    </row>
    <row r="150" spans="1:24" ht="12">
      <c r="A150" s="33"/>
      <c r="B150" s="5"/>
      <c r="C150" s="5"/>
      <c r="D150" s="5">
        <v>5324</v>
      </c>
      <c r="E150" s="39"/>
      <c r="F150" s="39" t="s">
        <v>111</v>
      </c>
      <c r="G150" s="39"/>
      <c r="H150" s="34">
        <v>23</v>
      </c>
      <c r="I150" s="35">
        <v>80</v>
      </c>
      <c r="J150" s="35">
        <v>80</v>
      </c>
      <c r="K150" s="35">
        <v>49</v>
      </c>
      <c r="L150" s="35">
        <v>31</v>
      </c>
      <c r="M150" s="35">
        <v>16</v>
      </c>
      <c r="N150" s="35">
        <v>11</v>
      </c>
      <c r="O150" s="35">
        <v>5</v>
      </c>
      <c r="P150" s="35">
        <v>64</v>
      </c>
      <c r="Q150" s="35">
        <v>38</v>
      </c>
      <c r="R150" s="35">
        <v>26</v>
      </c>
      <c r="S150" s="35">
        <v>330806</v>
      </c>
      <c r="T150" s="35">
        <v>826</v>
      </c>
      <c r="U150" s="35" t="s">
        <v>23</v>
      </c>
      <c r="V150" s="35">
        <v>600</v>
      </c>
      <c r="W150" s="35">
        <v>25525</v>
      </c>
      <c r="X150" s="35" t="s">
        <v>23</v>
      </c>
    </row>
    <row r="151" spans="1:24" ht="9.75" customHeight="1">
      <c r="A151" s="33"/>
      <c r="B151" s="5"/>
      <c r="C151" s="5"/>
      <c r="D151" s="5"/>
      <c r="E151" s="39"/>
      <c r="F151" s="39"/>
      <c r="G151" s="39"/>
      <c r="H151" s="34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</row>
    <row r="152" spans="1:24" s="2" customFormat="1" ht="12">
      <c r="A152" s="29"/>
      <c r="B152" s="37">
        <v>533</v>
      </c>
      <c r="C152" s="37"/>
      <c r="D152" s="36"/>
      <c r="E152" s="38" t="s">
        <v>112</v>
      </c>
      <c r="F152" s="38"/>
      <c r="G152" s="41"/>
      <c r="H152" s="30">
        <f aca="true" t="shared" si="23" ref="H152:V152">H153</f>
        <v>5</v>
      </c>
      <c r="I152" s="31">
        <f t="shared" si="23"/>
        <v>60</v>
      </c>
      <c r="J152" s="31">
        <f t="shared" si="23"/>
        <v>60</v>
      </c>
      <c r="K152" s="31">
        <f t="shared" si="23"/>
        <v>37</v>
      </c>
      <c r="L152" s="31">
        <f t="shared" si="23"/>
        <v>23</v>
      </c>
      <c r="M152" s="31">
        <f t="shared" si="23"/>
        <v>2</v>
      </c>
      <c r="N152" s="31">
        <f t="shared" si="23"/>
        <v>1</v>
      </c>
      <c r="O152" s="31">
        <f t="shared" si="23"/>
        <v>1</v>
      </c>
      <c r="P152" s="31">
        <f t="shared" si="23"/>
        <v>58</v>
      </c>
      <c r="Q152" s="31">
        <f t="shared" si="23"/>
        <v>36</v>
      </c>
      <c r="R152" s="31">
        <f t="shared" si="23"/>
        <v>22</v>
      </c>
      <c r="S152" s="31" t="str">
        <f t="shared" si="23"/>
        <v>-</v>
      </c>
      <c r="T152" s="31" t="str">
        <f t="shared" si="23"/>
        <v>-</v>
      </c>
      <c r="U152" s="31">
        <f t="shared" si="23"/>
        <v>187544</v>
      </c>
      <c r="V152" s="31">
        <f t="shared" si="23"/>
        <v>1915</v>
      </c>
      <c r="W152" s="31" t="s">
        <v>23</v>
      </c>
      <c r="X152" s="31" t="s">
        <v>23</v>
      </c>
    </row>
    <row r="153" spans="1:24" ht="12">
      <c r="A153" s="33"/>
      <c r="B153" s="5"/>
      <c r="C153" s="5"/>
      <c r="D153" s="5">
        <v>5331</v>
      </c>
      <c r="E153" s="39"/>
      <c r="F153" s="39" t="s">
        <v>112</v>
      </c>
      <c r="G153" s="39"/>
      <c r="H153" s="34">
        <v>5</v>
      </c>
      <c r="I153" s="35">
        <v>60</v>
      </c>
      <c r="J153" s="35">
        <v>60</v>
      </c>
      <c r="K153" s="35">
        <v>37</v>
      </c>
      <c r="L153" s="35">
        <v>23</v>
      </c>
      <c r="M153" s="35">
        <v>2</v>
      </c>
      <c r="N153" s="35">
        <v>1</v>
      </c>
      <c r="O153" s="35">
        <v>1</v>
      </c>
      <c r="P153" s="35">
        <v>58</v>
      </c>
      <c r="Q153" s="35">
        <v>36</v>
      </c>
      <c r="R153" s="35">
        <v>22</v>
      </c>
      <c r="S153" s="35" t="s">
        <v>23</v>
      </c>
      <c r="T153" s="35" t="s">
        <v>23</v>
      </c>
      <c r="U153" s="35">
        <v>187544</v>
      </c>
      <c r="V153" s="35">
        <v>1915</v>
      </c>
      <c r="W153" s="35" t="s">
        <v>23</v>
      </c>
      <c r="X153" s="35" t="s">
        <v>23</v>
      </c>
    </row>
    <row r="154" spans="1:24" ht="9.75" customHeight="1">
      <c r="A154" s="33"/>
      <c r="B154" s="5"/>
      <c r="C154" s="5"/>
      <c r="D154" s="5"/>
      <c r="E154" s="39"/>
      <c r="F154" s="39"/>
      <c r="G154" s="39"/>
      <c r="H154" s="34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</row>
    <row r="155" spans="1:24" s="2" customFormat="1" ht="12">
      <c r="A155" s="29"/>
      <c r="B155" s="37">
        <v>539</v>
      </c>
      <c r="C155" s="37"/>
      <c r="D155" s="36"/>
      <c r="E155" s="38" t="s">
        <v>113</v>
      </c>
      <c r="F155" s="38"/>
      <c r="G155" s="41"/>
      <c r="H155" s="30">
        <f aca="true" t="shared" si="24" ref="H155:W155">SUM(H156:H163)</f>
        <v>702</v>
      </c>
      <c r="I155" s="31">
        <f t="shared" si="24"/>
        <v>5208</v>
      </c>
      <c r="J155" s="31">
        <f t="shared" si="24"/>
        <v>5208</v>
      </c>
      <c r="K155" s="31">
        <f t="shared" si="24"/>
        <v>2986</v>
      </c>
      <c r="L155" s="31">
        <f t="shared" si="24"/>
        <v>2222</v>
      </c>
      <c r="M155" s="31">
        <f t="shared" si="24"/>
        <v>291</v>
      </c>
      <c r="N155" s="31">
        <f t="shared" si="24"/>
        <v>197</v>
      </c>
      <c r="O155" s="31">
        <f t="shared" si="24"/>
        <v>94</v>
      </c>
      <c r="P155" s="31">
        <f t="shared" si="24"/>
        <v>4917</v>
      </c>
      <c r="Q155" s="31">
        <f t="shared" si="24"/>
        <v>2789</v>
      </c>
      <c r="R155" s="31">
        <f t="shared" si="24"/>
        <v>2128</v>
      </c>
      <c r="S155" s="31">
        <f t="shared" si="24"/>
        <v>24523229</v>
      </c>
      <c r="T155" s="31">
        <f t="shared" si="24"/>
        <v>1834</v>
      </c>
      <c r="U155" s="31">
        <f t="shared" si="24"/>
        <v>5285</v>
      </c>
      <c r="V155" s="31">
        <f t="shared" si="24"/>
        <v>167480</v>
      </c>
      <c r="W155" s="31">
        <f t="shared" si="24"/>
        <v>2472858</v>
      </c>
      <c r="X155" s="31" t="s">
        <v>23</v>
      </c>
    </row>
    <row r="156" spans="1:24" ht="12">
      <c r="A156" s="33"/>
      <c r="B156" s="5"/>
      <c r="C156" s="5"/>
      <c r="D156" s="5">
        <v>5391</v>
      </c>
      <c r="E156" s="39"/>
      <c r="F156" s="39" t="s">
        <v>114</v>
      </c>
      <c r="G156" s="39"/>
      <c r="H156" s="34">
        <v>174</v>
      </c>
      <c r="I156" s="35">
        <v>1602</v>
      </c>
      <c r="J156" s="35">
        <v>1602</v>
      </c>
      <c r="K156" s="35">
        <v>1005</v>
      </c>
      <c r="L156" s="35">
        <v>597</v>
      </c>
      <c r="M156" s="35">
        <v>51</v>
      </c>
      <c r="N156" s="35">
        <v>39</v>
      </c>
      <c r="O156" s="35">
        <v>12</v>
      </c>
      <c r="P156" s="35">
        <v>1551</v>
      </c>
      <c r="Q156" s="35">
        <v>966</v>
      </c>
      <c r="R156" s="35">
        <v>585</v>
      </c>
      <c r="S156" s="35">
        <v>6041670</v>
      </c>
      <c r="T156" s="35">
        <v>521</v>
      </c>
      <c r="U156" s="35">
        <v>97</v>
      </c>
      <c r="V156" s="35">
        <v>13469</v>
      </c>
      <c r="W156" s="35">
        <v>458059</v>
      </c>
      <c r="X156" s="35" t="s">
        <v>23</v>
      </c>
    </row>
    <row r="157" spans="1:24" ht="12">
      <c r="A157" s="33"/>
      <c r="B157" s="5"/>
      <c r="C157" s="5"/>
      <c r="D157" s="5">
        <v>5392</v>
      </c>
      <c r="E157" s="39"/>
      <c r="F157" s="39" t="s">
        <v>115</v>
      </c>
      <c r="G157" s="39"/>
      <c r="H157" s="34">
        <v>113</v>
      </c>
      <c r="I157" s="35">
        <v>779</v>
      </c>
      <c r="J157" s="35">
        <v>779</v>
      </c>
      <c r="K157" s="35">
        <v>402</v>
      </c>
      <c r="L157" s="35">
        <v>377</v>
      </c>
      <c r="M157" s="35">
        <v>64</v>
      </c>
      <c r="N157" s="35">
        <v>41</v>
      </c>
      <c r="O157" s="35">
        <v>23</v>
      </c>
      <c r="P157" s="35">
        <v>715</v>
      </c>
      <c r="Q157" s="35">
        <v>361</v>
      </c>
      <c r="R157" s="35">
        <v>354</v>
      </c>
      <c r="S157" s="35">
        <v>5420734</v>
      </c>
      <c r="T157" s="35">
        <v>328</v>
      </c>
      <c r="U157" s="35">
        <v>140</v>
      </c>
      <c r="V157" s="35">
        <v>32644</v>
      </c>
      <c r="W157" s="35">
        <v>809252</v>
      </c>
      <c r="X157" s="35" t="s">
        <v>23</v>
      </c>
    </row>
    <row r="158" spans="1:24" ht="12">
      <c r="A158" s="33"/>
      <c r="B158" s="5"/>
      <c r="C158" s="5"/>
      <c r="D158" s="5">
        <v>5393</v>
      </c>
      <c r="E158" s="39"/>
      <c r="F158" s="39" t="s">
        <v>116</v>
      </c>
      <c r="G158" s="39"/>
      <c r="H158" s="34">
        <v>3</v>
      </c>
      <c r="I158" s="35">
        <v>7</v>
      </c>
      <c r="J158" s="35">
        <v>7</v>
      </c>
      <c r="K158" s="35">
        <v>5</v>
      </c>
      <c r="L158" s="35">
        <v>2</v>
      </c>
      <c r="M158" s="35">
        <v>3</v>
      </c>
      <c r="N158" s="35">
        <v>3</v>
      </c>
      <c r="O158" s="35" t="s">
        <v>23</v>
      </c>
      <c r="P158" s="35">
        <v>4</v>
      </c>
      <c r="Q158" s="35">
        <v>2</v>
      </c>
      <c r="R158" s="35">
        <v>2</v>
      </c>
      <c r="S158" s="35">
        <v>9440</v>
      </c>
      <c r="T158" s="35" t="s">
        <v>23</v>
      </c>
      <c r="U158" s="35" t="s">
        <v>23</v>
      </c>
      <c r="V158" s="35" t="s">
        <v>23</v>
      </c>
      <c r="W158" s="35">
        <v>550</v>
      </c>
      <c r="X158" s="35" t="s">
        <v>23</v>
      </c>
    </row>
    <row r="159" spans="1:24" ht="12">
      <c r="A159" s="33"/>
      <c r="B159" s="5"/>
      <c r="C159" s="5"/>
      <c r="D159" s="5">
        <v>5394</v>
      </c>
      <c r="E159" s="39"/>
      <c r="F159" s="39" t="s">
        <v>117</v>
      </c>
      <c r="G159" s="39"/>
      <c r="H159" s="34">
        <v>18</v>
      </c>
      <c r="I159" s="35">
        <v>126</v>
      </c>
      <c r="J159" s="35">
        <v>126</v>
      </c>
      <c r="K159" s="35">
        <v>79</v>
      </c>
      <c r="L159" s="35">
        <v>47</v>
      </c>
      <c r="M159" s="35">
        <v>5</v>
      </c>
      <c r="N159" s="35">
        <v>3</v>
      </c>
      <c r="O159" s="35">
        <v>2</v>
      </c>
      <c r="P159" s="35">
        <v>121</v>
      </c>
      <c r="Q159" s="35">
        <v>76</v>
      </c>
      <c r="R159" s="35">
        <v>45</v>
      </c>
      <c r="S159" s="35">
        <v>560094</v>
      </c>
      <c r="T159" s="35" t="s">
        <v>23</v>
      </c>
      <c r="U159" s="35" t="s">
        <v>23</v>
      </c>
      <c r="V159" s="35">
        <v>4724</v>
      </c>
      <c r="W159" s="35">
        <v>28110</v>
      </c>
      <c r="X159" s="35" t="s">
        <v>23</v>
      </c>
    </row>
    <row r="160" spans="1:24" ht="12">
      <c r="A160" s="33"/>
      <c r="B160" s="5"/>
      <c r="C160" s="5"/>
      <c r="D160" s="5">
        <v>5395</v>
      </c>
      <c r="E160" s="39"/>
      <c r="F160" s="39" t="s">
        <v>118</v>
      </c>
      <c r="G160" s="39"/>
      <c r="H160" s="34">
        <v>48</v>
      </c>
      <c r="I160" s="35">
        <v>282</v>
      </c>
      <c r="J160" s="35">
        <v>282</v>
      </c>
      <c r="K160" s="35">
        <v>171</v>
      </c>
      <c r="L160" s="35">
        <v>111</v>
      </c>
      <c r="M160" s="35">
        <v>20</v>
      </c>
      <c r="N160" s="35">
        <v>14</v>
      </c>
      <c r="O160" s="35">
        <v>6</v>
      </c>
      <c r="P160" s="35">
        <v>262</v>
      </c>
      <c r="Q160" s="35">
        <v>157</v>
      </c>
      <c r="R160" s="35">
        <v>105</v>
      </c>
      <c r="S160" s="35">
        <v>1358727</v>
      </c>
      <c r="T160" s="35" t="s">
        <v>23</v>
      </c>
      <c r="U160" s="35" t="s">
        <v>23</v>
      </c>
      <c r="V160" s="35">
        <v>3185</v>
      </c>
      <c r="W160" s="35">
        <v>226200</v>
      </c>
      <c r="X160" s="35" t="s">
        <v>23</v>
      </c>
    </row>
    <row r="161" spans="1:24" ht="12">
      <c r="A161" s="33"/>
      <c r="B161" s="5"/>
      <c r="C161" s="5"/>
      <c r="D161" s="5">
        <v>5396</v>
      </c>
      <c r="E161" s="39"/>
      <c r="F161" s="39" t="s">
        <v>119</v>
      </c>
      <c r="G161" s="39"/>
      <c r="H161" s="34">
        <v>14</v>
      </c>
      <c r="I161" s="35">
        <v>170</v>
      </c>
      <c r="J161" s="35">
        <v>170</v>
      </c>
      <c r="K161" s="35">
        <v>100</v>
      </c>
      <c r="L161" s="35">
        <v>70</v>
      </c>
      <c r="M161" s="35">
        <v>11</v>
      </c>
      <c r="N161" s="35">
        <v>4</v>
      </c>
      <c r="O161" s="35">
        <v>7</v>
      </c>
      <c r="P161" s="35">
        <v>159</v>
      </c>
      <c r="Q161" s="35">
        <v>96</v>
      </c>
      <c r="R161" s="35">
        <v>63</v>
      </c>
      <c r="S161" s="35">
        <v>4159403</v>
      </c>
      <c r="T161" s="35" t="s">
        <v>23</v>
      </c>
      <c r="U161" s="35">
        <v>54</v>
      </c>
      <c r="V161" s="35">
        <v>174</v>
      </c>
      <c r="W161" s="35">
        <v>19434</v>
      </c>
      <c r="X161" s="35" t="s">
        <v>23</v>
      </c>
    </row>
    <row r="162" spans="1:24" ht="12">
      <c r="A162" s="33"/>
      <c r="B162" s="5"/>
      <c r="C162" s="5"/>
      <c r="D162" s="5">
        <v>5397</v>
      </c>
      <c r="E162" s="39"/>
      <c r="F162" s="39" t="s">
        <v>120</v>
      </c>
      <c r="G162" s="39"/>
      <c r="H162" s="34">
        <v>21</v>
      </c>
      <c r="I162" s="35">
        <v>141</v>
      </c>
      <c r="J162" s="35">
        <v>141</v>
      </c>
      <c r="K162" s="35">
        <v>74</v>
      </c>
      <c r="L162" s="35">
        <v>67</v>
      </c>
      <c r="M162" s="35">
        <v>5</v>
      </c>
      <c r="N162" s="35">
        <v>4</v>
      </c>
      <c r="O162" s="35">
        <v>1</v>
      </c>
      <c r="P162" s="35">
        <v>136</v>
      </c>
      <c r="Q162" s="35">
        <v>70</v>
      </c>
      <c r="R162" s="35">
        <v>66</v>
      </c>
      <c r="S162" s="35">
        <v>283318</v>
      </c>
      <c r="T162" s="35">
        <v>218</v>
      </c>
      <c r="U162" s="35">
        <v>15</v>
      </c>
      <c r="V162" s="35">
        <v>212</v>
      </c>
      <c r="W162" s="35">
        <v>156740</v>
      </c>
      <c r="X162" s="35" t="s">
        <v>23</v>
      </c>
    </row>
    <row r="163" spans="1:24" ht="12">
      <c r="A163" s="33"/>
      <c r="B163" s="5"/>
      <c r="C163" s="5"/>
      <c r="D163" s="5">
        <v>5399</v>
      </c>
      <c r="E163" s="39"/>
      <c r="F163" s="39" t="s">
        <v>121</v>
      </c>
      <c r="G163" s="39"/>
      <c r="H163" s="34">
        <v>311</v>
      </c>
      <c r="I163" s="35">
        <v>2101</v>
      </c>
      <c r="J163" s="35">
        <v>2101</v>
      </c>
      <c r="K163" s="35">
        <v>1150</v>
      </c>
      <c r="L163" s="35">
        <v>951</v>
      </c>
      <c r="M163" s="35">
        <v>132</v>
      </c>
      <c r="N163" s="35">
        <v>89</v>
      </c>
      <c r="O163" s="35">
        <v>43</v>
      </c>
      <c r="P163" s="35">
        <v>1969</v>
      </c>
      <c r="Q163" s="35">
        <v>1061</v>
      </c>
      <c r="R163" s="35">
        <v>908</v>
      </c>
      <c r="S163" s="35">
        <v>6689843</v>
      </c>
      <c r="T163" s="35">
        <v>767</v>
      </c>
      <c r="U163" s="35">
        <v>4979</v>
      </c>
      <c r="V163" s="35">
        <v>113072</v>
      </c>
      <c r="W163" s="35">
        <v>774513</v>
      </c>
      <c r="X163" s="35" t="s">
        <v>23</v>
      </c>
    </row>
    <row r="164" spans="1:24" ht="10.5" customHeight="1">
      <c r="A164" s="33"/>
      <c r="B164" s="5"/>
      <c r="C164" s="5"/>
      <c r="D164" s="5"/>
      <c r="E164" s="39"/>
      <c r="F164" s="39"/>
      <c r="G164" s="39"/>
      <c r="H164" s="34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</row>
    <row r="165" spans="1:24" s="2" customFormat="1" ht="12">
      <c r="A165" s="29"/>
      <c r="B165" s="37" t="s">
        <v>122</v>
      </c>
      <c r="C165" s="37"/>
      <c r="D165" s="36"/>
      <c r="E165" s="38" t="s">
        <v>123</v>
      </c>
      <c r="F165" s="38"/>
      <c r="G165" s="41"/>
      <c r="H165" s="30">
        <f aca="true" t="shared" si="25" ref="H165:X165">SUM(H167,H175,H209,H248,H270,H296)</f>
        <v>25927</v>
      </c>
      <c r="I165" s="31">
        <f t="shared" si="25"/>
        <v>122320</v>
      </c>
      <c r="J165" s="31">
        <f t="shared" si="25"/>
        <v>122320</v>
      </c>
      <c r="K165" s="31">
        <f t="shared" si="25"/>
        <v>53653</v>
      </c>
      <c r="L165" s="31">
        <f t="shared" si="25"/>
        <v>68667</v>
      </c>
      <c r="M165" s="31">
        <f t="shared" si="25"/>
        <v>24020</v>
      </c>
      <c r="N165" s="31">
        <f t="shared" si="25"/>
        <v>12654</v>
      </c>
      <c r="O165" s="31">
        <f t="shared" si="25"/>
        <v>11366</v>
      </c>
      <c r="P165" s="31">
        <f t="shared" si="25"/>
        <v>98300</v>
      </c>
      <c r="Q165" s="31">
        <f t="shared" si="25"/>
        <v>40999</v>
      </c>
      <c r="R165" s="31">
        <f t="shared" si="25"/>
        <v>57301</v>
      </c>
      <c r="S165" s="31">
        <f t="shared" si="25"/>
        <v>236975785</v>
      </c>
      <c r="T165" s="31">
        <f t="shared" si="25"/>
        <v>6702924</v>
      </c>
      <c r="U165" s="31">
        <f t="shared" si="25"/>
        <v>722234</v>
      </c>
      <c r="V165" s="31">
        <f t="shared" si="25"/>
        <v>4291919</v>
      </c>
      <c r="W165" s="31">
        <f t="shared" si="25"/>
        <v>25191698</v>
      </c>
      <c r="X165" s="31">
        <f t="shared" si="25"/>
        <v>2411010</v>
      </c>
    </row>
    <row r="166" spans="1:24" ht="11.25" customHeight="1">
      <c r="A166" s="33"/>
      <c r="B166" s="5"/>
      <c r="C166" s="5"/>
      <c r="D166" s="5"/>
      <c r="E166" s="39"/>
      <c r="F166" s="39"/>
      <c r="G166" s="39"/>
      <c r="H166" s="34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</row>
    <row r="167" spans="1:24" s="2" customFormat="1" ht="12">
      <c r="A167" s="29"/>
      <c r="B167" s="36">
        <v>54</v>
      </c>
      <c r="C167" s="36"/>
      <c r="D167" s="36"/>
      <c r="E167" s="38" t="s">
        <v>124</v>
      </c>
      <c r="F167" s="38"/>
      <c r="G167" s="41"/>
      <c r="H167" s="30">
        <f aca="true" t="shared" si="26" ref="H167:X167">SUM(H169,H172)</f>
        <v>102</v>
      </c>
      <c r="I167" s="31">
        <f t="shared" si="26"/>
        <v>7364</v>
      </c>
      <c r="J167" s="31">
        <f t="shared" si="26"/>
        <v>7364</v>
      </c>
      <c r="K167" s="31">
        <f t="shared" si="26"/>
        <v>1840</v>
      </c>
      <c r="L167" s="31">
        <f t="shared" si="26"/>
        <v>5524</v>
      </c>
      <c r="M167" s="31">
        <f t="shared" si="26"/>
        <v>46</v>
      </c>
      <c r="N167" s="31">
        <f t="shared" si="26"/>
        <v>23</v>
      </c>
      <c r="O167" s="31">
        <f t="shared" si="26"/>
        <v>23</v>
      </c>
      <c r="P167" s="31">
        <f t="shared" si="26"/>
        <v>7318</v>
      </c>
      <c r="Q167" s="31">
        <f t="shared" si="26"/>
        <v>1817</v>
      </c>
      <c r="R167" s="31">
        <f t="shared" si="26"/>
        <v>5501</v>
      </c>
      <c r="S167" s="31">
        <f t="shared" si="26"/>
        <v>22809904</v>
      </c>
      <c r="T167" s="31">
        <f t="shared" si="26"/>
        <v>510</v>
      </c>
      <c r="U167" s="31">
        <f t="shared" si="26"/>
        <v>196</v>
      </c>
      <c r="V167" s="31">
        <f t="shared" si="26"/>
        <v>77012</v>
      </c>
      <c r="W167" s="31">
        <f t="shared" si="26"/>
        <v>2087319</v>
      </c>
      <c r="X167" s="31">
        <f t="shared" si="26"/>
        <v>312360</v>
      </c>
    </row>
    <row r="168" spans="1:24" ht="11.25" customHeight="1">
      <c r="A168" s="33"/>
      <c r="B168" s="5"/>
      <c r="C168" s="5"/>
      <c r="D168" s="5"/>
      <c r="E168" s="39"/>
      <c r="F168" s="39"/>
      <c r="G168" s="39"/>
      <c r="H168" s="34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</row>
    <row r="169" spans="1:24" s="2" customFormat="1" ht="12">
      <c r="A169" s="29"/>
      <c r="B169" s="37">
        <v>541</v>
      </c>
      <c r="C169" s="37"/>
      <c r="D169" s="36"/>
      <c r="E169" s="38" t="s">
        <v>125</v>
      </c>
      <c r="F169" s="38"/>
      <c r="G169" s="41"/>
      <c r="H169" s="30">
        <f aca="true" t="shared" si="27" ref="H169:X169">H170</f>
        <v>36</v>
      </c>
      <c r="I169" s="31">
        <f t="shared" si="27"/>
        <v>7019</v>
      </c>
      <c r="J169" s="31">
        <f t="shared" si="27"/>
        <v>7019</v>
      </c>
      <c r="K169" s="31">
        <f t="shared" si="27"/>
        <v>1706</v>
      </c>
      <c r="L169" s="31">
        <f t="shared" si="27"/>
        <v>5313</v>
      </c>
      <c r="M169" s="31" t="str">
        <f t="shared" si="27"/>
        <v>-</v>
      </c>
      <c r="N169" s="31" t="str">
        <f t="shared" si="27"/>
        <v>-</v>
      </c>
      <c r="O169" s="31" t="str">
        <f t="shared" si="27"/>
        <v>-</v>
      </c>
      <c r="P169" s="31">
        <f t="shared" si="27"/>
        <v>7019</v>
      </c>
      <c r="Q169" s="31">
        <f t="shared" si="27"/>
        <v>1706</v>
      </c>
      <c r="R169" s="31">
        <f t="shared" si="27"/>
        <v>5313</v>
      </c>
      <c r="S169" s="31">
        <f t="shared" si="27"/>
        <v>22066885</v>
      </c>
      <c r="T169" s="31">
        <f t="shared" si="27"/>
        <v>510</v>
      </c>
      <c r="U169" s="31">
        <f t="shared" si="27"/>
        <v>160</v>
      </c>
      <c r="V169" s="31">
        <f t="shared" si="27"/>
        <v>69703</v>
      </c>
      <c r="W169" s="31">
        <f t="shared" si="27"/>
        <v>1972483</v>
      </c>
      <c r="X169" s="31">
        <f t="shared" si="27"/>
        <v>303426</v>
      </c>
    </row>
    <row r="170" spans="1:24" ht="12">
      <c r="A170" s="33"/>
      <c r="B170" s="5"/>
      <c r="C170" s="5"/>
      <c r="D170" s="5">
        <v>5411</v>
      </c>
      <c r="E170" s="39"/>
      <c r="F170" s="39" t="s">
        <v>125</v>
      </c>
      <c r="G170" s="39"/>
      <c r="H170" s="34">
        <v>36</v>
      </c>
      <c r="I170" s="35">
        <v>7019</v>
      </c>
      <c r="J170" s="35">
        <v>7019</v>
      </c>
      <c r="K170" s="35">
        <v>1706</v>
      </c>
      <c r="L170" s="35">
        <v>5313</v>
      </c>
      <c r="M170" s="35" t="s">
        <v>23</v>
      </c>
      <c r="N170" s="35" t="s">
        <v>23</v>
      </c>
      <c r="O170" s="35" t="s">
        <v>23</v>
      </c>
      <c r="P170" s="35">
        <v>7019</v>
      </c>
      <c r="Q170" s="35">
        <v>1706</v>
      </c>
      <c r="R170" s="35">
        <v>5313</v>
      </c>
      <c r="S170" s="35">
        <v>22066885</v>
      </c>
      <c r="T170" s="35">
        <v>510</v>
      </c>
      <c r="U170" s="35">
        <v>160</v>
      </c>
      <c r="V170" s="35">
        <v>69703</v>
      </c>
      <c r="W170" s="35">
        <v>1972483</v>
      </c>
      <c r="X170" s="35">
        <v>303426</v>
      </c>
    </row>
    <row r="171" spans="1:24" ht="11.25" customHeight="1">
      <c r="A171" s="33"/>
      <c r="B171" s="5"/>
      <c r="C171" s="5"/>
      <c r="D171" s="5"/>
      <c r="E171" s="39"/>
      <c r="F171" s="39"/>
      <c r="G171" s="39"/>
      <c r="H171" s="34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</row>
    <row r="172" spans="1:24" ht="12">
      <c r="A172" s="33"/>
      <c r="B172" s="37">
        <v>549</v>
      </c>
      <c r="C172" s="37"/>
      <c r="D172" s="36"/>
      <c r="E172" s="38" t="s">
        <v>126</v>
      </c>
      <c r="F172" s="38"/>
      <c r="G172" s="41"/>
      <c r="H172" s="30">
        <f aca="true" t="shared" si="28" ref="H172:X172">H173</f>
        <v>66</v>
      </c>
      <c r="I172" s="31">
        <f t="shared" si="28"/>
        <v>345</v>
      </c>
      <c r="J172" s="31">
        <f t="shared" si="28"/>
        <v>345</v>
      </c>
      <c r="K172" s="31">
        <f t="shared" si="28"/>
        <v>134</v>
      </c>
      <c r="L172" s="31">
        <f t="shared" si="28"/>
        <v>211</v>
      </c>
      <c r="M172" s="31">
        <f t="shared" si="28"/>
        <v>46</v>
      </c>
      <c r="N172" s="31">
        <f t="shared" si="28"/>
        <v>23</v>
      </c>
      <c r="O172" s="31">
        <f t="shared" si="28"/>
        <v>23</v>
      </c>
      <c r="P172" s="31">
        <f t="shared" si="28"/>
        <v>299</v>
      </c>
      <c r="Q172" s="31">
        <f t="shared" si="28"/>
        <v>111</v>
      </c>
      <c r="R172" s="31">
        <f t="shared" si="28"/>
        <v>188</v>
      </c>
      <c r="S172" s="31">
        <f t="shared" si="28"/>
        <v>743019</v>
      </c>
      <c r="T172" s="31" t="str">
        <f t="shared" si="28"/>
        <v>-</v>
      </c>
      <c r="U172" s="31">
        <f t="shared" si="28"/>
        <v>36</v>
      </c>
      <c r="V172" s="31">
        <f t="shared" si="28"/>
        <v>7309</v>
      </c>
      <c r="W172" s="31">
        <f t="shared" si="28"/>
        <v>114836</v>
      </c>
      <c r="X172" s="31">
        <f t="shared" si="28"/>
        <v>8934</v>
      </c>
    </row>
    <row r="173" spans="1:24" ht="12">
      <c r="A173" s="33"/>
      <c r="B173" s="5"/>
      <c r="C173" s="5"/>
      <c r="D173" s="5">
        <v>5499</v>
      </c>
      <c r="E173" s="39"/>
      <c r="F173" s="48" t="s">
        <v>126</v>
      </c>
      <c r="G173" s="48"/>
      <c r="H173" s="34">
        <v>66</v>
      </c>
      <c r="I173" s="35">
        <v>345</v>
      </c>
      <c r="J173" s="35">
        <v>345</v>
      </c>
      <c r="K173" s="35">
        <v>134</v>
      </c>
      <c r="L173" s="35">
        <v>211</v>
      </c>
      <c r="M173" s="35">
        <v>46</v>
      </c>
      <c r="N173" s="35">
        <v>23</v>
      </c>
      <c r="O173" s="35">
        <v>23</v>
      </c>
      <c r="P173" s="35">
        <v>299</v>
      </c>
      <c r="Q173" s="35">
        <v>111</v>
      </c>
      <c r="R173" s="35">
        <v>188</v>
      </c>
      <c r="S173" s="35">
        <v>743019</v>
      </c>
      <c r="T173" s="35" t="s">
        <v>23</v>
      </c>
      <c r="U173" s="35">
        <v>36</v>
      </c>
      <c r="V173" s="35">
        <v>7309</v>
      </c>
      <c r="W173" s="35">
        <v>114836</v>
      </c>
      <c r="X173" s="35">
        <v>8934</v>
      </c>
    </row>
    <row r="174" spans="1:24" ht="11.25" customHeight="1">
      <c r="A174" s="33"/>
      <c r="B174" s="5"/>
      <c r="C174" s="5"/>
      <c r="D174" s="5"/>
      <c r="E174" s="39"/>
      <c r="F174" s="39"/>
      <c r="G174" s="39"/>
      <c r="H174" s="34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</row>
    <row r="175" spans="1:24" ht="12">
      <c r="A175" s="33"/>
      <c r="B175" s="36">
        <v>55</v>
      </c>
      <c r="C175" s="36"/>
      <c r="D175" s="36"/>
      <c r="E175" s="38" t="s">
        <v>216</v>
      </c>
      <c r="F175" s="38"/>
      <c r="G175" s="41"/>
      <c r="H175" s="30">
        <f aca="true" t="shared" si="29" ref="H175:X175">SUM(H177,H181,H185,H188,H204)</f>
        <v>4177</v>
      </c>
      <c r="I175" s="31">
        <f t="shared" si="29"/>
        <v>12686</v>
      </c>
      <c r="J175" s="31">
        <f t="shared" si="29"/>
        <v>12686</v>
      </c>
      <c r="K175" s="31">
        <f t="shared" si="29"/>
        <v>4268</v>
      </c>
      <c r="L175" s="31">
        <f t="shared" si="29"/>
        <v>8418</v>
      </c>
      <c r="M175" s="31">
        <f t="shared" si="29"/>
        <v>3494</v>
      </c>
      <c r="N175" s="31">
        <f t="shared" si="29"/>
        <v>1692</v>
      </c>
      <c r="O175" s="31">
        <f t="shared" si="29"/>
        <v>1802</v>
      </c>
      <c r="P175" s="31">
        <f t="shared" si="29"/>
        <v>9192</v>
      </c>
      <c r="Q175" s="31">
        <f t="shared" si="29"/>
        <v>2576</v>
      </c>
      <c r="R175" s="31">
        <f t="shared" si="29"/>
        <v>6616</v>
      </c>
      <c r="S175" s="31">
        <f t="shared" si="29"/>
        <v>20287046</v>
      </c>
      <c r="T175" s="31">
        <f t="shared" si="29"/>
        <v>32047</v>
      </c>
      <c r="U175" s="31">
        <f t="shared" si="29"/>
        <v>10518</v>
      </c>
      <c r="V175" s="31">
        <f t="shared" si="29"/>
        <v>68588</v>
      </c>
      <c r="W175" s="31">
        <f t="shared" si="29"/>
        <v>4941490</v>
      </c>
      <c r="X175" s="31">
        <f t="shared" si="29"/>
        <v>388057</v>
      </c>
    </row>
    <row r="176" spans="1:24" ht="11.25" customHeight="1">
      <c r="A176" s="33"/>
      <c r="B176" s="5"/>
      <c r="C176" s="5"/>
      <c r="D176" s="5"/>
      <c r="E176" s="39"/>
      <c r="F176" s="39"/>
      <c r="G176" s="39"/>
      <c r="H176" s="34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</row>
    <row r="177" spans="1:24" ht="12">
      <c r="A177" s="33"/>
      <c r="B177" s="37">
        <v>551</v>
      </c>
      <c r="C177" s="37"/>
      <c r="D177" s="36"/>
      <c r="E177" s="38" t="s">
        <v>217</v>
      </c>
      <c r="F177" s="38"/>
      <c r="G177" s="41"/>
      <c r="H177" s="30">
        <f aca="true" t="shared" si="30" ref="H177:X177">SUM(H178:H179)</f>
        <v>895</v>
      </c>
      <c r="I177" s="31">
        <f t="shared" si="30"/>
        <v>2816</v>
      </c>
      <c r="J177" s="31">
        <f t="shared" si="30"/>
        <v>2816</v>
      </c>
      <c r="K177" s="31">
        <f t="shared" si="30"/>
        <v>1174</v>
      </c>
      <c r="L177" s="31">
        <f t="shared" si="30"/>
        <v>1642</v>
      </c>
      <c r="M177" s="31">
        <f t="shared" si="30"/>
        <v>936</v>
      </c>
      <c r="N177" s="31">
        <f t="shared" si="30"/>
        <v>536</v>
      </c>
      <c r="O177" s="31">
        <f t="shared" si="30"/>
        <v>400</v>
      </c>
      <c r="P177" s="31">
        <f t="shared" si="30"/>
        <v>1880</v>
      </c>
      <c r="Q177" s="31">
        <f t="shared" si="30"/>
        <v>638</v>
      </c>
      <c r="R177" s="31">
        <f t="shared" si="30"/>
        <v>1242</v>
      </c>
      <c r="S177" s="31">
        <f t="shared" si="30"/>
        <v>4073408</v>
      </c>
      <c r="T177" s="31">
        <f t="shared" si="30"/>
        <v>10576</v>
      </c>
      <c r="U177" s="31">
        <f t="shared" si="30"/>
        <v>2460</v>
      </c>
      <c r="V177" s="31">
        <f t="shared" si="30"/>
        <v>23851</v>
      </c>
      <c r="W177" s="31">
        <f t="shared" si="30"/>
        <v>1172054</v>
      </c>
      <c r="X177" s="31">
        <f t="shared" si="30"/>
        <v>71151</v>
      </c>
    </row>
    <row r="178" spans="1:24" ht="12">
      <c r="A178" s="33"/>
      <c r="B178" s="5"/>
      <c r="C178" s="5"/>
      <c r="D178" s="5">
        <v>5511</v>
      </c>
      <c r="E178" s="39"/>
      <c r="F178" s="39" t="s">
        <v>127</v>
      </c>
      <c r="G178" s="39"/>
      <c r="H178" s="34">
        <v>552</v>
      </c>
      <c r="I178" s="35">
        <v>1887</v>
      </c>
      <c r="J178" s="35">
        <v>1887</v>
      </c>
      <c r="K178" s="35">
        <v>764</v>
      </c>
      <c r="L178" s="35">
        <v>1123</v>
      </c>
      <c r="M178" s="35">
        <v>509</v>
      </c>
      <c r="N178" s="35">
        <v>298</v>
      </c>
      <c r="O178" s="35">
        <v>211</v>
      </c>
      <c r="P178" s="35">
        <v>1378</v>
      </c>
      <c r="Q178" s="35">
        <v>466</v>
      </c>
      <c r="R178" s="35">
        <v>912</v>
      </c>
      <c r="S178" s="35">
        <v>3013084</v>
      </c>
      <c r="T178" s="35">
        <v>6968</v>
      </c>
      <c r="U178" s="35">
        <v>2190</v>
      </c>
      <c r="V178" s="35">
        <v>16010</v>
      </c>
      <c r="W178" s="35">
        <v>970340</v>
      </c>
      <c r="X178" s="35">
        <v>42490</v>
      </c>
    </row>
    <row r="179" spans="1:24" ht="12">
      <c r="A179" s="33"/>
      <c r="B179" s="5"/>
      <c r="C179" s="5"/>
      <c r="D179" s="5">
        <v>5512</v>
      </c>
      <c r="E179" s="39"/>
      <c r="F179" s="39" t="s">
        <v>128</v>
      </c>
      <c r="G179" s="39"/>
      <c r="H179" s="34">
        <v>343</v>
      </c>
      <c r="I179" s="35">
        <v>929</v>
      </c>
      <c r="J179" s="35">
        <v>929</v>
      </c>
      <c r="K179" s="35">
        <v>410</v>
      </c>
      <c r="L179" s="35">
        <v>519</v>
      </c>
      <c r="M179" s="35">
        <v>427</v>
      </c>
      <c r="N179" s="35">
        <v>238</v>
      </c>
      <c r="O179" s="35">
        <v>189</v>
      </c>
      <c r="P179" s="35">
        <v>502</v>
      </c>
      <c r="Q179" s="35">
        <v>172</v>
      </c>
      <c r="R179" s="35">
        <v>330</v>
      </c>
      <c r="S179" s="35">
        <v>1060324</v>
      </c>
      <c r="T179" s="35">
        <v>3608</v>
      </c>
      <c r="U179" s="35">
        <v>270</v>
      </c>
      <c r="V179" s="35">
        <v>7841</v>
      </c>
      <c r="W179" s="35">
        <v>201714</v>
      </c>
      <c r="X179" s="35">
        <v>28661</v>
      </c>
    </row>
    <row r="180" spans="1:24" ht="11.25" customHeight="1">
      <c r="A180" s="33"/>
      <c r="B180" s="5"/>
      <c r="C180" s="5"/>
      <c r="D180" s="5"/>
      <c r="E180" s="39"/>
      <c r="F180" s="39"/>
      <c r="G180" s="39"/>
      <c r="H180" s="34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</row>
    <row r="181" spans="1:24" ht="12">
      <c r="A181" s="33"/>
      <c r="B181" s="37">
        <v>552</v>
      </c>
      <c r="C181" s="37"/>
      <c r="D181" s="36"/>
      <c r="E181" s="38" t="s">
        <v>129</v>
      </c>
      <c r="F181" s="38"/>
      <c r="G181" s="41"/>
      <c r="H181" s="30">
        <f aca="true" t="shared" si="31" ref="H181:X181">SUM(H182:H183)</f>
        <v>590</v>
      </c>
      <c r="I181" s="31">
        <f t="shared" si="31"/>
        <v>1824</v>
      </c>
      <c r="J181" s="31">
        <f t="shared" si="31"/>
        <v>1824</v>
      </c>
      <c r="K181" s="31">
        <f t="shared" si="31"/>
        <v>948</v>
      </c>
      <c r="L181" s="31">
        <f t="shared" si="31"/>
        <v>876</v>
      </c>
      <c r="M181" s="31">
        <f t="shared" si="31"/>
        <v>466</v>
      </c>
      <c r="N181" s="31">
        <f t="shared" si="31"/>
        <v>308</v>
      </c>
      <c r="O181" s="31">
        <f t="shared" si="31"/>
        <v>158</v>
      </c>
      <c r="P181" s="31">
        <f t="shared" si="31"/>
        <v>1358</v>
      </c>
      <c r="Q181" s="31">
        <f t="shared" si="31"/>
        <v>640</v>
      </c>
      <c r="R181" s="31">
        <f t="shared" si="31"/>
        <v>718</v>
      </c>
      <c r="S181" s="31">
        <f t="shared" si="31"/>
        <v>3377883</v>
      </c>
      <c r="T181" s="31">
        <f t="shared" si="31"/>
        <v>6166</v>
      </c>
      <c r="U181" s="31">
        <f t="shared" si="31"/>
        <v>5666</v>
      </c>
      <c r="V181" s="31">
        <f t="shared" si="31"/>
        <v>7688</v>
      </c>
      <c r="W181" s="31">
        <f t="shared" si="31"/>
        <v>877555</v>
      </c>
      <c r="X181" s="31">
        <f t="shared" si="31"/>
        <v>71073</v>
      </c>
    </row>
    <row r="182" spans="1:24" ht="12">
      <c r="A182" s="33"/>
      <c r="B182" s="5"/>
      <c r="C182" s="5"/>
      <c r="D182" s="5">
        <v>5521</v>
      </c>
      <c r="E182" s="39"/>
      <c r="F182" s="39" t="s">
        <v>130</v>
      </c>
      <c r="G182" s="39"/>
      <c r="H182" s="34">
        <v>138</v>
      </c>
      <c r="I182" s="35">
        <v>293</v>
      </c>
      <c r="J182" s="35">
        <v>293</v>
      </c>
      <c r="K182" s="35">
        <v>171</v>
      </c>
      <c r="L182" s="35">
        <v>122</v>
      </c>
      <c r="M182" s="35">
        <v>186</v>
      </c>
      <c r="N182" s="35">
        <v>127</v>
      </c>
      <c r="O182" s="35">
        <v>59</v>
      </c>
      <c r="P182" s="35">
        <v>107</v>
      </c>
      <c r="Q182" s="35">
        <v>44</v>
      </c>
      <c r="R182" s="35">
        <v>63</v>
      </c>
      <c r="S182" s="35">
        <v>109615</v>
      </c>
      <c r="T182" s="35">
        <v>1869</v>
      </c>
      <c r="U182" s="35">
        <v>166</v>
      </c>
      <c r="V182" s="35">
        <v>1995</v>
      </c>
      <c r="W182" s="35">
        <v>30892</v>
      </c>
      <c r="X182" s="35">
        <v>4871</v>
      </c>
    </row>
    <row r="183" spans="1:24" ht="12">
      <c r="A183" s="33"/>
      <c r="B183" s="5"/>
      <c r="C183" s="5"/>
      <c r="D183" s="5">
        <v>5522</v>
      </c>
      <c r="E183" s="39"/>
      <c r="F183" s="39" t="s">
        <v>131</v>
      </c>
      <c r="G183" s="39"/>
      <c r="H183" s="34">
        <v>452</v>
      </c>
      <c r="I183" s="35">
        <v>1531</v>
      </c>
      <c r="J183" s="35">
        <v>1531</v>
      </c>
      <c r="K183" s="35">
        <v>777</v>
      </c>
      <c r="L183" s="35">
        <v>754</v>
      </c>
      <c r="M183" s="35">
        <v>280</v>
      </c>
      <c r="N183" s="35">
        <v>181</v>
      </c>
      <c r="O183" s="35">
        <v>99</v>
      </c>
      <c r="P183" s="35">
        <v>1251</v>
      </c>
      <c r="Q183" s="35">
        <v>596</v>
      </c>
      <c r="R183" s="35">
        <v>655</v>
      </c>
      <c r="S183" s="35">
        <v>3268268</v>
      </c>
      <c r="T183" s="35">
        <v>4297</v>
      </c>
      <c r="U183" s="35">
        <v>5500</v>
      </c>
      <c r="V183" s="35">
        <v>5693</v>
      </c>
      <c r="W183" s="35">
        <v>846663</v>
      </c>
      <c r="X183" s="35">
        <v>66202</v>
      </c>
    </row>
    <row r="184" spans="1:24" ht="11.25" customHeight="1">
      <c r="A184" s="33"/>
      <c r="B184" s="5"/>
      <c r="C184" s="5"/>
      <c r="D184" s="5"/>
      <c r="E184" s="39"/>
      <c r="F184" s="39"/>
      <c r="G184" s="39"/>
      <c r="H184" s="34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</row>
    <row r="185" spans="1:24" ht="12">
      <c r="A185" s="33"/>
      <c r="B185" s="37">
        <v>553</v>
      </c>
      <c r="C185" s="37"/>
      <c r="D185" s="36"/>
      <c r="E185" s="38" t="s">
        <v>218</v>
      </c>
      <c r="F185" s="38"/>
      <c r="G185" s="41"/>
      <c r="H185" s="30">
        <f aca="true" t="shared" si="32" ref="H185:X185">H186</f>
        <v>1655</v>
      </c>
      <c r="I185" s="31">
        <f t="shared" si="32"/>
        <v>4910</v>
      </c>
      <c r="J185" s="31">
        <f t="shared" si="32"/>
        <v>4910</v>
      </c>
      <c r="K185" s="31">
        <f t="shared" si="32"/>
        <v>1208</v>
      </c>
      <c r="L185" s="31">
        <f t="shared" si="32"/>
        <v>3702</v>
      </c>
      <c r="M185" s="31">
        <f t="shared" si="32"/>
        <v>1286</v>
      </c>
      <c r="N185" s="31">
        <f t="shared" si="32"/>
        <v>517</v>
      </c>
      <c r="O185" s="31">
        <f t="shared" si="32"/>
        <v>769</v>
      </c>
      <c r="P185" s="31">
        <f t="shared" si="32"/>
        <v>3624</v>
      </c>
      <c r="Q185" s="31">
        <f t="shared" si="32"/>
        <v>691</v>
      </c>
      <c r="R185" s="31">
        <f t="shared" si="32"/>
        <v>2933</v>
      </c>
      <c r="S185" s="31">
        <f t="shared" si="32"/>
        <v>7978032</v>
      </c>
      <c r="T185" s="31">
        <f t="shared" si="32"/>
        <v>9270</v>
      </c>
      <c r="U185" s="31">
        <f t="shared" si="32"/>
        <v>1352</v>
      </c>
      <c r="V185" s="31">
        <f t="shared" si="32"/>
        <v>17059</v>
      </c>
      <c r="W185" s="31">
        <f t="shared" si="32"/>
        <v>1616069</v>
      </c>
      <c r="X185" s="31">
        <f t="shared" si="32"/>
        <v>147016</v>
      </c>
    </row>
    <row r="186" spans="1:24" ht="12">
      <c r="A186" s="33"/>
      <c r="B186" s="5"/>
      <c r="C186" s="5"/>
      <c r="D186" s="5">
        <v>5531</v>
      </c>
      <c r="E186" s="39"/>
      <c r="F186" s="39" t="s">
        <v>132</v>
      </c>
      <c r="G186" s="39"/>
      <c r="H186" s="34">
        <v>1655</v>
      </c>
      <c r="I186" s="35">
        <v>4910</v>
      </c>
      <c r="J186" s="35">
        <v>4910</v>
      </c>
      <c r="K186" s="35">
        <v>1208</v>
      </c>
      <c r="L186" s="35">
        <v>3702</v>
      </c>
      <c r="M186" s="35">
        <v>1286</v>
      </c>
      <c r="N186" s="35">
        <v>517</v>
      </c>
      <c r="O186" s="35">
        <v>769</v>
      </c>
      <c r="P186" s="35">
        <v>3624</v>
      </c>
      <c r="Q186" s="35">
        <v>691</v>
      </c>
      <c r="R186" s="35">
        <v>2933</v>
      </c>
      <c r="S186" s="35">
        <v>7978032</v>
      </c>
      <c r="T186" s="35">
        <v>9270</v>
      </c>
      <c r="U186" s="35">
        <v>1352</v>
      </c>
      <c r="V186" s="35">
        <v>17059</v>
      </c>
      <c r="W186" s="35">
        <v>1616069</v>
      </c>
      <c r="X186" s="35">
        <v>147016</v>
      </c>
    </row>
    <row r="187" spans="1:24" ht="10.5" customHeight="1">
      <c r="A187" s="33"/>
      <c r="B187" s="5"/>
      <c r="C187" s="5"/>
      <c r="D187" s="5"/>
      <c r="E187" s="39"/>
      <c r="F187" s="39"/>
      <c r="G187" s="39"/>
      <c r="H187" s="34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</row>
    <row r="188" spans="1:24" ht="12">
      <c r="A188" s="33"/>
      <c r="B188" s="37">
        <v>554</v>
      </c>
      <c r="C188" s="37"/>
      <c r="D188" s="36"/>
      <c r="E188" s="38" t="s">
        <v>219</v>
      </c>
      <c r="F188" s="38"/>
      <c r="G188" s="41"/>
      <c r="H188" s="30">
        <f aca="true" t="shared" si="33" ref="H188:X188">SUM(H189,H202)</f>
        <v>360</v>
      </c>
      <c r="I188" s="31">
        <f t="shared" si="33"/>
        <v>1088</v>
      </c>
      <c r="J188" s="31">
        <f t="shared" si="33"/>
        <v>1088</v>
      </c>
      <c r="K188" s="31">
        <f t="shared" si="33"/>
        <v>435</v>
      </c>
      <c r="L188" s="31">
        <f t="shared" si="33"/>
        <v>653</v>
      </c>
      <c r="M188" s="31">
        <f t="shared" si="33"/>
        <v>302</v>
      </c>
      <c r="N188" s="31">
        <f t="shared" si="33"/>
        <v>144</v>
      </c>
      <c r="O188" s="31">
        <f t="shared" si="33"/>
        <v>158</v>
      </c>
      <c r="P188" s="31">
        <f t="shared" si="33"/>
        <v>786</v>
      </c>
      <c r="Q188" s="31">
        <f t="shared" si="33"/>
        <v>291</v>
      </c>
      <c r="R188" s="31">
        <f t="shared" si="33"/>
        <v>495</v>
      </c>
      <c r="S188" s="31">
        <f t="shared" si="33"/>
        <v>1747057</v>
      </c>
      <c r="T188" s="31">
        <f t="shared" si="33"/>
        <v>1854</v>
      </c>
      <c r="U188" s="31">
        <f t="shared" si="33"/>
        <v>152</v>
      </c>
      <c r="V188" s="31">
        <f t="shared" si="33"/>
        <v>766</v>
      </c>
      <c r="W188" s="31">
        <f t="shared" si="33"/>
        <v>530202</v>
      </c>
      <c r="X188" s="31">
        <f t="shared" si="33"/>
        <v>31980</v>
      </c>
    </row>
    <row r="189" spans="1:24" ht="12">
      <c r="A189" s="33"/>
      <c r="B189" s="5"/>
      <c r="C189" s="5"/>
      <c r="D189" s="5">
        <v>5541</v>
      </c>
      <c r="E189" s="39"/>
      <c r="F189" s="39" t="s">
        <v>133</v>
      </c>
      <c r="G189" s="39"/>
      <c r="H189" s="34">
        <v>298</v>
      </c>
      <c r="I189" s="35">
        <v>980</v>
      </c>
      <c r="J189" s="35">
        <v>980</v>
      </c>
      <c r="K189" s="35">
        <v>400</v>
      </c>
      <c r="L189" s="35">
        <v>580</v>
      </c>
      <c r="M189" s="35">
        <v>227</v>
      </c>
      <c r="N189" s="35">
        <v>119</v>
      </c>
      <c r="O189" s="35">
        <v>108</v>
      </c>
      <c r="P189" s="35">
        <v>753</v>
      </c>
      <c r="Q189" s="35">
        <v>281</v>
      </c>
      <c r="R189" s="35">
        <v>472</v>
      </c>
      <c r="S189" s="35">
        <v>1685184</v>
      </c>
      <c r="T189" s="35">
        <v>748</v>
      </c>
      <c r="U189" s="35">
        <v>152</v>
      </c>
      <c r="V189" s="35">
        <v>742</v>
      </c>
      <c r="W189" s="35">
        <v>514297</v>
      </c>
      <c r="X189" s="35">
        <v>29896</v>
      </c>
    </row>
    <row r="190" spans="1:24" ht="4.5" customHeight="1" thickBot="1">
      <c r="A190" s="33"/>
      <c r="B190" s="33"/>
      <c r="C190" s="33"/>
      <c r="D190" s="33"/>
      <c r="E190" s="33"/>
      <c r="F190" s="33"/>
      <c r="G190" s="33"/>
      <c r="H190" s="4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</row>
    <row r="191" spans="1:24" ht="12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</row>
    <row r="192" spans="1:24" ht="21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</row>
    <row r="193" spans="1:24" ht="9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</row>
    <row r="194" spans="1:24" ht="17.25" customHeight="1">
      <c r="A194" s="33"/>
      <c r="B194" s="33"/>
      <c r="C194" s="33"/>
      <c r="D194" s="33"/>
      <c r="E194" s="33"/>
      <c r="F194" s="4" t="s">
        <v>59</v>
      </c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</row>
    <row r="195" spans="1:24" ht="12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</row>
    <row r="196" spans="1:24" ht="12.75" customHeight="1" thickBo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</row>
    <row r="197" spans="1:24" ht="13.5" customHeight="1" thickTop="1">
      <c r="A197" s="6" t="s">
        <v>3</v>
      </c>
      <c r="B197" s="6"/>
      <c r="C197" s="6"/>
      <c r="D197" s="6"/>
      <c r="E197" s="6"/>
      <c r="F197" s="6"/>
      <c r="G197" s="6"/>
      <c r="H197" s="7" t="s">
        <v>4</v>
      </c>
      <c r="I197" s="8" t="s">
        <v>5</v>
      </c>
      <c r="J197" s="9"/>
      <c r="K197" s="9"/>
      <c r="L197" s="9"/>
      <c r="M197" s="9"/>
      <c r="N197" s="9"/>
      <c r="O197" s="9"/>
      <c r="P197" s="9"/>
      <c r="Q197" s="9"/>
      <c r="R197" s="10"/>
      <c r="S197" s="7" t="s">
        <v>6</v>
      </c>
      <c r="T197" s="7" t="s">
        <v>7</v>
      </c>
      <c r="U197" s="7" t="s">
        <v>8</v>
      </c>
      <c r="V197" s="7" t="s">
        <v>9</v>
      </c>
      <c r="W197" s="7" t="s">
        <v>10</v>
      </c>
      <c r="X197" s="7" t="s">
        <v>11</v>
      </c>
    </row>
    <row r="198" spans="1:24" ht="26.25" customHeight="1">
      <c r="A198" s="11"/>
      <c r="B198" s="11"/>
      <c r="C198" s="11"/>
      <c r="D198" s="11"/>
      <c r="E198" s="11"/>
      <c r="F198" s="11"/>
      <c r="G198" s="11"/>
      <c r="H198" s="12"/>
      <c r="I198" s="12" t="s">
        <v>12</v>
      </c>
      <c r="J198" s="13" t="s">
        <v>13</v>
      </c>
      <c r="K198" s="14"/>
      <c r="L198" s="15"/>
      <c r="M198" s="16" t="s">
        <v>14</v>
      </c>
      <c r="N198" s="16"/>
      <c r="O198" s="17"/>
      <c r="P198" s="18" t="s">
        <v>15</v>
      </c>
      <c r="Q198" s="16"/>
      <c r="R198" s="17"/>
      <c r="S198" s="12"/>
      <c r="T198" s="12"/>
      <c r="U198" s="12"/>
      <c r="V198" s="12"/>
      <c r="W198" s="12"/>
      <c r="X198" s="12"/>
    </row>
    <row r="199" spans="1:24" ht="13.5" customHeight="1">
      <c r="A199" s="19"/>
      <c r="B199" s="19"/>
      <c r="C199" s="19"/>
      <c r="D199" s="19"/>
      <c r="E199" s="19"/>
      <c r="F199" s="19"/>
      <c r="G199" s="19"/>
      <c r="H199" s="20"/>
      <c r="I199" s="20"/>
      <c r="J199" s="21" t="s">
        <v>13</v>
      </c>
      <c r="K199" s="21" t="s">
        <v>16</v>
      </c>
      <c r="L199" s="22" t="s">
        <v>17</v>
      </c>
      <c r="M199" s="23" t="s">
        <v>13</v>
      </c>
      <c r="N199" s="21" t="s">
        <v>16</v>
      </c>
      <c r="O199" s="24" t="s">
        <v>17</v>
      </c>
      <c r="P199" s="21" t="s">
        <v>13</v>
      </c>
      <c r="Q199" s="21" t="s">
        <v>16</v>
      </c>
      <c r="R199" s="21" t="s">
        <v>17</v>
      </c>
      <c r="S199" s="20"/>
      <c r="T199" s="20"/>
      <c r="U199" s="20"/>
      <c r="V199" s="20"/>
      <c r="W199" s="20"/>
      <c r="X199" s="20"/>
    </row>
    <row r="200" spans="8:24" ht="12">
      <c r="H200" s="25"/>
      <c r="I200" s="26" t="s">
        <v>18</v>
      </c>
      <c r="J200" s="26" t="s">
        <v>18</v>
      </c>
      <c r="K200" s="26" t="s">
        <v>18</v>
      </c>
      <c r="L200" s="26" t="s">
        <v>18</v>
      </c>
      <c r="M200" s="26" t="s">
        <v>18</v>
      </c>
      <c r="N200" s="26" t="s">
        <v>18</v>
      </c>
      <c r="O200" s="26" t="s">
        <v>18</v>
      </c>
      <c r="P200" s="26" t="s">
        <v>18</v>
      </c>
      <c r="Q200" s="26" t="s">
        <v>18</v>
      </c>
      <c r="R200" s="26" t="s">
        <v>18</v>
      </c>
      <c r="S200" s="26" t="s">
        <v>19</v>
      </c>
      <c r="T200" s="26" t="s">
        <v>19</v>
      </c>
      <c r="U200" s="26" t="s">
        <v>19</v>
      </c>
      <c r="V200" s="26" t="s">
        <v>19</v>
      </c>
      <c r="W200" s="26" t="s">
        <v>19</v>
      </c>
      <c r="X200" s="26" t="s">
        <v>20</v>
      </c>
    </row>
    <row r="201" spans="1:24" ht="9.75" customHeight="1">
      <c r="A201" s="33"/>
      <c r="B201" s="33"/>
      <c r="C201" s="33"/>
      <c r="D201" s="33"/>
      <c r="E201" s="33"/>
      <c r="F201" s="33"/>
      <c r="G201" s="33"/>
      <c r="H201" s="51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</row>
    <row r="202" spans="1:24" ht="12">
      <c r="A202" s="33"/>
      <c r="B202" s="5"/>
      <c r="C202" s="5"/>
      <c r="D202" s="5">
        <v>5542</v>
      </c>
      <c r="E202" s="39"/>
      <c r="F202" s="39" t="s">
        <v>134</v>
      </c>
      <c r="G202" s="33"/>
      <c r="H202" s="34">
        <v>62</v>
      </c>
      <c r="I202" s="35">
        <v>108</v>
      </c>
      <c r="J202" s="35">
        <v>108</v>
      </c>
      <c r="K202" s="35">
        <v>35</v>
      </c>
      <c r="L202" s="35">
        <v>73</v>
      </c>
      <c r="M202" s="35">
        <v>75</v>
      </c>
      <c r="N202" s="35">
        <v>25</v>
      </c>
      <c r="O202" s="35">
        <v>50</v>
      </c>
      <c r="P202" s="35">
        <v>33</v>
      </c>
      <c r="Q202" s="35">
        <v>10</v>
      </c>
      <c r="R202" s="35">
        <v>23</v>
      </c>
      <c r="S202" s="35">
        <v>61873</v>
      </c>
      <c r="T202" s="35">
        <v>1106</v>
      </c>
      <c r="U202" s="35" t="s">
        <v>23</v>
      </c>
      <c r="V202" s="35">
        <v>24</v>
      </c>
      <c r="W202" s="35">
        <v>15905</v>
      </c>
      <c r="X202" s="35">
        <v>2084</v>
      </c>
    </row>
    <row r="203" spans="1:24" ht="10.5" customHeight="1">
      <c r="A203" s="33"/>
      <c r="B203" s="5"/>
      <c r="C203" s="5"/>
      <c r="D203" s="5"/>
      <c r="E203" s="39"/>
      <c r="F203" s="39"/>
      <c r="G203" s="33"/>
      <c r="H203" s="34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</row>
    <row r="204" spans="1:24" ht="12">
      <c r="A204" s="33"/>
      <c r="B204" s="37">
        <v>559</v>
      </c>
      <c r="C204" s="37"/>
      <c r="D204" s="36"/>
      <c r="E204" s="38" t="s">
        <v>220</v>
      </c>
      <c r="F204" s="38"/>
      <c r="G204" s="29"/>
      <c r="H204" s="30">
        <f aca="true" t="shared" si="34" ref="H204:X204">SUM(H205:H207)</f>
        <v>677</v>
      </c>
      <c r="I204" s="31">
        <f t="shared" si="34"/>
        <v>2048</v>
      </c>
      <c r="J204" s="31">
        <f t="shared" si="34"/>
        <v>2048</v>
      </c>
      <c r="K204" s="31">
        <f t="shared" si="34"/>
        <v>503</v>
      </c>
      <c r="L204" s="31">
        <f t="shared" si="34"/>
        <v>1545</v>
      </c>
      <c r="M204" s="31">
        <f t="shared" si="34"/>
        <v>504</v>
      </c>
      <c r="N204" s="31">
        <f t="shared" si="34"/>
        <v>187</v>
      </c>
      <c r="O204" s="31">
        <f t="shared" si="34"/>
        <v>317</v>
      </c>
      <c r="P204" s="31">
        <f t="shared" si="34"/>
        <v>1544</v>
      </c>
      <c r="Q204" s="31">
        <f t="shared" si="34"/>
        <v>316</v>
      </c>
      <c r="R204" s="31">
        <f t="shared" si="34"/>
        <v>1228</v>
      </c>
      <c r="S204" s="31">
        <f t="shared" si="34"/>
        <v>3110666</v>
      </c>
      <c r="T204" s="31">
        <f t="shared" si="34"/>
        <v>4181</v>
      </c>
      <c r="U204" s="31">
        <f t="shared" si="34"/>
        <v>888</v>
      </c>
      <c r="V204" s="31">
        <f t="shared" si="34"/>
        <v>19224</v>
      </c>
      <c r="W204" s="31">
        <f t="shared" si="34"/>
        <v>745610</v>
      </c>
      <c r="X204" s="31">
        <f t="shared" si="34"/>
        <v>66837</v>
      </c>
    </row>
    <row r="205" spans="1:24" ht="12">
      <c r="A205" s="33"/>
      <c r="B205" s="5"/>
      <c r="C205" s="5"/>
      <c r="D205" s="5">
        <v>5591</v>
      </c>
      <c r="E205" s="39"/>
      <c r="F205" s="39" t="s">
        <v>135</v>
      </c>
      <c r="G205" s="33"/>
      <c r="H205" s="34">
        <v>128</v>
      </c>
      <c r="I205" s="35">
        <v>423</v>
      </c>
      <c r="J205" s="35">
        <v>423</v>
      </c>
      <c r="K205" s="35">
        <v>100</v>
      </c>
      <c r="L205" s="35">
        <v>323</v>
      </c>
      <c r="M205" s="35">
        <v>74</v>
      </c>
      <c r="N205" s="35">
        <v>33</v>
      </c>
      <c r="O205" s="35">
        <v>41</v>
      </c>
      <c r="P205" s="35">
        <v>349</v>
      </c>
      <c r="Q205" s="35">
        <v>67</v>
      </c>
      <c r="R205" s="35">
        <v>282</v>
      </c>
      <c r="S205" s="35">
        <v>751324</v>
      </c>
      <c r="T205" s="35">
        <v>75</v>
      </c>
      <c r="U205" s="35" t="s">
        <v>23</v>
      </c>
      <c r="V205" s="35">
        <v>763</v>
      </c>
      <c r="W205" s="35">
        <v>258421</v>
      </c>
      <c r="X205" s="35">
        <v>11378</v>
      </c>
    </row>
    <row r="206" spans="1:24" ht="12">
      <c r="A206" s="33"/>
      <c r="B206" s="5"/>
      <c r="C206" s="5"/>
      <c r="D206" s="5">
        <v>5592</v>
      </c>
      <c r="E206" s="39"/>
      <c r="F206" s="39" t="s">
        <v>136</v>
      </c>
      <c r="G206" s="33"/>
      <c r="H206" s="34">
        <v>423</v>
      </c>
      <c r="I206" s="35">
        <v>1209</v>
      </c>
      <c r="J206" s="35">
        <v>1209</v>
      </c>
      <c r="K206" s="35">
        <v>266</v>
      </c>
      <c r="L206" s="35">
        <v>943</v>
      </c>
      <c r="M206" s="35">
        <v>334</v>
      </c>
      <c r="N206" s="35">
        <v>113</v>
      </c>
      <c r="O206" s="35">
        <v>221</v>
      </c>
      <c r="P206" s="35">
        <v>875</v>
      </c>
      <c r="Q206" s="35">
        <v>153</v>
      </c>
      <c r="R206" s="35">
        <v>722</v>
      </c>
      <c r="S206" s="35">
        <v>1643410</v>
      </c>
      <c r="T206" s="35">
        <v>152</v>
      </c>
      <c r="U206" s="35">
        <v>142</v>
      </c>
      <c r="V206" s="35">
        <v>7720</v>
      </c>
      <c r="W206" s="35">
        <v>326280</v>
      </c>
      <c r="X206" s="35">
        <v>40206</v>
      </c>
    </row>
    <row r="207" spans="1:24" ht="12">
      <c r="A207" s="33"/>
      <c r="B207" s="5"/>
      <c r="C207" s="5"/>
      <c r="D207" s="5">
        <v>5599</v>
      </c>
      <c r="E207" s="39"/>
      <c r="F207" s="39" t="s">
        <v>137</v>
      </c>
      <c r="G207" s="33"/>
      <c r="H207" s="34">
        <v>126</v>
      </c>
      <c r="I207" s="35">
        <v>416</v>
      </c>
      <c r="J207" s="35">
        <v>416</v>
      </c>
      <c r="K207" s="35">
        <v>137</v>
      </c>
      <c r="L207" s="35">
        <v>279</v>
      </c>
      <c r="M207" s="35">
        <v>96</v>
      </c>
      <c r="N207" s="35">
        <v>41</v>
      </c>
      <c r="O207" s="35">
        <v>55</v>
      </c>
      <c r="P207" s="35">
        <v>320</v>
      </c>
      <c r="Q207" s="35">
        <v>96</v>
      </c>
      <c r="R207" s="35">
        <v>224</v>
      </c>
      <c r="S207" s="35">
        <v>715932</v>
      </c>
      <c r="T207" s="35">
        <v>3954</v>
      </c>
      <c r="U207" s="35">
        <v>746</v>
      </c>
      <c r="V207" s="35">
        <v>10741</v>
      </c>
      <c r="W207" s="35">
        <v>160909</v>
      </c>
      <c r="X207" s="35">
        <v>15253</v>
      </c>
    </row>
    <row r="208" spans="1:24" ht="10.5" customHeight="1">
      <c r="A208" s="33"/>
      <c r="B208" s="5"/>
      <c r="C208" s="5"/>
      <c r="D208" s="5"/>
      <c r="E208" s="39"/>
      <c r="F208" s="39"/>
      <c r="G208" s="33"/>
      <c r="H208" s="34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</row>
    <row r="209" spans="1:24" ht="12">
      <c r="A209" s="33"/>
      <c r="B209" s="36">
        <v>56</v>
      </c>
      <c r="C209" s="36"/>
      <c r="D209" s="36"/>
      <c r="E209" s="38" t="s">
        <v>138</v>
      </c>
      <c r="F209" s="38"/>
      <c r="G209" s="29"/>
      <c r="H209" s="30">
        <f aca="true" t="shared" si="35" ref="H209:X209">SUM(H211,H214,H217,H221,H224,H227,H231,H237,H240)</f>
        <v>8255</v>
      </c>
      <c r="I209" s="31">
        <f t="shared" si="35"/>
        <v>40526</v>
      </c>
      <c r="J209" s="31">
        <f t="shared" si="35"/>
        <v>40526</v>
      </c>
      <c r="K209" s="31">
        <f t="shared" si="35"/>
        <v>14236</v>
      </c>
      <c r="L209" s="31">
        <f t="shared" si="35"/>
        <v>26290</v>
      </c>
      <c r="M209" s="31">
        <f t="shared" si="35"/>
        <v>9009</v>
      </c>
      <c r="N209" s="31">
        <f t="shared" si="35"/>
        <v>4496</v>
      </c>
      <c r="O209" s="31">
        <f t="shared" si="35"/>
        <v>4513</v>
      </c>
      <c r="P209" s="31">
        <f t="shared" si="35"/>
        <v>31517</v>
      </c>
      <c r="Q209" s="31">
        <f t="shared" si="35"/>
        <v>9740</v>
      </c>
      <c r="R209" s="31">
        <f t="shared" si="35"/>
        <v>21777</v>
      </c>
      <c r="S209" s="31">
        <f t="shared" si="35"/>
        <v>65278877</v>
      </c>
      <c r="T209" s="31">
        <f t="shared" si="35"/>
        <v>1001</v>
      </c>
      <c r="U209" s="31">
        <f t="shared" si="35"/>
        <v>36044</v>
      </c>
      <c r="V209" s="31">
        <f t="shared" si="35"/>
        <v>468340</v>
      </c>
      <c r="W209" s="31">
        <f t="shared" si="35"/>
        <v>2955851</v>
      </c>
      <c r="X209" s="31">
        <f t="shared" si="35"/>
        <v>685683</v>
      </c>
    </row>
    <row r="210" spans="1:24" ht="10.5" customHeight="1">
      <c r="A210" s="33"/>
      <c r="B210" s="5"/>
      <c r="C210" s="5"/>
      <c r="D210" s="5"/>
      <c r="E210" s="39"/>
      <c r="F210" s="39"/>
      <c r="G210" s="33"/>
      <c r="H210" s="34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</row>
    <row r="211" spans="1:24" ht="12">
      <c r="A211" s="33"/>
      <c r="B211" s="37">
        <v>561</v>
      </c>
      <c r="C211" s="37"/>
      <c r="D211" s="36"/>
      <c r="E211" s="38" t="s">
        <v>139</v>
      </c>
      <c r="F211" s="38"/>
      <c r="G211" s="29"/>
      <c r="H211" s="30">
        <f aca="true" t="shared" si="36" ref="H211:X211">H212</f>
        <v>1445</v>
      </c>
      <c r="I211" s="31">
        <f t="shared" si="36"/>
        <v>11754</v>
      </c>
      <c r="J211" s="31">
        <f t="shared" si="36"/>
        <v>11754</v>
      </c>
      <c r="K211" s="31">
        <f t="shared" si="36"/>
        <v>3842</v>
      </c>
      <c r="L211" s="31">
        <f t="shared" si="36"/>
        <v>7912</v>
      </c>
      <c r="M211" s="31">
        <f t="shared" si="36"/>
        <v>1513</v>
      </c>
      <c r="N211" s="31">
        <f t="shared" si="36"/>
        <v>810</v>
      </c>
      <c r="O211" s="31">
        <f t="shared" si="36"/>
        <v>703</v>
      </c>
      <c r="P211" s="31">
        <f t="shared" si="36"/>
        <v>10241</v>
      </c>
      <c r="Q211" s="31">
        <f t="shared" si="36"/>
        <v>3032</v>
      </c>
      <c r="R211" s="31">
        <f t="shared" si="36"/>
        <v>7209</v>
      </c>
      <c r="S211" s="31">
        <f t="shared" si="36"/>
        <v>28760111</v>
      </c>
      <c r="T211" s="31">
        <f t="shared" si="36"/>
        <v>45</v>
      </c>
      <c r="U211" s="31">
        <f t="shared" si="36"/>
        <v>7972</v>
      </c>
      <c r="V211" s="31">
        <f t="shared" si="36"/>
        <v>67677</v>
      </c>
      <c r="W211" s="31">
        <f t="shared" si="36"/>
        <v>1157928</v>
      </c>
      <c r="X211" s="31">
        <f t="shared" si="36"/>
        <v>302707</v>
      </c>
    </row>
    <row r="212" spans="1:24" ht="12">
      <c r="A212" s="33"/>
      <c r="B212" s="5"/>
      <c r="C212" s="5"/>
      <c r="D212" s="5">
        <v>5611</v>
      </c>
      <c r="E212" s="39"/>
      <c r="F212" s="39" t="s">
        <v>139</v>
      </c>
      <c r="G212" s="33"/>
      <c r="H212" s="34">
        <v>1445</v>
      </c>
      <c r="I212" s="35">
        <v>11754</v>
      </c>
      <c r="J212" s="35">
        <v>11754</v>
      </c>
      <c r="K212" s="35">
        <v>3842</v>
      </c>
      <c r="L212" s="35">
        <v>7912</v>
      </c>
      <c r="M212" s="35">
        <v>1513</v>
      </c>
      <c r="N212" s="35">
        <v>810</v>
      </c>
      <c r="O212" s="35">
        <v>703</v>
      </c>
      <c r="P212" s="35">
        <v>10241</v>
      </c>
      <c r="Q212" s="35">
        <v>3032</v>
      </c>
      <c r="R212" s="35">
        <v>7209</v>
      </c>
      <c r="S212" s="35">
        <v>28760111</v>
      </c>
      <c r="T212" s="35">
        <v>45</v>
      </c>
      <c r="U212" s="35">
        <v>7972</v>
      </c>
      <c r="V212" s="35">
        <v>67677</v>
      </c>
      <c r="W212" s="35">
        <v>1157928</v>
      </c>
      <c r="X212" s="35">
        <v>302707</v>
      </c>
    </row>
    <row r="213" spans="1:24" ht="10.5" customHeight="1">
      <c r="A213" s="33"/>
      <c r="B213" s="5"/>
      <c r="C213" s="5"/>
      <c r="D213" s="5"/>
      <c r="E213" s="39"/>
      <c r="F213" s="39"/>
      <c r="G213" s="33"/>
      <c r="H213" s="34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</row>
    <row r="214" spans="1:24" ht="12">
      <c r="A214" s="33"/>
      <c r="B214" s="37">
        <v>562</v>
      </c>
      <c r="C214" s="37"/>
      <c r="D214" s="36"/>
      <c r="E214" s="38" t="s">
        <v>140</v>
      </c>
      <c r="F214" s="38"/>
      <c r="G214" s="29"/>
      <c r="H214" s="30">
        <f aca="true" t="shared" si="37" ref="H214:X214">H215</f>
        <v>1331</v>
      </c>
      <c r="I214" s="31">
        <f t="shared" si="37"/>
        <v>3999</v>
      </c>
      <c r="J214" s="31">
        <f t="shared" si="37"/>
        <v>3999</v>
      </c>
      <c r="K214" s="31">
        <f t="shared" si="37"/>
        <v>1777</v>
      </c>
      <c r="L214" s="31">
        <f t="shared" si="37"/>
        <v>2222</v>
      </c>
      <c r="M214" s="31">
        <f t="shared" si="37"/>
        <v>1654</v>
      </c>
      <c r="N214" s="31">
        <f t="shared" si="37"/>
        <v>868</v>
      </c>
      <c r="O214" s="31">
        <f t="shared" si="37"/>
        <v>786</v>
      </c>
      <c r="P214" s="31">
        <f t="shared" si="37"/>
        <v>2345</v>
      </c>
      <c r="Q214" s="31">
        <f t="shared" si="37"/>
        <v>909</v>
      </c>
      <c r="R214" s="31">
        <f t="shared" si="37"/>
        <v>1436</v>
      </c>
      <c r="S214" s="31">
        <f t="shared" si="37"/>
        <v>8447113</v>
      </c>
      <c r="T214" s="31">
        <f t="shared" si="37"/>
        <v>40</v>
      </c>
      <c r="U214" s="31">
        <f t="shared" si="37"/>
        <v>4139</v>
      </c>
      <c r="V214" s="31">
        <f t="shared" si="37"/>
        <v>78651</v>
      </c>
      <c r="W214" s="31">
        <f t="shared" si="37"/>
        <v>677000</v>
      </c>
      <c r="X214" s="31">
        <f t="shared" si="37"/>
        <v>78227</v>
      </c>
    </row>
    <row r="215" spans="1:24" ht="12">
      <c r="A215" s="33"/>
      <c r="B215" s="5"/>
      <c r="C215" s="5"/>
      <c r="D215" s="5">
        <v>5621</v>
      </c>
      <c r="E215" s="39"/>
      <c r="F215" s="39" t="s">
        <v>140</v>
      </c>
      <c r="G215" s="33"/>
      <c r="H215" s="34">
        <v>1331</v>
      </c>
      <c r="I215" s="35">
        <v>3999</v>
      </c>
      <c r="J215" s="35">
        <v>3999</v>
      </c>
      <c r="K215" s="35">
        <v>1777</v>
      </c>
      <c r="L215" s="35">
        <v>2222</v>
      </c>
      <c r="M215" s="35">
        <v>1654</v>
      </c>
      <c r="N215" s="35">
        <v>868</v>
      </c>
      <c r="O215" s="35">
        <v>786</v>
      </c>
      <c r="P215" s="35">
        <v>2345</v>
      </c>
      <c r="Q215" s="35">
        <v>909</v>
      </c>
      <c r="R215" s="35">
        <v>1436</v>
      </c>
      <c r="S215" s="35">
        <v>8447113</v>
      </c>
      <c r="T215" s="35">
        <v>40</v>
      </c>
      <c r="U215" s="35">
        <v>4139</v>
      </c>
      <c r="V215" s="35">
        <v>78651</v>
      </c>
      <c r="W215" s="35">
        <v>677000</v>
      </c>
      <c r="X215" s="35">
        <v>78227</v>
      </c>
    </row>
    <row r="216" spans="1:24" ht="10.5" customHeight="1">
      <c r="A216" s="33"/>
      <c r="B216" s="5"/>
      <c r="C216" s="5"/>
      <c r="D216" s="5"/>
      <c r="E216" s="39"/>
      <c r="F216" s="39"/>
      <c r="G216" s="33"/>
      <c r="H216" s="34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</row>
    <row r="217" spans="1:24" ht="12">
      <c r="A217" s="33"/>
      <c r="B217" s="37">
        <v>563</v>
      </c>
      <c r="C217" s="37"/>
      <c r="D217" s="36"/>
      <c r="E217" s="38" t="s">
        <v>141</v>
      </c>
      <c r="F217" s="38"/>
      <c r="G217" s="29"/>
      <c r="H217" s="30">
        <f aca="true" t="shared" si="38" ref="H217:S217">SUM(H218:H219)</f>
        <v>266</v>
      </c>
      <c r="I217" s="31">
        <f t="shared" si="38"/>
        <v>865</v>
      </c>
      <c r="J217" s="31">
        <f t="shared" si="38"/>
        <v>865</v>
      </c>
      <c r="K217" s="31">
        <f t="shared" si="38"/>
        <v>389</v>
      </c>
      <c r="L217" s="31">
        <f t="shared" si="38"/>
        <v>476</v>
      </c>
      <c r="M217" s="31">
        <f t="shared" si="38"/>
        <v>323</v>
      </c>
      <c r="N217" s="31">
        <f t="shared" si="38"/>
        <v>179</v>
      </c>
      <c r="O217" s="31">
        <f t="shared" si="38"/>
        <v>144</v>
      </c>
      <c r="P217" s="31">
        <f t="shared" si="38"/>
        <v>542</v>
      </c>
      <c r="Q217" s="31">
        <f t="shared" si="38"/>
        <v>210</v>
      </c>
      <c r="R217" s="31">
        <f t="shared" si="38"/>
        <v>332</v>
      </c>
      <c r="S217" s="31">
        <f t="shared" si="38"/>
        <v>1299247</v>
      </c>
      <c r="T217" s="31" t="s">
        <v>23</v>
      </c>
      <c r="U217" s="31">
        <f>SUM(U218:U219)</f>
        <v>430</v>
      </c>
      <c r="V217" s="31">
        <f>SUM(V218:V219)</f>
        <v>12330</v>
      </c>
      <c r="W217" s="31">
        <f>SUM(W218:W219)</f>
        <v>27572</v>
      </c>
      <c r="X217" s="31">
        <f>SUM(X218:X219)</f>
        <v>10947</v>
      </c>
    </row>
    <row r="218" spans="1:24" ht="12">
      <c r="A218" s="33"/>
      <c r="B218" s="5"/>
      <c r="C218" s="5"/>
      <c r="D218" s="5">
        <v>5631</v>
      </c>
      <c r="E218" s="39"/>
      <c r="F218" s="39" t="s">
        <v>142</v>
      </c>
      <c r="G218" s="33"/>
      <c r="H218" s="34">
        <v>208</v>
      </c>
      <c r="I218" s="35">
        <v>724</v>
      </c>
      <c r="J218" s="35">
        <v>724</v>
      </c>
      <c r="K218" s="35">
        <v>333</v>
      </c>
      <c r="L218" s="35">
        <v>391</v>
      </c>
      <c r="M218" s="35">
        <v>244</v>
      </c>
      <c r="N218" s="35">
        <v>140</v>
      </c>
      <c r="O218" s="35">
        <v>104</v>
      </c>
      <c r="P218" s="35">
        <v>480</v>
      </c>
      <c r="Q218" s="35">
        <v>193</v>
      </c>
      <c r="R218" s="35">
        <v>287</v>
      </c>
      <c r="S218" s="35">
        <v>1202531</v>
      </c>
      <c r="T218" s="35" t="s">
        <v>23</v>
      </c>
      <c r="U218" s="35">
        <v>430</v>
      </c>
      <c r="V218" s="35">
        <v>12260</v>
      </c>
      <c r="W218" s="35">
        <v>25713</v>
      </c>
      <c r="X218" s="35">
        <v>8882</v>
      </c>
    </row>
    <row r="219" spans="1:24" ht="12">
      <c r="A219" s="33"/>
      <c r="B219" s="5"/>
      <c r="C219" s="5"/>
      <c r="D219" s="5">
        <v>5632</v>
      </c>
      <c r="E219" s="39"/>
      <c r="F219" s="39" t="s">
        <v>143</v>
      </c>
      <c r="G219" s="33"/>
      <c r="H219" s="34">
        <v>58</v>
      </c>
      <c r="I219" s="35">
        <v>141</v>
      </c>
      <c r="J219" s="35">
        <v>141</v>
      </c>
      <c r="K219" s="35">
        <v>56</v>
      </c>
      <c r="L219" s="35">
        <v>85</v>
      </c>
      <c r="M219" s="35">
        <v>79</v>
      </c>
      <c r="N219" s="35">
        <v>39</v>
      </c>
      <c r="O219" s="35">
        <v>40</v>
      </c>
      <c r="P219" s="35">
        <v>62</v>
      </c>
      <c r="Q219" s="35">
        <v>17</v>
      </c>
      <c r="R219" s="35">
        <v>45</v>
      </c>
      <c r="S219" s="35">
        <v>96716</v>
      </c>
      <c r="T219" s="35" t="s">
        <v>23</v>
      </c>
      <c r="U219" s="35" t="s">
        <v>23</v>
      </c>
      <c r="V219" s="35">
        <v>70</v>
      </c>
      <c r="W219" s="35">
        <v>1859</v>
      </c>
      <c r="X219" s="35">
        <v>2065</v>
      </c>
    </row>
    <row r="220" spans="1:24" ht="10.5" customHeight="1">
      <c r="A220" s="33"/>
      <c r="B220" s="5"/>
      <c r="C220" s="5"/>
      <c r="D220" s="5"/>
      <c r="E220" s="39"/>
      <c r="F220" s="39"/>
      <c r="G220" s="33"/>
      <c r="H220" s="34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</row>
    <row r="221" spans="1:24" ht="12">
      <c r="A221" s="33"/>
      <c r="B221" s="37">
        <v>564</v>
      </c>
      <c r="C221" s="37"/>
      <c r="D221" s="36"/>
      <c r="E221" s="38" t="s">
        <v>144</v>
      </c>
      <c r="F221" s="38"/>
      <c r="G221" s="29"/>
      <c r="H221" s="30">
        <f aca="true" t="shared" si="39" ref="H221:X221">H222</f>
        <v>131</v>
      </c>
      <c r="I221" s="31">
        <f t="shared" si="39"/>
        <v>410</v>
      </c>
      <c r="J221" s="31">
        <f t="shared" si="39"/>
        <v>410</v>
      </c>
      <c r="K221" s="31">
        <f t="shared" si="39"/>
        <v>189</v>
      </c>
      <c r="L221" s="31">
        <f t="shared" si="39"/>
        <v>221</v>
      </c>
      <c r="M221" s="31">
        <f t="shared" si="39"/>
        <v>156</v>
      </c>
      <c r="N221" s="31">
        <f t="shared" si="39"/>
        <v>87</v>
      </c>
      <c r="O221" s="31">
        <f t="shared" si="39"/>
        <v>69</v>
      </c>
      <c r="P221" s="31">
        <f t="shared" si="39"/>
        <v>254</v>
      </c>
      <c r="Q221" s="31">
        <f t="shared" si="39"/>
        <v>102</v>
      </c>
      <c r="R221" s="31">
        <f t="shared" si="39"/>
        <v>152</v>
      </c>
      <c r="S221" s="31">
        <f t="shared" si="39"/>
        <v>697807</v>
      </c>
      <c r="T221" s="31" t="str">
        <f t="shared" si="39"/>
        <v>-</v>
      </c>
      <c r="U221" s="31">
        <f t="shared" si="39"/>
        <v>960</v>
      </c>
      <c r="V221" s="31">
        <f t="shared" si="39"/>
        <v>1321</v>
      </c>
      <c r="W221" s="31">
        <f t="shared" si="39"/>
        <v>13911</v>
      </c>
      <c r="X221" s="31">
        <f t="shared" si="39"/>
        <v>6285</v>
      </c>
    </row>
    <row r="222" spans="1:24" ht="12">
      <c r="A222" s="33"/>
      <c r="B222" s="5"/>
      <c r="C222" s="5"/>
      <c r="D222" s="5">
        <v>5641</v>
      </c>
      <c r="E222" s="39"/>
      <c r="F222" s="39" t="s">
        <v>144</v>
      </c>
      <c r="G222" s="33"/>
      <c r="H222" s="34">
        <v>131</v>
      </c>
      <c r="I222" s="35">
        <v>410</v>
      </c>
      <c r="J222" s="35">
        <v>410</v>
      </c>
      <c r="K222" s="35">
        <v>189</v>
      </c>
      <c r="L222" s="35">
        <v>221</v>
      </c>
      <c r="M222" s="35">
        <v>156</v>
      </c>
      <c r="N222" s="35">
        <v>87</v>
      </c>
      <c r="O222" s="35">
        <v>69</v>
      </c>
      <c r="P222" s="35">
        <v>254</v>
      </c>
      <c r="Q222" s="35">
        <v>102</v>
      </c>
      <c r="R222" s="35">
        <v>152</v>
      </c>
      <c r="S222" s="35">
        <v>697807</v>
      </c>
      <c r="T222" s="35" t="s">
        <v>23</v>
      </c>
      <c r="U222" s="35">
        <v>960</v>
      </c>
      <c r="V222" s="35">
        <v>1321</v>
      </c>
      <c r="W222" s="35">
        <v>13911</v>
      </c>
      <c r="X222" s="35">
        <v>6285</v>
      </c>
    </row>
    <row r="223" spans="1:24" ht="10.5" customHeight="1">
      <c r="A223" s="33"/>
      <c r="B223" s="5"/>
      <c r="C223" s="5"/>
      <c r="D223" s="5"/>
      <c r="E223" s="39"/>
      <c r="F223" s="39"/>
      <c r="G223" s="33"/>
      <c r="H223" s="34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</row>
    <row r="224" spans="1:24" ht="12">
      <c r="A224" s="33"/>
      <c r="B224" s="37">
        <v>565</v>
      </c>
      <c r="C224" s="37"/>
      <c r="D224" s="36"/>
      <c r="E224" s="38" t="s">
        <v>145</v>
      </c>
      <c r="F224" s="38"/>
      <c r="G224" s="29"/>
      <c r="H224" s="30">
        <f aca="true" t="shared" si="40" ref="H224:X224">H225</f>
        <v>46</v>
      </c>
      <c r="I224" s="31">
        <f t="shared" si="40"/>
        <v>161</v>
      </c>
      <c r="J224" s="31">
        <f t="shared" si="40"/>
        <v>161</v>
      </c>
      <c r="K224" s="31">
        <f t="shared" si="40"/>
        <v>53</v>
      </c>
      <c r="L224" s="31">
        <f t="shared" si="40"/>
        <v>108</v>
      </c>
      <c r="M224" s="31">
        <f t="shared" si="40"/>
        <v>44</v>
      </c>
      <c r="N224" s="31">
        <f t="shared" si="40"/>
        <v>18</v>
      </c>
      <c r="O224" s="31">
        <f t="shared" si="40"/>
        <v>26</v>
      </c>
      <c r="P224" s="31">
        <f t="shared" si="40"/>
        <v>117</v>
      </c>
      <c r="Q224" s="31">
        <f t="shared" si="40"/>
        <v>35</v>
      </c>
      <c r="R224" s="31">
        <f t="shared" si="40"/>
        <v>82</v>
      </c>
      <c r="S224" s="31">
        <f t="shared" si="40"/>
        <v>267681</v>
      </c>
      <c r="T224" s="31" t="str">
        <f t="shared" si="40"/>
        <v>-</v>
      </c>
      <c r="U224" s="31" t="str">
        <f t="shared" si="40"/>
        <v>-</v>
      </c>
      <c r="V224" s="31">
        <f t="shared" si="40"/>
        <v>10</v>
      </c>
      <c r="W224" s="31">
        <f t="shared" si="40"/>
        <v>19201</v>
      </c>
      <c r="X224" s="31">
        <f t="shared" si="40"/>
        <v>2758</v>
      </c>
    </row>
    <row r="225" spans="1:24" ht="12">
      <c r="A225" s="33"/>
      <c r="B225" s="5"/>
      <c r="C225" s="5"/>
      <c r="D225" s="5">
        <v>5651</v>
      </c>
      <c r="E225" s="39"/>
      <c r="F225" s="39" t="s">
        <v>145</v>
      </c>
      <c r="G225" s="33"/>
      <c r="H225" s="34">
        <v>46</v>
      </c>
      <c r="I225" s="35">
        <v>161</v>
      </c>
      <c r="J225" s="35">
        <v>161</v>
      </c>
      <c r="K225" s="35">
        <v>53</v>
      </c>
      <c r="L225" s="35">
        <v>108</v>
      </c>
      <c r="M225" s="35">
        <v>44</v>
      </c>
      <c r="N225" s="35">
        <v>18</v>
      </c>
      <c r="O225" s="35">
        <v>26</v>
      </c>
      <c r="P225" s="35">
        <v>117</v>
      </c>
      <c r="Q225" s="35">
        <v>35</v>
      </c>
      <c r="R225" s="35">
        <v>82</v>
      </c>
      <c r="S225" s="35">
        <v>267681</v>
      </c>
      <c r="T225" s="35" t="s">
        <v>23</v>
      </c>
      <c r="U225" s="35" t="s">
        <v>23</v>
      </c>
      <c r="V225" s="35">
        <v>10</v>
      </c>
      <c r="W225" s="35">
        <v>19201</v>
      </c>
      <c r="X225" s="35">
        <v>2758</v>
      </c>
    </row>
    <row r="226" spans="1:24" ht="9.75" customHeight="1">
      <c r="A226" s="33"/>
      <c r="B226" s="5"/>
      <c r="C226" s="5"/>
      <c r="D226" s="5"/>
      <c r="E226" s="39"/>
      <c r="F226" s="39"/>
      <c r="G226" s="33"/>
      <c r="H226" s="34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</row>
    <row r="227" spans="1:24" ht="12">
      <c r="A227" s="33"/>
      <c r="B227" s="37">
        <v>566</v>
      </c>
      <c r="C227" s="37"/>
      <c r="D227" s="36"/>
      <c r="E227" s="38" t="s">
        <v>221</v>
      </c>
      <c r="F227" s="38"/>
      <c r="G227" s="29"/>
      <c r="H227" s="30">
        <f aca="true" t="shared" si="41" ref="H227:S227">SUM(H228:H229)</f>
        <v>317</v>
      </c>
      <c r="I227" s="31">
        <f t="shared" si="41"/>
        <v>921</v>
      </c>
      <c r="J227" s="31">
        <f t="shared" si="41"/>
        <v>921</v>
      </c>
      <c r="K227" s="31">
        <f t="shared" si="41"/>
        <v>363</v>
      </c>
      <c r="L227" s="31">
        <f t="shared" si="41"/>
        <v>558</v>
      </c>
      <c r="M227" s="31">
        <f t="shared" si="41"/>
        <v>403</v>
      </c>
      <c r="N227" s="31">
        <f t="shared" si="41"/>
        <v>222</v>
      </c>
      <c r="O227" s="31">
        <f t="shared" si="41"/>
        <v>181</v>
      </c>
      <c r="P227" s="31">
        <f t="shared" si="41"/>
        <v>518</v>
      </c>
      <c r="Q227" s="31">
        <f t="shared" si="41"/>
        <v>141</v>
      </c>
      <c r="R227" s="31">
        <f t="shared" si="41"/>
        <v>377</v>
      </c>
      <c r="S227" s="31">
        <f t="shared" si="41"/>
        <v>1280412</v>
      </c>
      <c r="T227" s="31" t="s">
        <v>23</v>
      </c>
      <c r="U227" s="31">
        <f>SUM(U228:U229)</f>
        <v>746</v>
      </c>
      <c r="V227" s="31">
        <f>SUM(V228:V229)</f>
        <v>3820</v>
      </c>
      <c r="W227" s="31">
        <f>SUM(W228:W229)</f>
        <v>50131</v>
      </c>
      <c r="X227" s="31">
        <f>SUM(X228:X229)</f>
        <v>19713</v>
      </c>
    </row>
    <row r="228" spans="1:24" ht="12">
      <c r="A228" s="33"/>
      <c r="B228" s="5"/>
      <c r="C228" s="5"/>
      <c r="D228" s="5">
        <v>5661</v>
      </c>
      <c r="E228" s="39"/>
      <c r="F228" s="39" t="s">
        <v>146</v>
      </c>
      <c r="G228" s="33"/>
      <c r="H228" s="34">
        <v>197</v>
      </c>
      <c r="I228" s="35">
        <v>588</v>
      </c>
      <c r="J228" s="35">
        <v>588</v>
      </c>
      <c r="K228" s="35">
        <v>225</v>
      </c>
      <c r="L228" s="35">
        <v>363</v>
      </c>
      <c r="M228" s="35">
        <v>270</v>
      </c>
      <c r="N228" s="35">
        <v>148</v>
      </c>
      <c r="O228" s="35">
        <v>122</v>
      </c>
      <c r="P228" s="35">
        <v>318</v>
      </c>
      <c r="Q228" s="35">
        <v>77</v>
      </c>
      <c r="R228" s="35">
        <v>241</v>
      </c>
      <c r="S228" s="35">
        <v>795165</v>
      </c>
      <c r="T228" s="35" t="s">
        <v>23</v>
      </c>
      <c r="U228" s="35">
        <v>645</v>
      </c>
      <c r="V228" s="35">
        <v>1185</v>
      </c>
      <c r="W228" s="35">
        <v>28411</v>
      </c>
      <c r="X228" s="35">
        <v>13104</v>
      </c>
    </row>
    <row r="229" spans="1:24" ht="12">
      <c r="A229" s="33"/>
      <c r="B229" s="5"/>
      <c r="C229" s="5"/>
      <c r="D229" s="5">
        <v>5662</v>
      </c>
      <c r="E229" s="39"/>
      <c r="F229" s="39" t="s">
        <v>147</v>
      </c>
      <c r="G229" s="33"/>
      <c r="H229" s="34">
        <v>120</v>
      </c>
      <c r="I229" s="35">
        <v>333</v>
      </c>
      <c r="J229" s="35">
        <v>333</v>
      </c>
      <c r="K229" s="35">
        <v>138</v>
      </c>
      <c r="L229" s="35">
        <v>195</v>
      </c>
      <c r="M229" s="35">
        <v>133</v>
      </c>
      <c r="N229" s="35">
        <v>74</v>
      </c>
      <c r="O229" s="35">
        <v>59</v>
      </c>
      <c r="P229" s="35">
        <v>200</v>
      </c>
      <c r="Q229" s="35">
        <v>64</v>
      </c>
      <c r="R229" s="35">
        <v>136</v>
      </c>
      <c r="S229" s="35">
        <v>485247</v>
      </c>
      <c r="T229" s="35" t="s">
        <v>23</v>
      </c>
      <c r="U229" s="35">
        <v>101</v>
      </c>
      <c r="V229" s="35">
        <v>2635</v>
      </c>
      <c r="W229" s="35">
        <v>21720</v>
      </c>
      <c r="X229" s="35">
        <v>6609</v>
      </c>
    </row>
    <row r="230" spans="1:24" ht="9.75" customHeight="1">
      <c r="A230" s="33"/>
      <c r="B230" s="5"/>
      <c r="C230" s="5"/>
      <c r="D230" s="5"/>
      <c r="E230" s="39"/>
      <c r="F230" s="39"/>
      <c r="G230" s="33"/>
      <c r="H230" s="34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</row>
    <row r="231" spans="1:24" ht="12">
      <c r="A231" s="33"/>
      <c r="B231" s="37">
        <v>567</v>
      </c>
      <c r="C231" s="37"/>
      <c r="D231" s="36"/>
      <c r="E231" s="38" t="s">
        <v>222</v>
      </c>
      <c r="F231" s="38"/>
      <c r="G231" s="29"/>
      <c r="H231" s="30">
        <f aca="true" t="shared" si="42" ref="H231:X231">SUM(H232:H235)</f>
        <v>1754</v>
      </c>
      <c r="I231" s="31">
        <f t="shared" si="42"/>
        <v>6366</v>
      </c>
      <c r="J231" s="31">
        <f t="shared" si="42"/>
        <v>6366</v>
      </c>
      <c r="K231" s="31">
        <f t="shared" si="42"/>
        <v>1881</v>
      </c>
      <c r="L231" s="31">
        <f t="shared" si="42"/>
        <v>4485</v>
      </c>
      <c r="M231" s="31">
        <f t="shared" si="42"/>
        <v>1901</v>
      </c>
      <c r="N231" s="31">
        <f t="shared" si="42"/>
        <v>811</v>
      </c>
      <c r="O231" s="31">
        <f t="shared" si="42"/>
        <v>1090</v>
      </c>
      <c r="P231" s="31">
        <f t="shared" si="42"/>
        <v>4465</v>
      </c>
      <c r="Q231" s="31">
        <f t="shared" si="42"/>
        <v>1070</v>
      </c>
      <c r="R231" s="31">
        <f t="shared" si="42"/>
        <v>3395</v>
      </c>
      <c r="S231" s="31">
        <f t="shared" si="42"/>
        <v>4853463</v>
      </c>
      <c r="T231" s="31">
        <f t="shared" si="42"/>
        <v>10</v>
      </c>
      <c r="U231" s="31">
        <f t="shared" si="42"/>
        <v>419</v>
      </c>
      <c r="V231" s="31">
        <f t="shared" si="42"/>
        <v>149765</v>
      </c>
      <c r="W231" s="31">
        <f t="shared" si="42"/>
        <v>229370</v>
      </c>
      <c r="X231" s="31">
        <f t="shared" si="42"/>
        <v>70136</v>
      </c>
    </row>
    <row r="232" spans="1:24" ht="12">
      <c r="A232" s="33"/>
      <c r="B232" s="5"/>
      <c r="C232" s="5"/>
      <c r="D232" s="5">
        <v>5671</v>
      </c>
      <c r="E232" s="39"/>
      <c r="F232" s="39" t="s">
        <v>148</v>
      </c>
      <c r="G232" s="33"/>
      <c r="H232" s="34">
        <v>651</v>
      </c>
      <c r="I232" s="35">
        <v>2783</v>
      </c>
      <c r="J232" s="35">
        <v>2783</v>
      </c>
      <c r="K232" s="35">
        <v>1021</v>
      </c>
      <c r="L232" s="35">
        <v>1762</v>
      </c>
      <c r="M232" s="35">
        <v>772</v>
      </c>
      <c r="N232" s="35">
        <v>438</v>
      </c>
      <c r="O232" s="35">
        <v>334</v>
      </c>
      <c r="P232" s="35">
        <v>2011</v>
      </c>
      <c r="Q232" s="35">
        <v>583</v>
      </c>
      <c r="R232" s="35">
        <v>1428</v>
      </c>
      <c r="S232" s="35">
        <v>1905347</v>
      </c>
      <c r="T232" s="35" t="s">
        <v>23</v>
      </c>
      <c r="U232" s="35">
        <v>117</v>
      </c>
      <c r="V232" s="35">
        <v>65292</v>
      </c>
      <c r="W232" s="35">
        <v>90053</v>
      </c>
      <c r="X232" s="35">
        <v>24550</v>
      </c>
    </row>
    <row r="233" spans="1:24" ht="12">
      <c r="A233" s="33"/>
      <c r="B233" s="5"/>
      <c r="C233" s="5"/>
      <c r="D233" s="5">
        <v>5672</v>
      </c>
      <c r="E233" s="39"/>
      <c r="F233" s="39" t="s">
        <v>149</v>
      </c>
      <c r="G233" s="33"/>
      <c r="H233" s="34">
        <v>859</v>
      </c>
      <c r="I233" s="35">
        <v>2322</v>
      </c>
      <c r="J233" s="35">
        <v>2322</v>
      </c>
      <c r="K233" s="35">
        <v>529</v>
      </c>
      <c r="L233" s="35">
        <v>1793</v>
      </c>
      <c r="M233" s="35">
        <v>893</v>
      </c>
      <c r="N233" s="35">
        <v>275</v>
      </c>
      <c r="O233" s="35">
        <v>618</v>
      </c>
      <c r="P233" s="35">
        <v>1429</v>
      </c>
      <c r="Q233" s="35">
        <v>254</v>
      </c>
      <c r="R233" s="35">
        <v>1175</v>
      </c>
      <c r="S233" s="35">
        <v>2115279</v>
      </c>
      <c r="T233" s="35">
        <v>10</v>
      </c>
      <c r="U233" s="35">
        <v>200</v>
      </c>
      <c r="V233" s="35">
        <v>64073</v>
      </c>
      <c r="W233" s="35">
        <v>113336</v>
      </c>
      <c r="X233" s="35">
        <v>35187</v>
      </c>
    </row>
    <row r="234" spans="1:24" ht="12">
      <c r="A234" s="33"/>
      <c r="B234" s="5"/>
      <c r="C234" s="5"/>
      <c r="D234" s="5">
        <v>5673</v>
      </c>
      <c r="E234" s="39"/>
      <c r="F234" s="39" t="s">
        <v>150</v>
      </c>
      <c r="G234" s="33"/>
      <c r="H234" s="34">
        <v>138</v>
      </c>
      <c r="I234" s="35">
        <v>1008</v>
      </c>
      <c r="J234" s="35">
        <v>1008</v>
      </c>
      <c r="K234" s="35">
        <v>267</v>
      </c>
      <c r="L234" s="35">
        <v>741</v>
      </c>
      <c r="M234" s="35">
        <v>98</v>
      </c>
      <c r="N234" s="35">
        <v>59</v>
      </c>
      <c r="O234" s="35">
        <v>39</v>
      </c>
      <c r="P234" s="35">
        <v>910</v>
      </c>
      <c r="Q234" s="35">
        <v>208</v>
      </c>
      <c r="R234" s="35">
        <v>702</v>
      </c>
      <c r="S234" s="35">
        <v>610204</v>
      </c>
      <c r="T234" s="35" t="s">
        <v>23</v>
      </c>
      <c r="U234" s="35" t="s">
        <v>23</v>
      </c>
      <c r="V234" s="35">
        <v>17021</v>
      </c>
      <c r="W234" s="35">
        <v>13544</v>
      </c>
      <c r="X234" s="35">
        <v>6220</v>
      </c>
    </row>
    <row r="235" spans="1:24" ht="12">
      <c r="A235" s="33"/>
      <c r="B235" s="5"/>
      <c r="C235" s="5"/>
      <c r="D235" s="5">
        <v>5674</v>
      </c>
      <c r="E235" s="39"/>
      <c r="F235" s="39" t="s">
        <v>151</v>
      </c>
      <c r="G235" s="33"/>
      <c r="H235" s="34">
        <v>106</v>
      </c>
      <c r="I235" s="35">
        <v>253</v>
      </c>
      <c r="J235" s="35">
        <v>253</v>
      </c>
      <c r="K235" s="35">
        <v>64</v>
      </c>
      <c r="L235" s="35">
        <v>189</v>
      </c>
      <c r="M235" s="35">
        <v>138</v>
      </c>
      <c r="N235" s="35">
        <v>39</v>
      </c>
      <c r="O235" s="35">
        <v>99</v>
      </c>
      <c r="P235" s="35">
        <v>115</v>
      </c>
      <c r="Q235" s="35">
        <v>25</v>
      </c>
      <c r="R235" s="35">
        <v>90</v>
      </c>
      <c r="S235" s="35">
        <v>222633</v>
      </c>
      <c r="T235" s="35" t="s">
        <v>23</v>
      </c>
      <c r="U235" s="35">
        <v>102</v>
      </c>
      <c r="V235" s="35">
        <v>3379</v>
      </c>
      <c r="W235" s="35">
        <v>12437</v>
      </c>
      <c r="X235" s="35">
        <v>4179</v>
      </c>
    </row>
    <row r="236" spans="1:24" ht="9.75" customHeight="1">
      <c r="A236" s="33"/>
      <c r="B236" s="5"/>
      <c r="C236" s="5"/>
      <c r="D236" s="5"/>
      <c r="E236" s="39"/>
      <c r="F236" s="39"/>
      <c r="G236" s="33"/>
      <c r="H236" s="34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</row>
    <row r="237" spans="1:24" ht="12">
      <c r="A237" s="33"/>
      <c r="B237" s="37">
        <v>568</v>
      </c>
      <c r="C237" s="37"/>
      <c r="D237" s="36"/>
      <c r="E237" s="38" t="s">
        <v>152</v>
      </c>
      <c r="F237" s="38"/>
      <c r="G237" s="29"/>
      <c r="H237" s="30">
        <f aca="true" t="shared" si="43" ref="H237:X237">H238</f>
        <v>467</v>
      </c>
      <c r="I237" s="31">
        <f t="shared" si="43"/>
        <v>1336</v>
      </c>
      <c r="J237" s="31">
        <f t="shared" si="43"/>
        <v>1336</v>
      </c>
      <c r="K237" s="31">
        <f t="shared" si="43"/>
        <v>640</v>
      </c>
      <c r="L237" s="31">
        <f t="shared" si="43"/>
        <v>696</v>
      </c>
      <c r="M237" s="31">
        <f t="shared" si="43"/>
        <v>549</v>
      </c>
      <c r="N237" s="31">
        <f t="shared" si="43"/>
        <v>310</v>
      </c>
      <c r="O237" s="31">
        <f t="shared" si="43"/>
        <v>239</v>
      </c>
      <c r="P237" s="31">
        <f t="shared" si="43"/>
        <v>787</v>
      </c>
      <c r="Q237" s="31">
        <f t="shared" si="43"/>
        <v>330</v>
      </c>
      <c r="R237" s="31">
        <f t="shared" si="43"/>
        <v>457</v>
      </c>
      <c r="S237" s="31">
        <f t="shared" si="43"/>
        <v>2151318</v>
      </c>
      <c r="T237" s="31">
        <f t="shared" si="43"/>
        <v>321</v>
      </c>
      <c r="U237" s="31">
        <f t="shared" si="43"/>
        <v>153</v>
      </c>
      <c r="V237" s="31">
        <f t="shared" si="43"/>
        <v>11633</v>
      </c>
      <c r="W237" s="31">
        <f t="shared" si="43"/>
        <v>131179</v>
      </c>
      <c r="X237" s="31">
        <f t="shared" si="43"/>
        <v>20654</v>
      </c>
    </row>
    <row r="238" spans="1:24" ht="12">
      <c r="A238" s="33"/>
      <c r="B238" s="5"/>
      <c r="C238" s="5"/>
      <c r="D238" s="5">
        <v>5681</v>
      </c>
      <c r="E238" s="39"/>
      <c r="F238" s="39" t="s">
        <v>152</v>
      </c>
      <c r="G238" s="33"/>
      <c r="H238" s="34">
        <v>467</v>
      </c>
      <c r="I238" s="35">
        <v>1336</v>
      </c>
      <c r="J238" s="35">
        <v>1336</v>
      </c>
      <c r="K238" s="35">
        <v>640</v>
      </c>
      <c r="L238" s="35">
        <v>696</v>
      </c>
      <c r="M238" s="35">
        <v>549</v>
      </c>
      <c r="N238" s="35">
        <v>310</v>
      </c>
      <c r="O238" s="35">
        <v>239</v>
      </c>
      <c r="P238" s="35">
        <v>787</v>
      </c>
      <c r="Q238" s="35">
        <v>330</v>
      </c>
      <c r="R238" s="35">
        <v>457</v>
      </c>
      <c r="S238" s="35">
        <v>2151318</v>
      </c>
      <c r="T238" s="35">
        <v>321</v>
      </c>
      <c r="U238" s="35">
        <v>153</v>
      </c>
      <c r="V238" s="35">
        <v>11633</v>
      </c>
      <c r="W238" s="35">
        <v>131179</v>
      </c>
      <c r="X238" s="35">
        <v>20654</v>
      </c>
    </row>
    <row r="239" spans="1:24" ht="10.5" customHeight="1">
      <c r="A239" s="33"/>
      <c r="B239" s="5"/>
      <c r="C239" s="5"/>
      <c r="D239" s="5"/>
      <c r="E239" s="39"/>
      <c r="F239" s="39"/>
      <c r="G239" s="33"/>
      <c r="H239" s="34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</row>
    <row r="240" spans="1:24" ht="12">
      <c r="A240" s="33"/>
      <c r="B240" s="37">
        <v>569</v>
      </c>
      <c r="C240" s="37"/>
      <c r="D240" s="36"/>
      <c r="E240" s="38" t="s">
        <v>153</v>
      </c>
      <c r="F240" s="38"/>
      <c r="G240" s="29"/>
      <c r="H240" s="30">
        <f aca="true" t="shared" si="44" ref="H240:X240">SUM(H241:H246)</f>
        <v>2498</v>
      </c>
      <c r="I240" s="31">
        <f t="shared" si="44"/>
        <v>14714</v>
      </c>
      <c r="J240" s="31">
        <f t="shared" si="44"/>
        <v>14714</v>
      </c>
      <c r="K240" s="31">
        <f t="shared" si="44"/>
        <v>5102</v>
      </c>
      <c r="L240" s="31">
        <f t="shared" si="44"/>
        <v>9612</v>
      </c>
      <c r="M240" s="31">
        <f t="shared" si="44"/>
        <v>2466</v>
      </c>
      <c r="N240" s="31">
        <f t="shared" si="44"/>
        <v>1191</v>
      </c>
      <c r="O240" s="31">
        <f t="shared" si="44"/>
        <v>1275</v>
      </c>
      <c r="P240" s="31">
        <f t="shared" si="44"/>
        <v>12248</v>
      </c>
      <c r="Q240" s="31">
        <f t="shared" si="44"/>
        <v>3911</v>
      </c>
      <c r="R240" s="31">
        <f t="shared" si="44"/>
        <v>8337</v>
      </c>
      <c r="S240" s="31">
        <f t="shared" si="44"/>
        <v>17521725</v>
      </c>
      <c r="T240" s="31">
        <f t="shared" si="44"/>
        <v>585</v>
      </c>
      <c r="U240" s="31">
        <f t="shared" si="44"/>
        <v>21225</v>
      </c>
      <c r="V240" s="31">
        <f t="shared" si="44"/>
        <v>143133</v>
      </c>
      <c r="W240" s="31">
        <f t="shared" si="44"/>
        <v>649559</v>
      </c>
      <c r="X240" s="31">
        <f t="shared" si="44"/>
        <v>174256</v>
      </c>
    </row>
    <row r="241" spans="1:24" ht="12">
      <c r="A241" s="33"/>
      <c r="B241" s="5"/>
      <c r="C241" s="5"/>
      <c r="D241" s="5">
        <v>5691</v>
      </c>
      <c r="E241" s="39"/>
      <c r="F241" s="39" t="s">
        <v>154</v>
      </c>
      <c r="G241" s="33"/>
      <c r="H241" s="34">
        <v>198</v>
      </c>
      <c r="I241" s="35">
        <v>490</v>
      </c>
      <c r="J241" s="35">
        <v>490</v>
      </c>
      <c r="K241" s="35">
        <v>236</v>
      </c>
      <c r="L241" s="35">
        <v>254</v>
      </c>
      <c r="M241" s="35">
        <v>291</v>
      </c>
      <c r="N241" s="35">
        <v>162</v>
      </c>
      <c r="O241" s="35">
        <v>129</v>
      </c>
      <c r="P241" s="35">
        <v>199</v>
      </c>
      <c r="Q241" s="35">
        <v>74</v>
      </c>
      <c r="R241" s="35">
        <v>125</v>
      </c>
      <c r="S241" s="35">
        <v>402202</v>
      </c>
      <c r="T241" s="35">
        <v>135</v>
      </c>
      <c r="U241" s="35">
        <v>276</v>
      </c>
      <c r="V241" s="35">
        <v>1508</v>
      </c>
      <c r="W241" s="35">
        <v>8819</v>
      </c>
      <c r="X241" s="35" t="s">
        <v>23</v>
      </c>
    </row>
    <row r="242" spans="1:24" ht="12">
      <c r="A242" s="33"/>
      <c r="B242" s="5"/>
      <c r="C242" s="5"/>
      <c r="D242" s="5">
        <v>5692</v>
      </c>
      <c r="E242" s="39"/>
      <c r="F242" s="39" t="s">
        <v>155</v>
      </c>
      <c r="G242" s="33"/>
      <c r="H242" s="34">
        <v>1087</v>
      </c>
      <c r="I242" s="35">
        <v>8388</v>
      </c>
      <c r="J242" s="35">
        <v>8388</v>
      </c>
      <c r="K242" s="35">
        <v>2845</v>
      </c>
      <c r="L242" s="35">
        <v>5543</v>
      </c>
      <c r="M242" s="35">
        <v>883</v>
      </c>
      <c r="N242" s="35">
        <v>471</v>
      </c>
      <c r="O242" s="35">
        <v>412</v>
      </c>
      <c r="P242" s="35">
        <v>7505</v>
      </c>
      <c r="Q242" s="35">
        <v>2374</v>
      </c>
      <c r="R242" s="35">
        <v>5131</v>
      </c>
      <c r="S242" s="35">
        <v>7155876</v>
      </c>
      <c r="T242" s="35">
        <v>300</v>
      </c>
      <c r="U242" s="35">
        <v>14157</v>
      </c>
      <c r="V242" s="35">
        <v>39884</v>
      </c>
      <c r="W242" s="35">
        <v>149380</v>
      </c>
      <c r="X242" s="35">
        <v>47835</v>
      </c>
    </row>
    <row r="243" spans="1:24" ht="12">
      <c r="A243" s="33"/>
      <c r="B243" s="5"/>
      <c r="C243" s="5"/>
      <c r="D243" s="5">
        <v>5693</v>
      </c>
      <c r="E243" s="39"/>
      <c r="F243" s="39" t="s">
        <v>156</v>
      </c>
      <c r="G243" s="33"/>
      <c r="H243" s="34">
        <v>181</v>
      </c>
      <c r="I243" s="35">
        <v>484</v>
      </c>
      <c r="J243" s="35">
        <v>484</v>
      </c>
      <c r="K243" s="35">
        <v>171</v>
      </c>
      <c r="L243" s="35">
        <v>313</v>
      </c>
      <c r="M243" s="35">
        <v>233</v>
      </c>
      <c r="N243" s="35">
        <v>100</v>
      </c>
      <c r="O243" s="35">
        <v>133</v>
      </c>
      <c r="P243" s="35">
        <v>251</v>
      </c>
      <c r="Q243" s="35">
        <v>71</v>
      </c>
      <c r="R243" s="35">
        <v>180</v>
      </c>
      <c r="S243" s="35">
        <v>394662</v>
      </c>
      <c r="T243" s="35" t="s">
        <v>23</v>
      </c>
      <c r="U243" s="35">
        <v>434</v>
      </c>
      <c r="V243" s="35">
        <v>7418</v>
      </c>
      <c r="W243" s="35">
        <v>60594</v>
      </c>
      <c r="X243" s="35">
        <v>6807</v>
      </c>
    </row>
    <row r="244" spans="1:24" ht="12">
      <c r="A244" s="33"/>
      <c r="B244" s="5"/>
      <c r="C244" s="5"/>
      <c r="D244" s="5">
        <v>5694</v>
      </c>
      <c r="E244" s="39"/>
      <c r="F244" s="39" t="s">
        <v>157</v>
      </c>
      <c r="G244" s="33"/>
      <c r="H244" s="34">
        <v>84</v>
      </c>
      <c r="I244" s="35">
        <v>205</v>
      </c>
      <c r="J244" s="35">
        <v>205</v>
      </c>
      <c r="K244" s="35">
        <v>89</v>
      </c>
      <c r="L244" s="35">
        <v>116</v>
      </c>
      <c r="M244" s="35">
        <v>130</v>
      </c>
      <c r="N244" s="35">
        <v>67</v>
      </c>
      <c r="O244" s="35">
        <v>63</v>
      </c>
      <c r="P244" s="35">
        <v>75</v>
      </c>
      <c r="Q244" s="35">
        <v>22</v>
      </c>
      <c r="R244" s="35">
        <v>53</v>
      </c>
      <c r="S244" s="35">
        <v>112802</v>
      </c>
      <c r="T244" s="35" t="s">
        <v>23</v>
      </c>
      <c r="U244" s="35">
        <v>60</v>
      </c>
      <c r="V244" s="35">
        <v>991</v>
      </c>
      <c r="W244" s="35">
        <v>16962</v>
      </c>
      <c r="X244" s="35">
        <v>2951</v>
      </c>
    </row>
    <row r="245" spans="1:24" ht="12">
      <c r="A245" s="33"/>
      <c r="B245" s="5"/>
      <c r="C245" s="5"/>
      <c r="D245" s="5">
        <v>5695</v>
      </c>
      <c r="E245" s="39"/>
      <c r="F245" s="39" t="s">
        <v>158</v>
      </c>
      <c r="G245" s="33"/>
      <c r="H245" s="34">
        <v>69</v>
      </c>
      <c r="I245" s="35">
        <v>724</v>
      </c>
      <c r="J245" s="35">
        <v>724</v>
      </c>
      <c r="K245" s="35">
        <v>175</v>
      </c>
      <c r="L245" s="35">
        <v>549</v>
      </c>
      <c r="M245" s="35">
        <v>28</v>
      </c>
      <c r="N245" s="35">
        <v>17</v>
      </c>
      <c r="O245" s="35">
        <v>11</v>
      </c>
      <c r="P245" s="35">
        <v>696</v>
      </c>
      <c r="Q245" s="35">
        <v>158</v>
      </c>
      <c r="R245" s="35">
        <v>538</v>
      </c>
      <c r="S245" s="35">
        <v>1968284</v>
      </c>
      <c r="T245" s="35" t="s">
        <v>23</v>
      </c>
      <c r="U245" s="35" t="s">
        <v>23</v>
      </c>
      <c r="V245" s="35">
        <v>1000</v>
      </c>
      <c r="W245" s="35">
        <v>45617</v>
      </c>
      <c r="X245" s="35">
        <v>21552</v>
      </c>
    </row>
    <row r="246" spans="1:24" ht="12">
      <c r="A246" s="33"/>
      <c r="B246" s="5"/>
      <c r="C246" s="5"/>
      <c r="D246" s="5">
        <v>5699</v>
      </c>
      <c r="E246" s="39"/>
      <c r="F246" s="39" t="s">
        <v>159</v>
      </c>
      <c r="G246" s="33"/>
      <c r="H246" s="34">
        <v>879</v>
      </c>
      <c r="I246" s="35">
        <v>4423</v>
      </c>
      <c r="J246" s="35">
        <v>4423</v>
      </c>
      <c r="K246" s="35">
        <v>1586</v>
      </c>
      <c r="L246" s="35">
        <v>2837</v>
      </c>
      <c r="M246" s="35">
        <v>901</v>
      </c>
      <c r="N246" s="35">
        <v>374</v>
      </c>
      <c r="O246" s="35">
        <v>527</v>
      </c>
      <c r="P246" s="35">
        <v>3522</v>
      </c>
      <c r="Q246" s="35">
        <v>1212</v>
      </c>
      <c r="R246" s="35">
        <v>2310</v>
      </c>
      <c r="S246" s="35">
        <v>7487899</v>
      </c>
      <c r="T246" s="35">
        <v>150</v>
      </c>
      <c r="U246" s="35">
        <v>6298</v>
      </c>
      <c r="V246" s="35">
        <v>92332</v>
      </c>
      <c r="W246" s="35">
        <v>368187</v>
      </c>
      <c r="X246" s="35">
        <v>95111</v>
      </c>
    </row>
    <row r="247" spans="1:24" ht="9" customHeight="1">
      <c r="A247" s="33"/>
      <c r="B247" s="5"/>
      <c r="C247" s="5"/>
      <c r="D247" s="5"/>
      <c r="E247" s="39"/>
      <c r="F247" s="39"/>
      <c r="G247" s="33"/>
      <c r="H247" s="34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</row>
    <row r="248" spans="1:24" ht="12">
      <c r="A248" s="33"/>
      <c r="B248" s="36">
        <v>57</v>
      </c>
      <c r="C248" s="36"/>
      <c r="D248" s="36"/>
      <c r="E248" s="38" t="s">
        <v>223</v>
      </c>
      <c r="F248" s="38"/>
      <c r="G248" s="29"/>
      <c r="H248" s="30">
        <f aca="true" t="shared" si="45" ref="H248:X248">SUM(H250,H267)</f>
        <v>2107</v>
      </c>
      <c r="I248" s="42">
        <f t="shared" si="45"/>
        <v>12286</v>
      </c>
      <c r="J248" s="42">
        <f t="shared" si="45"/>
        <v>12286</v>
      </c>
      <c r="K248" s="42">
        <f t="shared" si="45"/>
        <v>9331</v>
      </c>
      <c r="L248" s="42">
        <f t="shared" si="45"/>
        <v>2955</v>
      </c>
      <c r="M248" s="42">
        <f t="shared" si="45"/>
        <v>1508</v>
      </c>
      <c r="N248" s="42">
        <f t="shared" si="45"/>
        <v>1046</v>
      </c>
      <c r="O248" s="42">
        <f t="shared" si="45"/>
        <v>462</v>
      </c>
      <c r="P248" s="42">
        <f t="shared" si="45"/>
        <v>10778</v>
      </c>
      <c r="Q248" s="42">
        <f t="shared" si="45"/>
        <v>8285</v>
      </c>
      <c r="R248" s="42">
        <f t="shared" si="45"/>
        <v>2493</v>
      </c>
      <c r="S248" s="42">
        <f t="shared" si="45"/>
        <v>41807301</v>
      </c>
      <c r="T248" s="42">
        <f t="shared" si="45"/>
        <v>6198236</v>
      </c>
      <c r="U248" s="42">
        <f t="shared" si="45"/>
        <v>599777</v>
      </c>
      <c r="V248" s="42">
        <f t="shared" si="45"/>
        <v>1522960</v>
      </c>
      <c r="W248" s="42">
        <f t="shared" si="45"/>
        <v>2930716</v>
      </c>
      <c r="X248" s="42">
        <f t="shared" si="45"/>
        <v>66587</v>
      </c>
    </row>
    <row r="249" spans="1:24" ht="8.25" customHeight="1">
      <c r="A249" s="33"/>
      <c r="B249" s="5"/>
      <c r="C249" s="5"/>
      <c r="D249" s="5"/>
      <c r="E249" s="39"/>
      <c r="F249" s="39"/>
      <c r="G249" s="33"/>
      <c r="H249" s="34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</row>
    <row r="250" spans="1:24" ht="12">
      <c r="A250" s="33"/>
      <c r="B250" s="37">
        <v>571</v>
      </c>
      <c r="C250" s="37"/>
      <c r="D250" s="36"/>
      <c r="E250" s="38" t="s">
        <v>160</v>
      </c>
      <c r="F250" s="38"/>
      <c r="G250" s="29"/>
      <c r="H250" s="30">
        <f aca="true" t="shared" si="46" ref="H250:X250">SUM(H251:H254)</f>
        <v>1769</v>
      </c>
      <c r="I250" s="31">
        <f t="shared" si="46"/>
        <v>11701</v>
      </c>
      <c r="J250" s="31">
        <f t="shared" si="46"/>
        <v>11701</v>
      </c>
      <c r="K250" s="31">
        <f t="shared" si="46"/>
        <v>8979</v>
      </c>
      <c r="L250" s="31">
        <f t="shared" si="46"/>
        <v>2722</v>
      </c>
      <c r="M250" s="31">
        <f t="shared" si="46"/>
        <v>1077</v>
      </c>
      <c r="N250" s="31">
        <f t="shared" si="46"/>
        <v>758</v>
      </c>
      <c r="O250" s="31">
        <f t="shared" si="46"/>
        <v>319</v>
      </c>
      <c r="P250" s="31">
        <f t="shared" si="46"/>
        <v>10624</v>
      </c>
      <c r="Q250" s="31">
        <f t="shared" si="46"/>
        <v>8221</v>
      </c>
      <c r="R250" s="31">
        <f t="shared" si="46"/>
        <v>2403</v>
      </c>
      <c r="S250" s="31">
        <f t="shared" si="46"/>
        <v>41486814</v>
      </c>
      <c r="T250" s="31">
        <f t="shared" si="46"/>
        <v>6153419</v>
      </c>
      <c r="U250" s="31">
        <f t="shared" si="46"/>
        <v>598022</v>
      </c>
      <c r="V250" s="31">
        <f t="shared" si="46"/>
        <v>1516411</v>
      </c>
      <c r="W250" s="31">
        <f t="shared" si="46"/>
        <v>2867240</v>
      </c>
      <c r="X250" s="31">
        <f t="shared" si="46"/>
        <v>48827</v>
      </c>
    </row>
    <row r="251" spans="1:24" ht="12">
      <c r="A251" s="33"/>
      <c r="B251" s="5"/>
      <c r="C251" s="5"/>
      <c r="D251" s="5">
        <v>5711</v>
      </c>
      <c r="E251" s="39"/>
      <c r="F251" s="39" t="s">
        <v>161</v>
      </c>
      <c r="G251" s="33"/>
      <c r="H251" s="34">
        <v>1013</v>
      </c>
      <c r="I251" s="35">
        <v>8708</v>
      </c>
      <c r="J251" s="35">
        <v>8708</v>
      </c>
      <c r="K251" s="35">
        <v>6841</v>
      </c>
      <c r="L251" s="35">
        <v>1867</v>
      </c>
      <c r="M251" s="35">
        <v>491</v>
      </c>
      <c r="N251" s="35">
        <v>343</v>
      </c>
      <c r="O251" s="35">
        <v>148</v>
      </c>
      <c r="P251" s="35">
        <v>8217</v>
      </c>
      <c r="Q251" s="35">
        <v>6498</v>
      </c>
      <c r="R251" s="35">
        <v>1719</v>
      </c>
      <c r="S251" s="35">
        <v>31993648</v>
      </c>
      <c r="T251" s="35">
        <v>5385752</v>
      </c>
      <c r="U251" s="35">
        <v>526307</v>
      </c>
      <c r="V251" s="35">
        <v>1275903</v>
      </c>
      <c r="W251" s="35">
        <v>1652487</v>
      </c>
      <c r="X251" s="35" t="s">
        <v>23</v>
      </c>
    </row>
    <row r="252" spans="1:24" ht="12">
      <c r="A252" s="33"/>
      <c r="B252" s="5"/>
      <c r="C252" s="5"/>
      <c r="D252" s="5">
        <v>5712</v>
      </c>
      <c r="E252" s="39"/>
      <c r="F252" s="39" t="s">
        <v>162</v>
      </c>
      <c r="G252" s="33"/>
      <c r="H252" s="34">
        <v>387</v>
      </c>
      <c r="I252" s="35">
        <v>1664</v>
      </c>
      <c r="J252" s="35">
        <v>1664</v>
      </c>
      <c r="K252" s="35">
        <v>1185</v>
      </c>
      <c r="L252" s="35">
        <v>479</v>
      </c>
      <c r="M252" s="35">
        <v>259</v>
      </c>
      <c r="N252" s="35">
        <v>186</v>
      </c>
      <c r="O252" s="35">
        <v>73</v>
      </c>
      <c r="P252" s="35">
        <v>1405</v>
      </c>
      <c r="Q252" s="35">
        <v>999</v>
      </c>
      <c r="R252" s="35">
        <v>406</v>
      </c>
      <c r="S252" s="35">
        <v>6795816</v>
      </c>
      <c r="T252" s="35">
        <v>571764</v>
      </c>
      <c r="U252" s="35">
        <v>33863</v>
      </c>
      <c r="V252" s="35">
        <v>176232</v>
      </c>
      <c r="W252" s="35">
        <v>789278</v>
      </c>
      <c r="X252" s="35" t="s">
        <v>23</v>
      </c>
    </row>
    <row r="253" spans="1:24" ht="12">
      <c r="A253" s="33"/>
      <c r="B253" s="5"/>
      <c r="C253" s="5"/>
      <c r="D253" s="5">
        <v>5713</v>
      </c>
      <c r="E253" s="39"/>
      <c r="F253" s="39" t="s">
        <v>163</v>
      </c>
      <c r="G253" s="33"/>
      <c r="H253" s="34">
        <v>228</v>
      </c>
      <c r="I253" s="35">
        <v>982</v>
      </c>
      <c r="J253" s="35">
        <v>982</v>
      </c>
      <c r="K253" s="35">
        <v>715</v>
      </c>
      <c r="L253" s="35">
        <v>267</v>
      </c>
      <c r="M253" s="35">
        <v>176</v>
      </c>
      <c r="N253" s="35">
        <v>120</v>
      </c>
      <c r="O253" s="35">
        <v>56</v>
      </c>
      <c r="P253" s="35">
        <v>806</v>
      </c>
      <c r="Q253" s="35">
        <v>595</v>
      </c>
      <c r="R253" s="35">
        <v>211</v>
      </c>
      <c r="S253" s="35">
        <v>2184554</v>
      </c>
      <c r="T253" s="35">
        <v>145187</v>
      </c>
      <c r="U253" s="35">
        <v>36059</v>
      </c>
      <c r="V253" s="35">
        <v>52173</v>
      </c>
      <c r="W253" s="35">
        <v>320053</v>
      </c>
      <c r="X253" s="35">
        <v>32101</v>
      </c>
    </row>
    <row r="254" spans="1:24" ht="12">
      <c r="A254" s="33"/>
      <c r="B254" s="5"/>
      <c r="C254" s="5"/>
      <c r="D254" s="5">
        <v>5714</v>
      </c>
      <c r="E254" s="39"/>
      <c r="F254" s="39" t="s">
        <v>164</v>
      </c>
      <c r="G254" s="33"/>
      <c r="H254" s="34">
        <v>141</v>
      </c>
      <c r="I254" s="35">
        <v>347</v>
      </c>
      <c r="J254" s="35">
        <v>347</v>
      </c>
      <c r="K254" s="35">
        <v>238</v>
      </c>
      <c r="L254" s="35">
        <v>109</v>
      </c>
      <c r="M254" s="35">
        <v>151</v>
      </c>
      <c r="N254" s="35">
        <v>109</v>
      </c>
      <c r="O254" s="35">
        <v>42</v>
      </c>
      <c r="P254" s="35">
        <v>196</v>
      </c>
      <c r="Q254" s="35">
        <v>129</v>
      </c>
      <c r="R254" s="35">
        <v>67</v>
      </c>
      <c r="S254" s="35">
        <v>512796</v>
      </c>
      <c r="T254" s="35">
        <v>50716</v>
      </c>
      <c r="U254" s="35">
        <v>1793</v>
      </c>
      <c r="V254" s="35">
        <v>12103</v>
      </c>
      <c r="W254" s="35">
        <v>105422</v>
      </c>
      <c r="X254" s="35">
        <v>16726</v>
      </c>
    </row>
    <row r="255" spans="1:24" ht="6" customHeight="1" thickBot="1">
      <c r="A255" s="33"/>
      <c r="B255" s="33"/>
      <c r="C255" s="33"/>
      <c r="D255" s="33"/>
      <c r="E255" s="33"/>
      <c r="F255" s="33"/>
      <c r="G255" s="33"/>
      <c r="H255" s="4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</row>
    <row r="256" spans="1:24" ht="12" customHeight="1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</row>
    <row r="257" ht="21" customHeight="1"/>
    <row r="258" ht="9" customHeight="1"/>
    <row r="259" spans="1:24" ht="17.25" customHeight="1">
      <c r="A259" s="33"/>
      <c r="B259" s="33"/>
      <c r="C259" s="33"/>
      <c r="D259" s="33"/>
      <c r="E259" s="33"/>
      <c r="F259" s="4" t="s">
        <v>59</v>
      </c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</row>
    <row r="260" spans="1:24" ht="12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</row>
    <row r="261" spans="1:24" ht="12.75" customHeight="1" thickBo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</row>
    <row r="262" spans="1:24" ht="13.5" customHeight="1" thickTop="1">
      <c r="A262" s="6" t="s">
        <v>3</v>
      </c>
      <c r="B262" s="6"/>
      <c r="C262" s="6"/>
      <c r="D262" s="6"/>
      <c r="E262" s="6"/>
      <c r="F262" s="6"/>
      <c r="G262" s="6"/>
      <c r="H262" s="7" t="s">
        <v>4</v>
      </c>
      <c r="I262" s="8" t="s">
        <v>5</v>
      </c>
      <c r="J262" s="9"/>
      <c r="K262" s="9"/>
      <c r="L262" s="9"/>
      <c r="M262" s="9"/>
      <c r="N262" s="9"/>
      <c r="O262" s="9"/>
      <c r="P262" s="9"/>
      <c r="Q262" s="9"/>
      <c r="R262" s="10"/>
      <c r="S262" s="7" t="s">
        <v>6</v>
      </c>
      <c r="T262" s="7" t="s">
        <v>7</v>
      </c>
      <c r="U262" s="7" t="s">
        <v>8</v>
      </c>
      <c r="V262" s="7" t="s">
        <v>9</v>
      </c>
      <c r="W262" s="7" t="s">
        <v>10</v>
      </c>
      <c r="X262" s="7" t="s">
        <v>11</v>
      </c>
    </row>
    <row r="263" spans="1:24" ht="26.25" customHeight="1">
      <c r="A263" s="11"/>
      <c r="B263" s="11"/>
      <c r="C263" s="11"/>
      <c r="D263" s="11"/>
      <c r="E263" s="11"/>
      <c r="F263" s="11"/>
      <c r="G263" s="11"/>
      <c r="H263" s="12"/>
      <c r="I263" s="12" t="s">
        <v>12</v>
      </c>
      <c r="J263" s="13" t="s">
        <v>13</v>
      </c>
      <c r="K263" s="14"/>
      <c r="L263" s="15"/>
      <c r="M263" s="16" t="s">
        <v>14</v>
      </c>
      <c r="N263" s="16"/>
      <c r="O263" s="17"/>
      <c r="P263" s="18" t="s">
        <v>15</v>
      </c>
      <c r="Q263" s="16"/>
      <c r="R263" s="17"/>
      <c r="S263" s="12"/>
      <c r="T263" s="12"/>
      <c r="U263" s="12"/>
      <c r="V263" s="12"/>
      <c r="W263" s="12"/>
      <c r="X263" s="12"/>
    </row>
    <row r="264" spans="1:24" ht="13.5" customHeight="1">
      <c r="A264" s="19"/>
      <c r="B264" s="19"/>
      <c r="C264" s="19"/>
      <c r="D264" s="19"/>
      <c r="E264" s="19"/>
      <c r="F264" s="19"/>
      <c r="G264" s="19"/>
      <c r="H264" s="20"/>
      <c r="I264" s="20"/>
      <c r="J264" s="21" t="s">
        <v>13</v>
      </c>
      <c r="K264" s="21" t="s">
        <v>16</v>
      </c>
      <c r="L264" s="22" t="s">
        <v>17</v>
      </c>
      <c r="M264" s="23" t="s">
        <v>13</v>
      </c>
      <c r="N264" s="21" t="s">
        <v>16</v>
      </c>
      <c r="O264" s="24" t="s">
        <v>17</v>
      </c>
      <c r="P264" s="21" t="s">
        <v>13</v>
      </c>
      <c r="Q264" s="21" t="s">
        <v>16</v>
      </c>
      <c r="R264" s="21" t="s">
        <v>17</v>
      </c>
      <c r="S264" s="20"/>
      <c r="T264" s="20"/>
      <c r="U264" s="20"/>
      <c r="V264" s="20"/>
      <c r="W264" s="20"/>
      <c r="X264" s="20"/>
    </row>
    <row r="265" spans="8:24" ht="12">
      <c r="H265" s="25"/>
      <c r="I265" s="26" t="s">
        <v>18</v>
      </c>
      <c r="J265" s="26" t="s">
        <v>18</v>
      </c>
      <c r="K265" s="26" t="s">
        <v>18</v>
      </c>
      <c r="L265" s="26" t="s">
        <v>18</v>
      </c>
      <c r="M265" s="26" t="s">
        <v>18</v>
      </c>
      <c r="N265" s="26" t="s">
        <v>18</v>
      </c>
      <c r="O265" s="26" t="s">
        <v>18</v>
      </c>
      <c r="P265" s="26" t="s">
        <v>18</v>
      </c>
      <c r="Q265" s="26" t="s">
        <v>18</v>
      </c>
      <c r="R265" s="26" t="s">
        <v>18</v>
      </c>
      <c r="S265" s="26" t="s">
        <v>19</v>
      </c>
      <c r="T265" s="26" t="s">
        <v>19</v>
      </c>
      <c r="U265" s="26" t="s">
        <v>19</v>
      </c>
      <c r="V265" s="26" t="s">
        <v>19</v>
      </c>
      <c r="W265" s="26" t="s">
        <v>19</v>
      </c>
      <c r="X265" s="26" t="s">
        <v>20</v>
      </c>
    </row>
    <row r="266" spans="8:24" ht="9" customHeight="1">
      <c r="H266" s="46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</row>
    <row r="267" spans="1:24" ht="12">
      <c r="A267" s="33"/>
      <c r="B267" s="37">
        <v>572</v>
      </c>
      <c r="C267" s="37"/>
      <c r="D267" s="36"/>
      <c r="E267" s="38" t="s">
        <v>165</v>
      </c>
      <c r="F267" s="38"/>
      <c r="G267" s="29"/>
      <c r="H267" s="30">
        <f aca="true" t="shared" si="47" ref="H267:X267">H268</f>
        <v>338</v>
      </c>
      <c r="I267" s="31">
        <f t="shared" si="47"/>
        <v>585</v>
      </c>
      <c r="J267" s="31">
        <f t="shared" si="47"/>
        <v>585</v>
      </c>
      <c r="K267" s="31">
        <f t="shared" si="47"/>
        <v>352</v>
      </c>
      <c r="L267" s="31">
        <f t="shared" si="47"/>
        <v>233</v>
      </c>
      <c r="M267" s="31">
        <f t="shared" si="47"/>
        <v>431</v>
      </c>
      <c r="N267" s="31">
        <f t="shared" si="47"/>
        <v>288</v>
      </c>
      <c r="O267" s="31">
        <f t="shared" si="47"/>
        <v>143</v>
      </c>
      <c r="P267" s="31">
        <f t="shared" si="47"/>
        <v>154</v>
      </c>
      <c r="Q267" s="31">
        <f t="shared" si="47"/>
        <v>64</v>
      </c>
      <c r="R267" s="31">
        <f t="shared" si="47"/>
        <v>90</v>
      </c>
      <c r="S267" s="31">
        <f t="shared" si="47"/>
        <v>320487</v>
      </c>
      <c r="T267" s="31">
        <f t="shared" si="47"/>
        <v>44817</v>
      </c>
      <c r="U267" s="31">
        <f t="shared" si="47"/>
        <v>1755</v>
      </c>
      <c r="V267" s="31">
        <f t="shared" si="47"/>
        <v>6549</v>
      </c>
      <c r="W267" s="31">
        <f t="shared" si="47"/>
        <v>63476</v>
      </c>
      <c r="X267" s="31">
        <f t="shared" si="47"/>
        <v>17760</v>
      </c>
    </row>
    <row r="268" spans="1:24" ht="12">
      <c r="A268" s="33"/>
      <c r="B268" s="5"/>
      <c r="C268" s="5"/>
      <c r="D268" s="5">
        <v>5721</v>
      </c>
      <c r="E268" s="39"/>
      <c r="F268" s="39" t="s">
        <v>165</v>
      </c>
      <c r="G268" s="33"/>
      <c r="H268" s="34">
        <v>338</v>
      </c>
      <c r="I268" s="35">
        <v>585</v>
      </c>
      <c r="J268" s="35">
        <v>585</v>
      </c>
      <c r="K268" s="35">
        <v>352</v>
      </c>
      <c r="L268" s="35">
        <v>233</v>
      </c>
      <c r="M268" s="35">
        <v>431</v>
      </c>
      <c r="N268" s="35">
        <v>288</v>
      </c>
      <c r="O268" s="35">
        <v>143</v>
      </c>
      <c r="P268" s="35">
        <v>154</v>
      </c>
      <c r="Q268" s="35">
        <v>64</v>
      </c>
      <c r="R268" s="35">
        <v>90</v>
      </c>
      <c r="S268" s="35">
        <v>320487</v>
      </c>
      <c r="T268" s="35">
        <v>44817</v>
      </c>
      <c r="U268" s="35">
        <v>1755</v>
      </c>
      <c r="V268" s="35">
        <v>6549</v>
      </c>
      <c r="W268" s="35">
        <v>63476</v>
      </c>
      <c r="X268" s="35">
        <v>17760</v>
      </c>
    </row>
    <row r="269" spans="1:24" ht="9.75" customHeight="1">
      <c r="A269" s="33"/>
      <c r="B269" s="5"/>
      <c r="C269" s="5"/>
      <c r="D269" s="5"/>
      <c r="E269" s="39"/>
      <c r="F269" s="39"/>
      <c r="G269" s="33"/>
      <c r="H269" s="34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</row>
    <row r="270" spans="1:24" ht="12">
      <c r="A270" s="33"/>
      <c r="B270" s="27">
        <v>58</v>
      </c>
      <c r="C270" s="27"/>
      <c r="D270" s="36"/>
      <c r="E270" s="38" t="s">
        <v>224</v>
      </c>
      <c r="F270" s="38"/>
      <c r="G270" s="29"/>
      <c r="H270" s="30">
        <f aca="true" t="shared" si="48" ref="H270:X270">SUM(H272,H282,H286,H289,H293)</f>
        <v>2801</v>
      </c>
      <c r="I270" s="31">
        <f t="shared" si="48"/>
        <v>10189</v>
      </c>
      <c r="J270" s="31">
        <f t="shared" si="48"/>
        <v>10189</v>
      </c>
      <c r="K270" s="31">
        <f t="shared" si="48"/>
        <v>5340</v>
      </c>
      <c r="L270" s="31">
        <f t="shared" si="48"/>
        <v>4849</v>
      </c>
      <c r="M270" s="31">
        <f t="shared" si="48"/>
        <v>2850</v>
      </c>
      <c r="N270" s="31">
        <f t="shared" si="48"/>
        <v>1800</v>
      </c>
      <c r="O270" s="31">
        <f t="shared" si="48"/>
        <v>1050</v>
      </c>
      <c r="P270" s="31">
        <f t="shared" si="48"/>
        <v>7339</v>
      </c>
      <c r="Q270" s="31">
        <f t="shared" si="48"/>
        <v>3540</v>
      </c>
      <c r="R270" s="31">
        <f t="shared" si="48"/>
        <v>3799</v>
      </c>
      <c r="S270" s="31">
        <f t="shared" si="48"/>
        <v>21808118</v>
      </c>
      <c r="T270" s="31">
        <f t="shared" si="48"/>
        <v>228818</v>
      </c>
      <c r="U270" s="31">
        <f t="shared" si="48"/>
        <v>13568</v>
      </c>
      <c r="V270" s="31">
        <f t="shared" si="48"/>
        <v>276399</v>
      </c>
      <c r="W270" s="31">
        <f t="shared" si="48"/>
        <v>3627616</v>
      </c>
      <c r="X270" s="31">
        <f t="shared" si="48"/>
        <v>375890</v>
      </c>
    </row>
    <row r="271" spans="1:24" ht="9.75" customHeight="1">
      <c r="A271" s="33"/>
      <c r="B271" s="5"/>
      <c r="C271" s="5"/>
      <c r="D271" s="5"/>
      <c r="E271" s="39"/>
      <c r="F271" s="39"/>
      <c r="G271" s="33"/>
      <c r="H271" s="34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</row>
    <row r="272" spans="1:24" ht="12">
      <c r="A272" s="33"/>
      <c r="B272" s="37">
        <v>581</v>
      </c>
      <c r="C272" s="37"/>
      <c r="D272" s="36"/>
      <c r="E272" s="38" t="s">
        <v>225</v>
      </c>
      <c r="F272" s="38"/>
      <c r="G272" s="29"/>
      <c r="H272" s="30">
        <f>SUM(H273:H280)</f>
        <v>930</v>
      </c>
      <c r="I272" s="31">
        <v>3195</v>
      </c>
      <c r="J272" s="31">
        <v>3195</v>
      </c>
      <c r="K272" s="31">
        <v>1809</v>
      </c>
      <c r="L272" s="31">
        <v>1386</v>
      </c>
      <c r="M272" s="31">
        <v>1000</v>
      </c>
      <c r="N272" s="31">
        <v>676</v>
      </c>
      <c r="O272" s="31">
        <v>324</v>
      </c>
      <c r="P272" s="31">
        <v>2195</v>
      </c>
      <c r="Q272" s="31">
        <v>1133</v>
      </c>
      <c r="R272" s="31">
        <v>1062</v>
      </c>
      <c r="S272" s="31">
        <v>6081780</v>
      </c>
      <c r="T272" s="31">
        <v>41966</v>
      </c>
      <c r="U272" s="31">
        <f>SUM(U273:U280)</f>
        <v>736</v>
      </c>
      <c r="V272" s="31">
        <f>SUM(V273:V280)</f>
        <v>70072</v>
      </c>
      <c r="W272" s="31">
        <v>1383843</v>
      </c>
      <c r="X272" s="31">
        <f>SUM(X273:X280)</f>
        <v>161304</v>
      </c>
    </row>
    <row r="273" spans="1:24" ht="12">
      <c r="A273" s="33"/>
      <c r="B273" s="5"/>
      <c r="C273" s="5"/>
      <c r="D273" s="5">
        <v>5811</v>
      </c>
      <c r="E273" s="39"/>
      <c r="F273" s="39" t="s">
        <v>166</v>
      </c>
      <c r="G273" s="33"/>
      <c r="H273" s="34">
        <v>30</v>
      </c>
      <c r="I273" s="35">
        <v>89</v>
      </c>
      <c r="J273" s="35">
        <v>89</v>
      </c>
      <c r="K273" s="35">
        <v>46</v>
      </c>
      <c r="L273" s="35">
        <v>43</v>
      </c>
      <c r="M273" s="35">
        <v>34</v>
      </c>
      <c r="N273" s="35">
        <v>23</v>
      </c>
      <c r="O273" s="35">
        <v>11</v>
      </c>
      <c r="P273" s="35">
        <v>55</v>
      </c>
      <c r="Q273" s="35">
        <v>23</v>
      </c>
      <c r="R273" s="35">
        <v>32</v>
      </c>
      <c r="S273" s="35">
        <v>80427</v>
      </c>
      <c r="T273" s="35">
        <v>29</v>
      </c>
      <c r="U273" s="35" t="s">
        <v>23</v>
      </c>
      <c r="V273" s="35">
        <v>342</v>
      </c>
      <c r="W273" s="35">
        <v>19245</v>
      </c>
      <c r="X273" s="35">
        <v>5448</v>
      </c>
    </row>
    <row r="274" spans="1:24" ht="12">
      <c r="A274" s="33"/>
      <c r="B274" s="5"/>
      <c r="C274" s="5"/>
      <c r="D274" s="5">
        <v>5812</v>
      </c>
      <c r="E274" s="39"/>
      <c r="F274" s="39" t="s">
        <v>167</v>
      </c>
      <c r="G274" s="33"/>
      <c r="H274" s="34">
        <v>365</v>
      </c>
      <c r="I274" s="35">
        <v>1758</v>
      </c>
      <c r="J274" s="35">
        <v>1758</v>
      </c>
      <c r="K274" s="35">
        <v>938</v>
      </c>
      <c r="L274" s="35">
        <v>820</v>
      </c>
      <c r="M274" s="35">
        <v>298</v>
      </c>
      <c r="N274" s="35">
        <v>183</v>
      </c>
      <c r="O274" s="35">
        <v>115</v>
      </c>
      <c r="P274" s="35">
        <v>1460</v>
      </c>
      <c r="Q274" s="35">
        <v>755</v>
      </c>
      <c r="R274" s="35">
        <v>705</v>
      </c>
      <c r="S274" s="35">
        <v>4319818</v>
      </c>
      <c r="T274" s="35">
        <v>3520</v>
      </c>
      <c r="U274" s="35">
        <v>628</v>
      </c>
      <c r="V274" s="35">
        <v>49259</v>
      </c>
      <c r="W274" s="35">
        <v>817123</v>
      </c>
      <c r="X274" s="35">
        <v>137992</v>
      </c>
    </row>
    <row r="275" spans="1:24" ht="12">
      <c r="A275" s="33"/>
      <c r="B275" s="5"/>
      <c r="C275" s="5"/>
      <c r="D275" s="5">
        <v>5813</v>
      </c>
      <c r="E275" s="39"/>
      <c r="F275" s="39" t="s">
        <v>168</v>
      </c>
      <c r="G275" s="33"/>
      <c r="H275" s="34">
        <v>167</v>
      </c>
      <c r="I275" s="35">
        <v>354</v>
      </c>
      <c r="J275" s="35">
        <v>354</v>
      </c>
      <c r="K275" s="35">
        <v>239</v>
      </c>
      <c r="L275" s="35">
        <v>115</v>
      </c>
      <c r="M275" s="35">
        <v>231</v>
      </c>
      <c r="N275" s="35">
        <v>171</v>
      </c>
      <c r="O275" s="35">
        <v>60</v>
      </c>
      <c r="P275" s="35">
        <v>123</v>
      </c>
      <c r="Q275" s="35">
        <v>68</v>
      </c>
      <c r="R275" s="35">
        <v>55</v>
      </c>
      <c r="S275" s="35">
        <v>283716</v>
      </c>
      <c r="T275" s="35">
        <v>4292</v>
      </c>
      <c r="U275" s="35">
        <v>108</v>
      </c>
      <c r="V275" s="35">
        <v>1719</v>
      </c>
      <c r="W275" s="35">
        <v>31869</v>
      </c>
      <c r="X275" s="35" t="s">
        <v>23</v>
      </c>
    </row>
    <row r="276" spans="1:24" ht="12">
      <c r="A276" s="33"/>
      <c r="B276" s="5"/>
      <c r="C276" s="5"/>
      <c r="D276" s="5">
        <v>5814</v>
      </c>
      <c r="E276" s="39"/>
      <c r="F276" s="39" t="s">
        <v>169</v>
      </c>
      <c r="G276" s="33"/>
      <c r="H276" s="34">
        <v>41</v>
      </c>
      <c r="I276" s="35">
        <v>124</v>
      </c>
      <c r="J276" s="35">
        <v>124</v>
      </c>
      <c r="K276" s="35">
        <v>81</v>
      </c>
      <c r="L276" s="35">
        <v>43</v>
      </c>
      <c r="M276" s="35">
        <v>49</v>
      </c>
      <c r="N276" s="35">
        <v>31</v>
      </c>
      <c r="O276" s="35">
        <v>18</v>
      </c>
      <c r="P276" s="35">
        <v>75</v>
      </c>
      <c r="Q276" s="35">
        <v>50</v>
      </c>
      <c r="R276" s="35">
        <v>25</v>
      </c>
      <c r="S276" s="35">
        <v>261628</v>
      </c>
      <c r="T276" s="35">
        <v>1430</v>
      </c>
      <c r="U276" s="35" t="s">
        <v>23</v>
      </c>
      <c r="V276" s="35">
        <v>1126</v>
      </c>
      <c r="W276" s="35">
        <v>25573</v>
      </c>
      <c r="X276" s="35" t="s">
        <v>23</v>
      </c>
    </row>
    <row r="277" spans="1:24" ht="12">
      <c r="A277" s="33"/>
      <c r="B277" s="5"/>
      <c r="C277" s="5"/>
      <c r="D277" s="5">
        <v>5815</v>
      </c>
      <c r="E277" s="39"/>
      <c r="F277" s="39" t="s">
        <v>170</v>
      </c>
      <c r="G277" s="33"/>
      <c r="H277" s="34">
        <v>187</v>
      </c>
      <c r="I277" s="35">
        <v>419</v>
      </c>
      <c r="J277" s="35">
        <v>419</v>
      </c>
      <c r="K277" s="35">
        <v>280</v>
      </c>
      <c r="L277" s="35">
        <v>139</v>
      </c>
      <c r="M277" s="35">
        <v>258</v>
      </c>
      <c r="N277" s="35">
        <v>193</v>
      </c>
      <c r="O277" s="35">
        <v>65</v>
      </c>
      <c r="P277" s="35">
        <v>161</v>
      </c>
      <c r="Q277" s="35">
        <v>87</v>
      </c>
      <c r="R277" s="35">
        <v>74</v>
      </c>
      <c r="S277" s="35">
        <v>289323</v>
      </c>
      <c r="T277" s="35">
        <v>9790</v>
      </c>
      <c r="U277" s="35" t="s">
        <v>23</v>
      </c>
      <c r="V277" s="35">
        <v>3891</v>
      </c>
      <c r="W277" s="35">
        <v>32280</v>
      </c>
      <c r="X277" s="35" t="s">
        <v>23</v>
      </c>
    </row>
    <row r="278" spans="1:24" ht="12">
      <c r="A278" s="33"/>
      <c r="B278" s="5"/>
      <c r="C278" s="5"/>
      <c r="D278" s="5">
        <v>5816</v>
      </c>
      <c r="E278" s="39"/>
      <c r="F278" s="39" t="s">
        <v>171</v>
      </c>
      <c r="G278" s="33"/>
      <c r="H278" s="34">
        <v>2</v>
      </c>
      <c r="I278" s="35" t="s">
        <v>74</v>
      </c>
      <c r="J278" s="35" t="s">
        <v>74</v>
      </c>
      <c r="K278" s="35" t="s">
        <v>74</v>
      </c>
      <c r="L278" s="35" t="s">
        <v>74</v>
      </c>
      <c r="M278" s="35" t="s">
        <v>74</v>
      </c>
      <c r="N278" s="35" t="s">
        <v>74</v>
      </c>
      <c r="O278" s="35" t="s">
        <v>74</v>
      </c>
      <c r="P278" s="35" t="s">
        <v>74</v>
      </c>
      <c r="Q278" s="35" t="s">
        <v>74</v>
      </c>
      <c r="R278" s="35" t="s">
        <v>74</v>
      </c>
      <c r="S278" s="35" t="s">
        <v>74</v>
      </c>
      <c r="T278" s="35" t="s">
        <v>74</v>
      </c>
      <c r="U278" s="35" t="s">
        <v>23</v>
      </c>
      <c r="V278" s="35" t="s">
        <v>23</v>
      </c>
      <c r="W278" s="35" t="s">
        <v>74</v>
      </c>
      <c r="X278" s="35" t="s">
        <v>23</v>
      </c>
    </row>
    <row r="279" spans="1:24" ht="12">
      <c r="A279" s="33"/>
      <c r="B279" s="5"/>
      <c r="C279" s="5"/>
      <c r="D279" s="5">
        <v>5817</v>
      </c>
      <c r="E279" s="39"/>
      <c r="F279" s="39" t="s">
        <v>172</v>
      </c>
      <c r="G279" s="33"/>
      <c r="H279" s="34">
        <v>19</v>
      </c>
      <c r="I279" s="35" t="s">
        <v>74</v>
      </c>
      <c r="J279" s="35" t="s">
        <v>74</v>
      </c>
      <c r="K279" s="35" t="s">
        <v>74</v>
      </c>
      <c r="L279" s="35" t="s">
        <v>74</v>
      </c>
      <c r="M279" s="35" t="s">
        <v>74</v>
      </c>
      <c r="N279" s="35" t="s">
        <v>74</v>
      </c>
      <c r="O279" s="35" t="s">
        <v>74</v>
      </c>
      <c r="P279" s="35" t="s">
        <v>74</v>
      </c>
      <c r="Q279" s="35" t="s">
        <v>74</v>
      </c>
      <c r="R279" s="35" t="s">
        <v>74</v>
      </c>
      <c r="S279" s="35" t="s">
        <v>74</v>
      </c>
      <c r="T279" s="35" t="s">
        <v>74</v>
      </c>
      <c r="U279" s="35" t="s">
        <v>23</v>
      </c>
      <c r="V279" s="35">
        <v>1226</v>
      </c>
      <c r="W279" s="35" t="s">
        <v>74</v>
      </c>
      <c r="X279" s="35">
        <v>1687</v>
      </c>
    </row>
    <row r="280" spans="1:24" ht="12">
      <c r="A280" s="33"/>
      <c r="B280" s="5"/>
      <c r="C280" s="5"/>
      <c r="D280" s="5">
        <v>5818</v>
      </c>
      <c r="E280" s="39"/>
      <c r="F280" s="39" t="s">
        <v>173</v>
      </c>
      <c r="G280" s="33"/>
      <c r="H280" s="34">
        <v>119</v>
      </c>
      <c r="I280" s="35">
        <v>389</v>
      </c>
      <c r="J280" s="35">
        <v>389</v>
      </c>
      <c r="K280" s="35">
        <v>192</v>
      </c>
      <c r="L280" s="35">
        <v>197</v>
      </c>
      <c r="M280" s="35">
        <v>98</v>
      </c>
      <c r="N280" s="35">
        <v>57</v>
      </c>
      <c r="O280" s="35">
        <v>41</v>
      </c>
      <c r="P280" s="35">
        <v>291</v>
      </c>
      <c r="Q280" s="35">
        <v>135</v>
      </c>
      <c r="R280" s="35">
        <v>156</v>
      </c>
      <c r="S280" s="35">
        <v>776155</v>
      </c>
      <c r="T280" s="35">
        <v>18573</v>
      </c>
      <c r="U280" s="35" t="s">
        <v>23</v>
      </c>
      <c r="V280" s="35">
        <v>12509</v>
      </c>
      <c r="W280" s="35">
        <v>429601</v>
      </c>
      <c r="X280" s="35">
        <v>16177</v>
      </c>
    </row>
    <row r="281" spans="1:24" ht="9.75" customHeight="1">
      <c r="A281" s="33"/>
      <c r="B281" s="5"/>
      <c r="C281" s="5"/>
      <c r="D281" s="5"/>
      <c r="E281" s="39"/>
      <c r="F281" s="39"/>
      <c r="G281" s="33"/>
      <c r="H281" s="34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</row>
    <row r="282" spans="1:24" ht="12">
      <c r="A282" s="33"/>
      <c r="B282" s="37">
        <v>582</v>
      </c>
      <c r="C282" s="37"/>
      <c r="D282" s="36"/>
      <c r="E282" s="38" t="s">
        <v>226</v>
      </c>
      <c r="F282" s="38"/>
      <c r="G282" s="29"/>
      <c r="H282" s="30">
        <f aca="true" t="shared" si="49" ref="H282:X282">SUM(H283:H284)</f>
        <v>401</v>
      </c>
      <c r="I282" s="31">
        <f t="shared" si="49"/>
        <v>1625</v>
      </c>
      <c r="J282" s="31">
        <f t="shared" si="49"/>
        <v>1625</v>
      </c>
      <c r="K282" s="31">
        <f t="shared" si="49"/>
        <v>631</v>
      </c>
      <c r="L282" s="31">
        <f t="shared" si="49"/>
        <v>994</v>
      </c>
      <c r="M282" s="31">
        <f t="shared" si="49"/>
        <v>452</v>
      </c>
      <c r="N282" s="31">
        <f t="shared" si="49"/>
        <v>231</v>
      </c>
      <c r="O282" s="31">
        <f t="shared" si="49"/>
        <v>221</v>
      </c>
      <c r="P282" s="31">
        <f t="shared" si="49"/>
        <v>1173</v>
      </c>
      <c r="Q282" s="31">
        <f t="shared" si="49"/>
        <v>400</v>
      </c>
      <c r="R282" s="31">
        <f t="shared" si="49"/>
        <v>773</v>
      </c>
      <c r="S282" s="31">
        <f t="shared" si="49"/>
        <v>3824420</v>
      </c>
      <c r="T282" s="31">
        <f t="shared" si="49"/>
        <v>5983</v>
      </c>
      <c r="U282" s="31">
        <f t="shared" si="49"/>
        <v>669</v>
      </c>
      <c r="V282" s="31">
        <f t="shared" si="49"/>
        <v>15702</v>
      </c>
      <c r="W282" s="31">
        <f t="shared" si="49"/>
        <v>701226</v>
      </c>
      <c r="X282" s="31">
        <f t="shared" si="49"/>
        <v>91951</v>
      </c>
    </row>
    <row r="283" spans="1:24" ht="12">
      <c r="A283" s="33"/>
      <c r="B283" s="5"/>
      <c r="C283" s="5"/>
      <c r="D283" s="5">
        <v>5821</v>
      </c>
      <c r="E283" s="39"/>
      <c r="F283" s="39" t="s">
        <v>174</v>
      </c>
      <c r="G283" s="33"/>
      <c r="H283" s="34">
        <v>239</v>
      </c>
      <c r="I283" s="35">
        <v>774</v>
      </c>
      <c r="J283" s="35">
        <v>774</v>
      </c>
      <c r="K283" s="35">
        <v>342</v>
      </c>
      <c r="L283" s="35">
        <v>432</v>
      </c>
      <c r="M283" s="35">
        <v>281</v>
      </c>
      <c r="N283" s="35">
        <v>153</v>
      </c>
      <c r="O283" s="35">
        <v>128</v>
      </c>
      <c r="P283" s="35">
        <v>493</v>
      </c>
      <c r="Q283" s="35">
        <v>189</v>
      </c>
      <c r="R283" s="35">
        <v>304</v>
      </c>
      <c r="S283" s="35">
        <v>1546187</v>
      </c>
      <c r="T283" s="35">
        <v>5921</v>
      </c>
      <c r="U283" s="35">
        <v>669</v>
      </c>
      <c r="V283" s="35">
        <v>11418</v>
      </c>
      <c r="W283" s="35">
        <v>319073</v>
      </c>
      <c r="X283" s="35">
        <v>32196</v>
      </c>
    </row>
    <row r="284" spans="1:24" ht="12">
      <c r="A284" s="33"/>
      <c r="B284" s="5"/>
      <c r="C284" s="5"/>
      <c r="D284" s="5">
        <v>5822</v>
      </c>
      <c r="E284" s="39"/>
      <c r="F284" s="39" t="s">
        <v>175</v>
      </c>
      <c r="G284" s="33"/>
      <c r="H284" s="34">
        <v>162</v>
      </c>
      <c r="I284" s="35">
        <v>851</v>
      </c>
      <c r="J284" s="35">
        <v>851</v>
      </c>
      <c r="K284" s="35">
        <v>289</v>
      </c>
      <c r="L284" s="35">
        <v>562</v>
      </c>
      <c r="M284" s="35">
        <v>171</v>
      </c>
      <c r="N284" s="35">
        <v>78</v>
      </c>
      <c r="O284" s="35">
        <v>93</v>
      </c>
      <c r="P284" s="35">
        <v>680</v>
      </c>
      <c r="Q284" s="35">
        <v>211</v>
      </c>
      <c r="R284" s="35">
        <v>469</v>
      </c>
      <c r="S284" s="35">
        <v>2278233</v>
      </c>
      <c r="T284" s="35">
        <v>62</v>
      </c>
      <c r="U284" s="35" t="s">
        <v>23</v>
      </c>
      <c r="V284" s="35">
        <v>4284</v>
      </c>
      <c r="W284" s="35">
        <v>382153</v>
      </c>
      <c r="X284" s="35">
        <v>59755</v>
      </c>
    </row>
    <row r="285" spans="1:24" ht="9.75" customHeight="1">
      <c r="A285" s="33"/>
      <c r="B285" s="5"/>
      <c r="C285" s="5"/>
      <c r="D285" s="5"/>
      <c r="E285" s="39"/>
      <c r="F285" s="39"/>
      <c r="G285" s="33"/>
      <c r="H285" s="34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</row>
    <row r="286" spans="1:24" ht="12">
      <c r="A286" s="33"/>
      <c r="B286" s="37">
        <v>583</v>
      </c>
      <c r="C286" s="37"/>
      <c r="D286" s="36"/>
      <c r="E286" s="38" t="s">
        <v>227</v>
      </c>
      <c r="F286" s="38"/>
      <c r="G286" s="29"/>
      <c r="H286" s="30">
        <f aca="true" t="shared" si="50" ref="H286:X286">H287</f>
        <v>162</v>
      </c>
      <c r="I286" s="31">
        <f t="shared" si="50"/>
        <v>452</v>
      </c>
      <c r="J286" s="31">
        <f t="shared" si="50"/>
        <v>452</v>
      </c>
      <c r="K286" s="31">
        <f t="shared" si="50"/>
        <v>195</v>
      </c>
      <c r="L286" s="31">
        <f t="shared" si="50"/>
        <v>257</v>
      </c>
      <c r="M286" s="31">
        <f t="shared" si="50"/>
        <v>166</v>
      </c>
      <c r="N286" s="31">
        <f t="shared" si="50"/>
        <v>83</v>
      </c>
      <c r="O286" s="31">
        <f t="shared" si="50"/>
        <v>83</v>
      </c>
      <c r="P286" s="31">
        <f t="shared" si="50"/>
        <v>286</v>
      </c>
      <c r="Q286" s="31">
        <f t="shared" si="50"/>
        <v>112</v>
      </c>
      <c r="R286" s="31">
        <f t="shared" si="50"/>
        <v>174</v>
      </c>
      <c r="S286" s="31">
        <f t="shared" si="50"/>
        <v>480232</v>
      </c>
      <c r="T286" s="31" t="str">
        <f t="shared" si="50"/>
        <v>-</v>
      </c>
      <c r="U286" s="31">
        <f t="shared" si="50"/>
        <v>12</v>
      </c>
      <c r="V286" s="31">
        <f t="shared" si="50"/>
        <v>3964</v>
      </c>
      <c r="W286" s="31">
        <f t="shared" si="50"/>
        <v>106133</v>
      </c>
      <c r="X286" s="31">
        <f t="shared" si="50"/>
        <v>11252</v>
      </c>
    </row>
    <row r="287" spans="1:24" ht="12">
      <c r="A287" s="33"/>
      <c r="B287" s="5"/>
      <c r="C287" s="5"/>
      <c r="D287" s="5">
        <v>5831</v>
      </c>
      <c r="E287" s="39"/>
      <c r="F287" s="39" t="s">
        <v>176</v>
      </c>
      <c r="G287" s="33"/>
      <c r="H287" s="34">
        <v>162</v>
      </c>
      <c r="I287" s="35">
        <v>452</v>
      </c>
      <c r="J287" s="35">
        <v>452</v>
      </c>
      <c r="K287" s="35">
        <v>195</v>
      </c>
      <c r="L287" s="35">
        <v>257</v>
      </c>
      <c r="M287" s="35">
        <v>166</v>
      </c>
      <c r="N287" s="35">
        <v>83</v>
      </c>
      <c r="O287" s="35">
        <v>83</v>
      </c>
      <c r="P287" s="35">
        <v>286</v>
      </c>
      <c r="Q287" s="35">
        <v>112</v>
      </c>
      <c r="R287" s="35">
        <v>174</v>
      </c>
      <c r="S287" s="35">
        <v>480232</v>
      </c>
      <c r="T287" s="35" t="s">
        <v>23</v>
      </c>
      <c r="U287" s="35">
        <v>12</v>
      </c>
      <c r="V287" s="35">
        <v>3964</v>
      </c>
      <c r="W287" s="35">
        <v>106133</v>
      </c>
      <c r="X287" s="35">
        <v>11252</v>
      </c>
    </row>
    <row r="288" spans="1:24" ht="9.75" customHeight="1">
      <c r="A288" s="33"/>
      <c r="B288" s="5"/>
      <c r="C288" s="5"/>
      <c r="D288" s="5"/>
      <c r="E288" s="39"/>
      <c r="F288" s="39"/>
      <c r="G288" s="33"/>
      <c r="H288" s="34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</row>
    <row r="289" spans="1:24" ht="12">
      <c r="A289" s="33"/>
      <c r="B289" s="37">
        <v>584</v>
      </c>
      <c r="C289" s="37"/>
      <c r="D289" s="36"/>
      <c r="E289" s="38" t="s">
        <v>177</v>
      </c>
      <c r="F289" s="38"/>
      <c r="G289" s="29"/>
      <c r="H289" s="30">
        <f aca="true" t="shared" si="51" ref="H289:X289">SUM(H290:H291)</f>
        <v>1281</v>
      </c>
      <c r="I289" s="31">
        <f t="shared" si="51"/>
        <v>4822</v>
      </c>
      <c r="J289" s="31">
        <f t="shared" si="51"/>
        <v>4822</v>
      </c>
      <c r="K289" s="31">
        <f t="shared" si="51"/>
        <v>2658</v>
      </c>
      <c r="L289" s="31">
        <f t="shared" si="51"/>
        <v>2164</v>
      </c>
      <c r="M289" s="31">
        <f t="shared" si="51"/>
        <v>1213</v>
      </c>
      <c r="N289" s="31">
        <f t="shared" si="51"/>
        <v>799</v>
      </c>
      <c r="O289" s="31">
        <f t="shared" si="51"/>
        <v>414</v>
      </c>
      <c r="P289" s="31">
        <f t="shared" si="51"/>
        <v>3609</v>
      </c>
      <c r="Q289" s="31">
        <f t="shared" si="51"/>
        <v>1859</v>
      </c>
      <c r="R289" s="31">
        <f t="shared" si="51"/>
        <v>1750</v>
      </c>
      <c r="S289" s="31">
        <f t="shared" si="51"/>
        <v>11254839</v>
      </c>
      <c r="T289" s="31">
        <f t="shared" si="51"/>
        <v>174733</v>
      </c>
      <c r="U289" s="31">
        <f t="shared" si="51"/>
        <v>12151</v>
      </c>
      <c r="V289" s="31">
        <f t="shared" si="51"/>
        <v>184217</v>
      </c>
      <c r="W289" s="31">
        <f t="shared" si="51"/>
        <v>1407094</v>
      </c>
      <c r="X289" s="31">
        <f t="shared" si="51"/>
        <v>108829</v>
      </c>
    </row>
    <row r="290" spans="1:24" ht="12">
      <c r="A290" s="33"/>
      <c r="B290" s="5"/>
      <c r="C290" s="5"/>
      <c r="D290" s="5">
        <v>5841</v>
      </c>
      <c r="E290" s="39"/>
      <c r="F290" s="39" t="s">
        <v>178</v>
      </c>
      <c r="G290" s="33"/>
      <c r="H290" s="34">
        <v>1152</v>
      </c>
      <c r="I290" s="35">
        <v>4271</v>
      </c>
      <c r="J290" s="35">
        <v>4271</v>
      </c>
      <c r="K290" s="35">
        <v>2353</v>
      </c>
      <c r="L290" s="35">
        <v>1918</v>
      </c>
      <c r="M290" s="35">
        <v>1110</v>
      </c>
      <c r="N290" s="35">
        <v>736</v>
      </c>
      <c r="O290" s="35">
        <v>374</v>
      </c>
      <c r="P290" s="35">
        <v>3161</v>
      </c>
      <c r="Q290" s="35">
        <v>1617</v>
      </c>
      <c r="R290" s="35">
        <v>1544</v>
      </c>
      <c r="S290" s="35">
        <v>10551017</v>
      </c>
      <c r="T290" s="35">
        <v>160406</v>
      </c>
      <c r="U290" s="35">
        <v>7439</v>
      </c>
      <c r="V290" s="35">
        <v>148114</v>
      </c>
      <c r="W290" s="35">
        <v>1333800</v>
      </c>
      <c r="X290" s="35">
        <v>102258</v>
      </c>
    </row>
    <row r="291" spans="1:24" ht="12">
      <c r="A291" s="33"/>
      <c r="B291" s="5"/>
      <c r="C291" s="5"/>
      <c r="D291" s="5">
        <v>5842</v>
      </c>
      <c r="E291" s="39"/>
      <c r="F291" s="39" t="s">
        <v>179</v>
      </c>
      <c r="G291" s="33"/>
      <c r="H291" s="34">
        <v>129</v>
      </c>
      <c r="I291" s="35">
        <v>551</v>
      </c>
      <c r="J291" s="35">
        <v>551</v>
      </c>
      <c r="K291" s="35">
        <v>305</v>
      </c>
      <c r="L291" s="35">
        <v>246</v>
      </c>
      <c r="M291" s="35">
        <v>103</v>
      </c>
      <c r="N291" s="35">
        <v>63</v>
      </c>
      <c r="O291" s="35">
        <v>40</v>
      </c>
      <c r="P291" s="35">
        <v>448</v>
      </c>
      <c r="Q291" s="35">
        <v>242</v>
      </c>
      <c r="R291" s="35">
        <v>206</v>
      </c>
      <c r="S291" s="35">
        <v>703822</v>
      </c>
      <c r="T291" s="35">
        <v>14327</v>
      </c>
      <c r="U291" s="35">
        <v>4712</v>
      </c>
      <c r="V291" s="35">
        <v>36103</v>
      </c>
      <c r="W291" s="35">
        <v>73294</v>
      </c>
      <c r="X291" s="35">
        <v>6571</v>
      </c>
    </row>
    <row r="292" spans="1:24" ht="9.75" customHeight="1">
      <c r="A292" s="33"/>
      <c r="B292" s="5"/>
      <c r="C292" s="5"/>
      <c r="D292" s="5"/>
      <c r="E292" s="39"/>
      <c r="F292" s="39"/>
      <c r="G292" s="33"/>
      <c r="H292" s="34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</row>
    <row r="293" spans="1:24" ht="12">
      <c r="A293" s="33"/>
      <c r="B293" s="37">
        <v>589</v>
      </c>
      <c r="C293" s="37"/>
      <c r="D293" s="36"/>
      <c r="E293" s="38" t="s">
        <v>180</v>
      </c>
      <c r="F293" s="38"/>
      <c r="G293" s="29"/>
      <c r="H293" s="30">
        <f aca="true" t="shared" si="52" ref="H293:X293">H294</f>
        <v>27</v>
      </c>
      <c r="I293" s="31">
        <f t="shared" si="52"/>
        <v>95</v>
      </c>
      <c r="J293" s="31">
        <f t="shared" si="52"/>
        <v>95</v>
      </c>
      <c r="K293" s="31">
        <f t="shared" si="52"/>
        <v>47</v>
      </c>
      <c r="L293" s="31">
        <f t="shared" si="52"/>
        <v>48</v>
      </c>
      <c r="M293" s="31">
        <f t="shared" si="52"/>
        <v>19</v>
      </c>
      <c r="N293" s="31">
        <f t="shared" si="52"/>
        <v>11</v>
      </c>
      <c r="O293" s="31">
        <f t="shared" si="52"/>
        <v>8</v>
      </c>
      <c r="P293" s="31">
        <f t="shared" si="52"/>
        <v>76</v>
      </c>
      <c r="Q293" s="31">
        <f t="shared" si="52"/>
        <v>36</v>
      </c>
      <c r="R293" s="31">
        <f t="shared" si="52"/>
        <v>40</v>
      </c>
      <c r="S293" s="31">
        <f t="shared" si="52"/>
        <v>166847</v>
      </c>
      <c r="T293" s="31">
        <f t="shared" si="52"/>
        <v>6136</v>
      </c>
      <c r="U293" s="31" t="str">
        <f t="shared" si="52"/>
        <v>-</v>
      </c>
      <c r="V293" s="31">
        <f t="shared" si="52"/>
        <v>2444</v>
      </c>
      <c r="W293" s="31">
        <f t="shared" si="52"/>
        <v>29320</v>
      </c>
      <c r="X293" s="31">
        <f t="shared" si="52"/>
        <v>2554</v>
      </c>
    </row>
    <row r="294" spans="1:24" ht="12">
      <c r="A294" s="33"/>
      <c r="B294" s="5"/>
      <c r="C294" s="5"/>
      <c r="D294" s="5">
        <v>5899</v>
      </c>
      <c r="E294" s="39"/>
      <c r="F294" s="39" t="s">
        <v>180</v>
      </c>
      <c r="G294" s="33"/>
      <c r="H294" s="34">
        <v>27</v>
      </c>
      <c r="I294" s="35">
        <v>95</v>
      </c>
      <c r="J294" s="35">
        <v>95</v>
      </c>
      <c r="K294" s="35">
        <v>47</v>
      </c>
      <c r="L294" s="35">
        <v>48</v>
      </c>
      <c r="M294" s="35">
        <v>19</v>
      </c>
      <c r="N294" s="35">
        <v>11</v>
      </c>
      <c r="O294" s="35">
        <v>8</v>
      </c>
      <c r="P294" s="35">
        <v>76</v>
      </c>
      <c r="Q294" s="35">
        <v>36</v>
      </c>
      <c r="R294" s="35">
        <v>40</v>
      </c>
      <c r="S294" s="35">
        <v>166847</v>
      </c>
      <c r="T294" s="35">
        <v>6136</v>
      </c>
      <c r="U294" s="35" t="s">
        <v>23</v>
      </c>
      <c r="V294" s="35">
        <v>2444</v>
      </c>
      <c r="W294" s="35">
        <v>29320</v>
      </c>
      <c r="X294" s="35">
        <v>2554</v>
      </c>
    </row>
    <row r="295" spans="1:24" ht="9.75" customHeight="1">
      <c r="A295" s="33"/>
      <c r="B295" s="5"/>
      <c r="C295" s="5"/>
      <c r="D295" s="5"/>
      <c r="E295" s="39"/>
      <c r="F295" s="39"/>
      <c r="G295" s="33"/>
      <c r="H295" s="34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</row>
    <row r="296" spans="1:24" ht="12">
      <c r="A296" s="33"/>
      <c r="B296" s="36">
        <v>59</v>
      </c>
      <c r="C296" s="36"/>
      <c r="D296" s="36"/>
      <c r="E296" s="38" t="s">
        <v>181</v>
      </c>
      <c r="F296" s="38"/>
      <c r="G296" s="29"/>
      <c r="H296" s="30">
        <f aca="true" t="shared" si="53" ref="H296:X296">SUM(H298,H302,H307,H311,H316,H333,H336,H339,H343)</f>
        <v>8485</v>
      </c>
      <c r="I296" s="31">
        <f t="shared" si="53"/>
        <v>39269</v>
      </c>
      <c r="J296" s="31">
        <f t="shared" si="53"/>
        <v>39269</v>
      </c>
      <c r="K296" s="31">
        <f t="shared" si="53"/>
        <v>18638</v>
      </c>
      <c r="L296" s="31">
        <f t="shared" si="53"/>
        <v>20631</v>
      </c>
      <c r="M296" s="31">
        <f t="shared" si="53"/>
        <v>7113</v>
      </c>
      <c r="N296" s="31">
        <f t="shared" si="53"/>
        <v>3597</v>
      </c>
      <c r="O296" s="31">
        <f t="shared" si="53"/>
        <v>3516</v>
      </c>
      <c r="P296" s="31">
        <f t="shared" si="53"/>
        <v>32156</v>
      </c>
      <c r="Q296" s="31">
        <f t="shared" si="53"/>
        <v>15041</v>
      </c>
      <c r="R296" s="31">
        <f t="shared" si="53"/>
        <v>17115</v>
      </c>
      <c r="S296" s="31">
        <f t="shared" si="53"/>
        <v>64984539</v>
      </c>
      <c r="T296" s="31">
        <f t="shared" si="53"/>
        <v>242312</v>
      </c>
      <c r="U296" s="31">
        <f t="shared" si="53"/>
        <v>62131</v>
      </c>
      <c r="V296" s="31">
        <f t="shared" si="53"/>
        <v>1878620</v>
      </c>
      <c r="W296" s="31">
        <f t="shared" si="53"/>
        <v>8648706</v>
      </c>
      <c r="X296" s="31">
        <f t="shared" si="53"/>
        <v>582433</v>
      </c>
    </row>
    <row r="297" spans="1:24" ht="9.75" customHeight="1">
      <c r="A297" s="33"/>
      <c r="B297" s="5"/>
      <c r="C297" s="5"/>
      <c r="D297" s="5"/>
      <c r="E297" s="39"/>
      <c r="F297" s="39"/>
      <c r="G297" s="33"/>
      <c r="H297" s="34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</row>
    <row r="298" spans="1:24" ht="12">
      <c r="A298" s="33"/>
      <c r="B298" s="37">
        <v>591</v>
      </c>
      <c r="C298" s="37"/>
      <c r="D298" s="36"/>
      <c r="E298" s="38" t="s">
        <v>228</v>
      </c>
      <c r="F298" s="38"/>
      <c r="G298" s="29"/>
      <c r="H298" s="30">
        <f aca="true" t="shared" si="54" ref="H298:X298">SUM(H299:H300)</f>
        <v>1493</v>
      </c>
      <c r="I298" s="31">
        <f t="shared" si="54"/>
        <v>4722</v>
      </c>
      <c r="J298" s="31">
        <f t="shared" si="54"/>
        <v>4722</v>
      </c>
      <c r="K298" s="31">
        <f t="shared" si="54"/>
        <v>1495</v>
      </c>
      <c r="L298" s="31">
        <f t="shared" si="54"/>
        <v>3227</v>
      </c>
      <c r="M298" s="31">
        <f t="shared" si="54"/>
        <v>1289</v>
      </c>
      <c r="N298" s="31">
        <f t="shared" si="54"/>
        <v>530</v>
      </c>
      <c r="O298" s="31">
        <f t="shared" si="54"/>
        <v>759</v>
      </c>
      <c r="P298" s="31">
        <f t="shared" si="54"/>
        <v>3433</v>
      </c>
      <c r="Q298" s="31">
        <f t="shared" si="54"/>
        <v>965</v>
      </c>
      <c r="R298" s="31">
        <f t="shared" si="54"/>
        <v>2468</v>
      </c>
      <c r="S298" s="31">
        <f t="shared" si="54"/>
        <v>7357170</v>
      </c>
      <c r="T298" s="31">
        <f t="shared" si="54"/>
        <v>871</v>
      </c>
      <c r="U298" s="31">
        <f t="shared" si="54"/>
        <v>3534</v>
      </c>
      <c r="V298" s="31">
        <f t="shared" si="54"/>
        <v>59421</v>
      </c>
      <c r="W298" s="31">
        <f t="shared" si="54"/>
        <v>1405251</v>
      </c>
      <c r="X298" s="31">
        <f t="shared" si="54"/>
        <v>94649</v>
      </c>
    </row>
    <row r="299" spans="1:24" ht="12">
      <c r="A299" s="33"/>
      <c r="B299" s="5"/>
      <c r="C299" s="5"/>
      <c r="D299" s="5">
        <v>5911</v>
      </c>
      <c r="E299" s="39"/>
      <c r="F299" s="39" t="s">
        <v>182</v>
      </c>
      <c r="G299" s="33"/>
      <c r="H299" s="34">
        <v>984</v>
      </c>
      <c r="I299" s="35">
        <v>3100</v>
      </c>
      <c r="J299" s="35">
        <v>3100</v>
      </c>
      <c r="K299" s="35">
        <v>1183</v>
      </c>
      <c r="L299" s="35">
        <v>1917</v>
      </c>
      <c r="M299" s="35">
        <v>847</v>
      </c>
      <c r="N299" s="35">
        <v>409</v>
      </c>
      <c r="O299" s="35">
        <v>438</v>
      </c>
      <c r="P299" s="35">
        <v>2253</v>
      </c>
      <c r="Q299" s="35">
        <v>774</v>
      </c>
      <c r="R299" s="35">
        <v>1479</v>
      </c>
      <c r="S299" s="35">
        <v>4732414</v>
      </c>
      <c r="T299" s="35">
        <v>415</v>
      </c>
      <c r="U299" s="35">
        <v>620</v>
      </c>
      <c r="V299" s="35">
        <v>36918</v>
      </c>
      <c r="W299" s="35">
        <v>932841</v>
      </c>
      <c r="X299" s="35">
        <v>62253</v>
      </c>
    </row>
    <row r="300" spans="1:24" ht="12">
      <c r="A300" s="33"/>
      <c r="B300" s="5"/>
      <c r="C300" s="5"/>
      <c r="D300" s="5">
        <v>5912</v>
      </c>
      <c r="E300" s="39"/>
      <c r="F300" s="39" t="s">
        <v>183</v>
      </c>
      <c r="G300" s="33"/>
      <c r="H300" s="34">
        <v>509</v>
      </c>
      <c r="I300" s="35">
        <v>1622</v>
      </c>
      <c r="J300" s="35">
        <v>1622</v>
      </c>
      <c r="K300" s="35">
        <v>312</v>
      </c>
      <c r="L300" s="35">
        <v>1310</v>
      </c>
      <c r="M300" s="35">
        <v>442</v>
      </c>
      <c r="N300" s="35">
        <v>121</v>
      </c>
      <c r="O300" s="35">
        <v>321</v>
      </c>
      <c r="P300" s="35">
        <v>1180</v>
      </c>
      <c r="Q300" s="35">
        <v>191</v>
      </c>
      <c r="R300" s="35">
        <v>989</v>
      </c>
      <c r="S300" s="35">
        <v>2624756</v>
      </c>
      <c r="T300" s="35">
        <v>456</v>
      </c>
      <c r="U300" s="35">
        <v>2914</v>
      </c>
      <c r="V300" s="35">
        <v>22503</v>
      </c>
      <c r="W300" s="35">
        <v>472410</v>
      </c>
      <c r="X300" s="35">
        <v>32396</v>
      </c>
    </row>
    <row r="301" spans="1:24" ht="9.75" customHeight="1">
      <c r="A301" s="33"/>
      <c r="B301" s="5"/>
      <c r="C301" s="5"/>
      <c r="D301" s="5"/>
      <c r="E301" s="39"/>
      <c r="F301" s="39"/>
      <c r="G301" s="33"/>
      <c r="H301" s="34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</row>
    <row r="302" spans="1:24" ht="12">
      <c r="A302" s="33"/>
      <c r="B302" s="37">
        <v>592</v>
      </c>
      <c r="C302" s="37"/>
      <c r="D302" s="36"/>
      <c r="E302" s="38" t="s">
        <v>184</v>
      </c>
      <c r="F302" s="38"/>
      <c r="G302" s="29"/>
      <c r="H302" s="30">
        <f aca="true" t="shared" si="55" ref="H302:X302">SUM(H303:H305)</f>
        <v>360</v>
      </c>
      <c r="I302" s="31">
        <f t="shared" si="55"/>
        <v>1715</v>
      </c>
      <c r="J302" s="31">
        <f t="shared" si="55"/>
        <v>1715</v>
      </c>
      <c r="K302" s="31">
        <f t="shared" si="55"/>
        <v>976</v>
      </c>
      <c r="L302" s="31">
        <f t="shared" si="55"/>
        <v>739</v>
      </c>
      <c r="M302" s="31">
        <f t="shared" si="55"/>
        <v>264</v>
      </c>
      <c r="N302" s="31">
        <f t="shared" si="55"/>
        <v>149</v>
      </c>
      <c r="O302" s="31">
        <f t="shared" si="55"/>
        <v>115</v>
      </c>
      <c r="P302" s="31">
        <f t="shared" si="55"/>
        <v>1451</v>
      </c>
      <c r="Q302" s="31">
        <f t="shared" si="55"/>
        <v>827</v>
      </c>
      <c r="R302" s="31">
        <f t="shared" si="55"/>
        <v>624</v>
      </c>
      <c r="S302" s="31">
        <f t="shared" si="55"/>
        <v>3619875</v>
      </c>
      <c r="T302" s="31">
        <f t="shared" si="55"/>
        <v>43962</v>
      </c>
      <c r="U302" s="31">
        <f t="shared" si="55"/>
        <v>3266</v>
      </c>
      <c r="V302" s="31">
        <f t="shared" si="55"/>
        <v>41464</v>
      </c>
      <c r="W302" s="31">
        <f t="shared" si="55"/>
        <v>482451</v>
      </c>
      <c r="X302" s="31">
        <f t="shared" si="55"/>
        <v>47960</v>
      </c>
    </row>
    <row r="303" spans="1:24" ht="12">
      <c r="A303" s="33"/>
      <c r="B303" s="5"/>
      <c r="C303" s="5"/>
      <c r="D303" s="5">
        <v>5921</v>
      </c>
      <c r="E303" s="39"/>
      <c r="F303" s="39" t="s">
        <v>185</v>
      </c>
      <c r="G303" s="33"/>
      <c r="H303" s="34">
        <v>140</v>
      </c>
      <c r="I303" s="35">
        <v>654</v>
      </c>
      <c r="J303" s="35">
        <v>654</v>
      </c>
      <c r="K303" s="35">
        <v>425</v>
      </c>
      <c r="L303" s="35">
        <v>229</v>
      </c>
      <c r="M303" s="35">
        <v>88</v>
      </c>
      <c r="N303" s="35">
        <v>61</v>
      </c>
      <c r="O303" s="35">
        <v>27</v>
      </c>
      <c r="P303" s="35">
        <v>566</v>
      </c>
      <c r="Q303" s="35">
        <v>364</v>
      </c>
      <c r="R303" s="35">
        <v>202</v>
      </c>
      <c r="S303" s="35">
        <v>1528437</v>
      </c>
      <c r="T303" s="35">
        <v>43258</v>
      </c>
      <c r="U303" s="35">
        <v>2699</v>
      </c>
      <c r="V303" s="35">
        <v>25802</v>
      </c>
      <c r="W303" s="35">
        <v>248910</v>
      </c>
      <c r="X303" s="35">
        <v>20460</v>
      </c>
    </row>
    <row r="304" spans="1:24" ht="12">
      <c r="A304" s="33"/>
      <c r="B304" s="5"/>
      <c r="C304" s="5"/>
      <c r="D304" s="5">
        <v>5922</v>
      </c>
      <c r="E304" s="39"/>
      <c r="F304" s="39" t="s">
        <v>186</v>
      </c>
      <c r="G304" s="33"/>
      <c r="H304" s="34">
        <v>81</v>
      </c>
      <c r="I304" s="35">
        <v>212</v>
      </c>
      <c r="J304" s="35">
        <v>212</v>
      </c>
      <c r="K304" s="35">
        <v>71</v>
      </c>
      <c r="L304" s="35">
        <v>141</v>
      </c>
      <c r="M304" s="35">
        <v>93</v>
      </c>
      <c r="N304" s="35">
        <v>40</v>
      </c>
      <c r="O304" s="35">
        <v>53</v>
      </c>
      <c r="P304" s="35">
        <v>119</v>
      </c>
      <c r="Q304" s="35">
        <v>31</v>
      </c>
      <c r="R304" s="35">
        <v>88</v>
      </c>
      <c r="S304" s="35">
        <v>209140</v>
      </c>
      <c r="T304" s="35" t="s">
        <v>23</v>
      </c>
      <c r="U304" s="35">
        <v>56</v>
      </c>
      <c r="V304" s="35">
        <v>1876</v>
      </c>
      <c r="W304" s="35">
        <v>47255</v>
      </c>
      <c r="X304" s="35">
        <v>8828</v>
      </c>
    </row>
    <row r="305" spans="1:24" ht="12">
      <c r="A305" s="33"/>
      <c r="B305" s="5"/>
      <c r="C305" s="5"/>
      <c r="D305" s="5">
        <v>5923</v>
      </c>
      <c r="E305" s="39"/>
      <c r="F305" s="39" t="s">
        <v>187</v>
      </c>
      <c r="G305" s="33"/>
      <c r="H305" s="34">
        <v>139</v>
      </c>
      <c r="I305" s="35">
        <v>849</v>
      </c>
      <c r="J305" s="35">
        <v>849</v>
      </c>
      <c r="K305" s="35">
        <v>480</v>
      </c>
      <c r="L305" s="35">
        <v>369</v>
      </c>
      <c r="M305" s="35">
        <v>83</v>
      </c>
      <c r="N305" s="35">
        <v>48</v>
      </c>
      <c r="O305" s="35">
        <v>35</v>
      </c>
      <c r="P305" s="35">
        <v>766</v>
      </c>
      <c r="Q305" s="35">
        <v>432</v>
      </c>
      <c r="R305" s="35">
        <v>334</v>
      </c>
      <c r="S305" s="35">
        <v>1882298</v>
      </c>
      <c r="T305" s="35">
        <v>704</v>
      </c>
      <c r="U305" s="35">
        <v>511</v>
      </c>
      <c r="V305" s="35">
        <v>13786</v>
      </c>
      <c r="W305" s="35">
        <v>186286</v>
      </c>
      <c r="X305" s="35">
        <v>18672</v>
      </c>
    </row>
    <row r="306" spans="1:24" ht="10.5" customHeight="1">
      <c r="A306" s="33"/>
      <c r="B306" s="5"/>
      <c r="C306" s="5"/>
      <c r="D306" s="5"/>
      <c r="E306" s="39"/>
      <c r="F306" s="39"/>
      <c r="G306" s="33"/>
      <c r="H306" s="34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</row>
    <row r="307" spans="1:24" ht="12">
      <c r="A307" s="33"/>
      <c r="B307" s="37">
        <v>593</v>
      </c>
      <c r="C307" s="37"/>
      <c r="D307" s="36"/>
      <c r="E307" s="38" t="s">
        <v>188</v>
      </c>
      <c r="F307" s="38"/>
      <c r="G307" s="29"/>
      <c r="H307" s="30">
        <f aca="true" t="shared" si="56" ref="H307:X307">SUM(H308:H309)</f>
        <v>1531</v>
      </c>
      <c r="I307" s="31">
        <f t="shared" si="56"/>
        <v>8243</v>
      </c>
      <c r="J307" s="31">
        <f t="shared" si="56"/>
        <v>8243</v>
      </c>
      <c r="K307" s="31">
        <f t="shared" si="56"/>
        <v>5507</v>
      </c>
      <c r="L307" s="31">
        <f t="shared" si="56"/>
        <v>2736</v>
      </c>
      <c r="M307" s="31">
        <f t="shared" si="56"/>
        <v>574</v>
      </c>
      <c r="N307" s="31">
        <f t="shared" si="56"/>
        <v>372</v>
      </c>
      <c r="O307" s="31">
        <f t="shared" si="56"/>
        <v>202</v>
      </c>
      <c r="P307" s="31">
        <f t="shared" si="56"/>
        <v>7669</v>
      </c>
      <c r="Q307" s="31">
        <f t="shared" si="56"/>
        <v>5135</v>
      </c>
      <c r="R307" s="31">
        <f t="shared" si="56"/>
        <v>2534</v>
      </c>
      <c r="S307" s="31">
        <f t="shared" si="56"/>
        <v>25474855</v>
      </c>
      <c r="T307" s="31">
        <f t="shared" si="56"/>
        <v>101394</v>
      </c>
      <c r="U307" s="31">
        <f t="shared" si="56"/>
        <v>17222</v>
      </c>
      <c r="V307" s="31">
        <f t="shared" si="56"/>
        <v>543717</v>
      </c>
      <c r="W307" s="31">
        <f t="shared" si="56"/>
        <v>840019</v>
      </c>
      <c r="X307" s="31">
        <f t="shared" si="56"/>
        <v>22262</v>
      </c>
    </row>
    <row r="308" spans="1:24" ht="12">
      <c r="A308" s="33"/>
      <c r="B308" s="5"/>
      <c r="C308" s="5"/>
      <c r="D308" s="5">
        <v>5931</v>
      </c>
      <c r="E308" s="39"/>
      <c r="F308" s="39" t="s">
        <v>189</v>
      </c>
      <c r="G308" s="33"/>
      <c r="H308" s="34">
        <v>1112</v>
      </c>
      <c r="I308" s="35">
        <v>5845</v>
      </c>
      <c r="J308" s="35">
        <v>5845</v>
      </c>
      <c r="K308" s="35">
        <v>3989</v>
      </c>
      <c r="L308" s="35">
        <v>1856</v>
      </c>
      <c r="M308" s="35">
        <v>238</v>
      </c>
      <c r="N308" s="35">
        <v>165</v>
      </c>
      <c r="O308" s="35">
        <v>73</v>
      </c>
      <c r="P308" s="35">
        <v>5607</v>
      </c>
      <c r="Q308" s="35">
        <v>3824</v>
      </c>
      <c r="R308" s="35">
        <v>1783</v>
      </c>
      <c r="S308" s="35">
        <v>20392329</v>
      </c>
      <c r="T308" s="35">
        <v>83533</v>
      </c>
      <c r="U308" s="35">
        <v>11562</v>
      </c>
      <c r="V308" s="35">
        <v>398211</v>
      </c>
      <c r="W308" s="35">
        <v>587885</v>
      </c>
      <c r="X308" s="35" t="s">
        <v>23</v>
      </c>
    </row>
    <row r="309" spans="1:24" ht="12">
      <c r="A309" s="33"/>
      <c r="B309" s="5"/>
      <c r="C309" s="5"/>
      <c r="D309" s="5">
        <v>5932</v>
      </c>
      <c r="E309" s="39"/>
      <c r="F309" s="39" t="s">
        <v>190</v>
      </c>
      <c r="G309" s="33"/>
      <c r="H309" s="34">
        <v>419</v>
      </c>
      <c r="I309" s="35">
        <v>2398</v>
      </c>
      <c r="J309" s="35">
        <v>2398</v>
      </c>
      <c r="K309" s="35">
        <v>1518</v>
      </c>
      <c r="L309" s="35">
        <v>880</v>
      </c>
      <c r="M309" s="35">
        <v>336</v>
      </c>
      <c r="N309" s="35">
        <v>207</v>
      </c>
      <c r="O309" s="35">
        <v>129</v>
      </c>
      <c r="P309" s="35">
        <v>2062</v>
      </c>
      <c r="Q309" s="35">
        <v>1311</v>
      </c>
      <c r="R309" s="35">
        <v>751</v>
      </c>
      <c r="S309" s="35">
        <v>5082526</v>
      </c>
      <c r="T309" s="35">
        <v>17861</v>
      </c>
      <c r="U309" s="35">
        <v>5660</v>
      </c>
      <c r="V309" s="35">
        <v>145506</v>
      </c>
      <c r="W309" s="35">
        <v>252134</v>
      </c>
      <c r="X309" s="35">
        <v>22262</v>
      </c>
    </row>
    <row r="310" spans="1:24" ht="10.5" customHeight="1">
      <c r="A310" s="33"/>
      <c r="B310" s="5"/>
      <c r="C310" s="5"/>
      <c r="D310" s="5"/>
      <c r="E310" s="39"/>
      <c r="F310" s="39"/>
      <c r="G310" s="33"/>
      <c r="H310" s="34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</row>
    <row r="311" spans="1:24" ht="12">
      <c r="A311" s="33"/>
      <c r="B311" s="37">
        <v>594</v>
      </c>
      <c r="C311" s="37"/>
      <c r="D311" s="36"/>
      <c r="E311" s="38" t="s">
        <v>229</v>
      </c>
      <c r="F311" s="38"/>
      <c r="G311" s="29"/>
      <c r="H311" s="30">
        <f aca="true" t="shared" si="57" ref="H311:X311">SUM(H312:H314)</f>
        <v>1140</v>
      </c>
      <c r="I311" s="31">
        <f t="shared" si="57"/>
        <v>11573</v>
      </c>
      <c r="J311" s="31">
        <f t="shared" si="57"/>
        <v>11573</v>
      </c>
      <c r="K311" s="31">
        <f t="shared" si="57"/>
        <v>5043</v>
      </c>
      <c r="L311" s="31">
        <f t="shared" si="57"/>
        <v>6530</v>
      </c>
      <c r="M311" s="31">
        <f t="shared" si="57"/>
        <v>1093</v>
      </c>
      <c r="N311" s="31">
        <f t="shared" si="57"/>
        <v>575</v>
      </c>
      <c r="O311" s="31">
        <f t="shared" si="57"/>
        <v>518</v>
      </c>
      <c r="P311" s="31">
        <f t="shared" si="57"/>
        <v>10480</v>
      </c>
      <c r="Q311" s="31">
        <f t="shared" si="57"/>
        <v>4468</v>
      </c>
      <c r="R311" s="31">
        <f t="shared" si="57"/>
        <v>6012</v>
      </c>
      <c r="S311" s="31">
        <f t="shared" si="57"/>
        <v>7270547</v>
      </c>
      <c r="T311" s="31">
        <f t="shared" si="57"/>
        <v>300</v>
      </c>
      <c r="U311" s="31">
        <f t="shared" si="57"/>
        <v>19503</v>
      </c>
      <c r="V311" s="31">
        <f t="shared" si="57"/>
        <v>740593</v>
      </c>
      <c r="W311" s="31">
        <f t="shared" si="57"/>
        <v>1026326</v>
      </c>
      <c r="X311" s="31">
        <f t="shared" si="57"/>
        <v>79770</v>
      </c>
    </row>
    <row r="312" spans="1:24" ht="12">
      <c r="A312" s="33"/>
      <c r="B312" s="5"/>
      <c r="C312" s="5"/>
      <c r="D312" s="5">
        <v>5941</v>
      </c>
      <c r="E312" s="39"/>
      <c r="F312" s="39" t="s">
        <v>191</v>
      </c>
      <c r="G312" s="33"/>
      <c r="H312" s="34">
        <v>392</v>
      </c>
      <c r="I312" s="35">
        <v>2163</v>
      </c>
      <c r="J312" s="35">
        <v>2163</v>
      </c>
      <c r="K312" s="35">
        <v>806</v>
      </c>
      <c r="L312" s="35">
        <v>1357</v>
      </c>
      <c r="M312" s="35">
        <v>292</v>
      </c>
      <c r="N312" s="35">
        <v>155</v>
      </c>
      <c r="O312" s="35">
        <v>137</v>
      </c>
      <c r="P312" s="35">
        <v>1871</v>
      </c>
      <c r="Q312" s="35">
        <v>651</v>
      </c>
      <c r="R312" s="35">
        <v>1220</v>
      </c>
      <c r="S312" s="35">
        <v>3665731</v>
      </c>
      <c r="T312" s="35" t="s">
        <v>23</v>
      </c>
      <c r="U312" s="35">
        <v>525</v>
      </c>
      <c r="V312" s="35">
        <v>115150</v>
      </c>
      <c r="W312" s="35">
        <v>802326</v>
      </c>
      <c r="X312" s="35">
        <v>60376</v>
      </c>
    </row>
    <row r="313" spans="1:24" ht="12">
      <c r="A313" s="33"/>
      <c r="B313" s="5"/>
      <c r="C313" s="5"/>
      <c r="D313" s="5">
        <v>5942</v>
      </c>
      <c r="E313" s="39"/>
      <c r="F313" s="39" t="s">
        <v>192</v>
      </c>
      <c r="G313" s="33"/>
      <c r="H313" s="34">
        <v>370</v>
      </c>
      <c r="I313" s="35">
        <v>8433</v>
      </c>
      <c r="J313" s="35">
        <v>8433</v>
      </c>
      <c r="K313" s="35">
        <v>3911</v>
      </c>
      <c r="L313" s="35">
        <v>4522</v>
      </c>
      <c r="M313" s="35">
        <v>397</v>
      </c>
      <c r="N313" s="35">
        <v>269</v>
      </c>
      <c r="O313" s="35">
        <v>128</v>
      </c>
      <c r="P313" s="35">
        <v>8036</v>
      </c>
      <c r="Q313" s="35">
        <v>3642</v>
      </c>
      <c r="R313" s="35">
        <v>4394</v>
      </c>
      <c r="S313" s="35">
        <v>2527921</v>
      </c>
      <c r="T313" s="35" t="s">
        <v>23</v>
      </c>
      <c r="U313" s="35">
        <v>17008</v>
      </c>
      <c r="V313" s="35">
        <v>595709</v>
      </c>
      <c r="W313" s="35">
        <v>10180</v>
      </c>
      <c r="X313" s="35" t="s">
        <v>23</v>
      </c>
    </row>
    <row r="314" spans="1:24" ht="12">
      <c r="A314" s="33"/>
      <c r="B314" s="5"/>
      <c r="C314" s="5"/>
      <c r="D314" s="5">
        <v>5943</v>
      </c>
      <c r="E314" s="39"/>
      <c r="F314" s="39" t="s">
        <v>193</v>
      </c>
      <c r="G314" s="33"/>
      <c r="H314" s="34">
        <v>378</v>
      </c>
      <c r="I314" s="35">
        <v>977</v>
      </c>
      <c r="J314" s="35">
        <v>977</v>
      </c>
      <c r="K314" s="35">
        <v>326</v>
      </c>
      <c r="L314" s="35">
        <v>651</v>
      </c>
      <c r="M314" s="35">
        <v>404</v>
      </c>
      <c r="N314" s="35">
        <v>151</v>
      </c>
      <c r="O314" s="35">
        <v>253</v>
      </c>
      <c r="P314" s="35">
        <v>573</v>
      </c>
      <c r="Q314" s="35">
        <v>175</v>
      </c>
      <c r="R314" s="35">
        <v>398</v>
      </c>
      <c r="S314" s="35">
        <v>1076895</v>
      </c>
      <c r="T314" s="35">
        <v>300</v>
      </c>
      <c r="U314" s="35">
        <v>1970</v>
      </c>
      <c r="V314" s="35">
        <v>29734</v>
      </c>
      <c r="W314" s="35">
        <v>213820</v>
      </c>
      <c r="X314" s="35">
        <v>19394</v>
      </c>
    </row>
    <row r="315" spans="1:24" ht="9.75" customHeight="1">
      <c r="A315" s="33"/>
      <c r="B315" s="5"/>
      <c r="C315" s="5"/>
      <c r="D315" s="5"/>
      <c r="E315" s="39"/>
      <c r="F315" s="39"/>
      <c r="G315" s="33"/>
      <c r="H315" s="34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</row>
    <row r="316" spans="1:24" ht="12">
      <c r="A316" s="33"/>
      <c r="B316" s="37">
        <v>595</v>
      </c>
      <c r="C316" s="37"/>
      <c r="D316" s="36"/>
      <c r="E316" s="38" t="s">
        <v>230</v>
      </c>
      <c r="F316" s="38"/>
      <c r="G316" s="29"/>
      <c r="H316" s="30">
        <f aca="true" t="shared" si="58" ref="H316:X316">SUM(H317,H318,H331)</f>
        <v>728</v>
      </c>
      <c r="I316" s="31">
        <f t="shared" si="58"/>
        <v>2485</v>
      </c>
      <c r="J316" s="31">
        <f t="shared" si="58"/>
        <v>2485</v>
      </c>
      <c r="K316" s="31">
        <f t="shared" si="58"/>
        <v>1213</v>
      </c>
      <c r="L316" s="31">
        <f t="shared" si="58"/>
        <v>1272</v>
      </c>
      <c r="M316" s="31">
        <f t="shared" si="58"/>
        <v>608</v>
      </c>
      <c r="N316" s="31">
        <f t="shared" si="58"/>
        <v>345</v>
      </c>
      <c r="O316" s="31">
        <f t="shared" si="58"/>
        <v>263</v>
      </c>
      <c r="P316" s="31">
        <f t="shared" si="58"/>
        <v>1877</v>
      </c>
      <c r="Q316" s="31">
        <f t="shared" si="58"/>
        <v>868</v>
      </c>
      <c r="R316" s="31">
        <f t="shared" si="58"/>
        <v>1009</v>
      </c>
      <c r="S316" s="31">
        <f t="shared" si="58"/>
        <v>5419429</v>
      </c>
      <c r="T316" s="31">
        <f t="shared" si="58"/>
        <v>13788</v>
      </c>
      <c r="U316" s="31">
        <f t="shared" si="58"/>
        <v>246</v>
      </c>
      <c r="V316" s="31">
        <f t="shared" si="58"/>
        <v>137524</v>
      </c>
      <c r="W316" s="31">
        <f t="shared" si="58"/>
        <v>1485428</v>
      </c>
      <c r="X316" s="31">
        <f t="shared" si="58"/>
        <v>89417</v>
      </c>
    </row>
    <row r="317" spans="1:24" ht="12">
      <c r="A317" s="33"/>
      <c r="B317" s="5"/>
      <c r="C317" s="5"/>
      <c r="D317" s="5">
        <v>5951</v>
      </c>
      <c r="E317" s="39"/>
      <c r="F317" s="39" t="s">
        <v>194</v>
      </c>
      <c r="G317" s="33"/>
      <c r="H317" s="34">
        <v>361</v>
      </c>
      <c r="I317" s="35">
        <v>1059</v>
      </c>
      <c r="J317" s="35">
        <v>1059</v>
      </c>
      <c r="K317" s="35">
        <v>562</v>
      </c>
      <c r="L317" s="35">
        <v>497</v>
      </c>
      <c r="M317" s="35">
        <v>352</v>
      </c>
      <c r="N317" s="35">
        <v>194</v>
      </c>
      <c r="O317" s="35">
        <v>158</v>
      </c>
      <c r="P317" s="35">
        <v>707</v>
      </c>
      <c r="Q317" s="35">
        <v>368</v>
      </c>
      <c r="R317" s="35">
        <v>339</v>
      </c>
      <c r="S317" s="35">
        <v>2615375</v>
      </c>
      <c r="T317" s="35">
        <v>2790</v>
      </c>
      <c r="U317" s="35">
        <v>55</v>
      </c>
      <c r="V317" s="35">
        <v>6188</v>
      </c>
      <c r="W317" s="35">
        <v>809200</v>
      </c>
      <c r="X317" s="35">
        <v>39785</v>
      </c>
    </row>
    <row r="318" spans="1:24" ht="12">
      <c r="A318" s="33"/>
      <c r="B318" s="5"/>
      <c r="C318" s="5"/>
      <c r="D318" s="5">
        <v>5952</v>
      </c>
      <c r="E318" s="39"/>
      <c r="F318" s="39" t="s">
        <v>195</v>
      </c>
      <c r="G318" s="33"/>
      <c r="H318" s="34">
        <v>257</v>
      </c>
      <c r="I318" s="35">
        <v>828</v>
      </c>
      <c r="J318" s="35">
        <v>828</v>
      </c>
      <c r="K318" s="35">
        <v>386</v>
      </c>
      <c r="L318" s="35">
        <v>442</v>
      </c>
      <c r="M318" s="35">
        <v>198</v>
      </c>
      <c r="N318" s="35">
        <v>110</v>
      </c>
      <c r="O318" s="35">
        <v>88</v>
      </c>
      <c r="P318" s="35">
        <v>630</v>
      </c>
      <c r="Q318" s="35">
        <v>276</v>
      </c>
      <c r="R318" s="35">
        <v>354</v>
      </c>
      <c r="S318" s="35">
        <v>1773853</v>
      </c>
      <c r="T318" s="35">
        <v>239</v>
      </c>
      <c r="U318" s="35">
        <v>22</v>
      </c>
      <c r="V318" s="35">
        <v>17222</v>
      </c>
      <c r="W318" s="35">
        <v>390430</v>
      </c>
      <c r="X318" s="35">
        <v>37647</v>
      </c>
    </row>
    <row r="319" spans="1:24" ht="12" customHeight="1" thickBot="1">
      <c r="A319" s="33"/>
      <c r="B319" s="33"/>
      <c r="C319" s="33"/>
      <c r="D319" s="33"/>
      <c r="E319" s="33"/>
      <c r="F319" s="33"/>
      <c r="G319" s="33"/>
      <c r="H319" s="4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</row>
    <row r="320" spans="1:24" ht="12" customHeight="1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</row>
    <row r="321" ht="21" customHeight="1"/>
    <row r="322" ht="9" customHeight="1"/>
    <row r="323" spans="1:24" ht="17.25" customHeight="1">
      <c r="A323" s="33"/>
      <c r="B323" s="33"/>
      <c r="C323" s="33"/>
      <c r="D323" s="33"/>
      <c r="E323" s="33"/>
      <c r="F323" s="4" t="s">
        <v>59</v>
      </c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</row>
    <row r="324" spans="1:24" ht="12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</row>
    <row r="325" spans="1:24" ht="12.75" customHeight="1" thickBot="1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</row>
    <row r="326" spans="1:24" ht="13.5" customHeight="1" thickTop="1">
      <c r="A326" s="6" t="s">
        <v>3</v>
      </c>
      <c r="B326" s="6"/>
      <c r="C326" s="6"/>
      <c r="D326" s="6"/>
      <c r="E326" s="6"/>
      <c r="F326" s="6"/>
      <c r="G326" s="6"/>
      <c r="H326" s="7" t="s">
        <v>4</v>
      </c>
      <c r="I326" s="8" t="s">
        <v>5</v>
      </c>
      <c r="J326" s="9"/>
      <c r="K326" s="9"/>
      <c r="L326" s="9"/>
      <c r="M326" s="9"/>
      <c r="N326" s="9"/>
      <c r="O326" s="9"/>
      <c r="P326" s="9"/>
      <c r="Q326" s="9"/>
      <c r="R326" s="10"/>
      <c r="S326" s="7" t="s">
        <v>6</v>
      </c>
      <c r="T326" s="7" t="s">
        <v>7</v>
      </c>
      <c r="U326" s="7" t="s">
        <v>8</v>
      </c>
      <c r="V326" s="7" t="s">
        <v>9</v>
      </c>
      <c r="W326" s="7" t="s">
        <v>10</v>
      </c>
      <c r="X326" s="7" t="s">
        <v>11</v>
      </c>
    </row>
    <row r="327" spans="1:24" ht="26.25" customHeight="1">
      <c r="A327" s="11"/>
      <c r="B327" s="11"/>
      <c r="C327" s="11"/>
      <c r="D327" s="11"/>
      <c r="E327" s="11"/>
      <c r="F327" s="11"/>
      <c r="G327" s="11"/>
      <c r="H327" s="12"/>
      <c r="I327" s="12" t="s">
        <v>12</v>
      </c>
      <c r="J327" s="13" t="s">
        <v>13</v>
      </c>
      <c r="K327" s="14"/>
      <c r="L327" s="15"/>
      <c r="M327" s="16" t="s">
        <v>14</v>
      </c>
      <c r="N327" s="16"/>
      <c r="O327" s="17"/>
      <c r="P327" s="18" t="s">
        <v>15</v>
      </c>
      <c r="Q327" s="16"/>
      <c r="R327" s="17"/>
      <c r="S327" s="12"/>
      <c r="T327" s="12"/>
      <c r="U327" s="12"/>
      <c r="V327" s="12"/>
      <c r="W327" s="12"/>
      <c r="X327" s="12"/>
    </row>
    <row r="328" spans="1:24" ht="13.5" customHeight="1">
      <c r="A328" s="19"/>
      <c r="B328" s="19"/>
      <c r="C328" s="19"/>
      <c r="D328" s="19"/>
      <c r="E328" s="19"/>
      <c r="F328" s="19"/>
      <c r="G328" s="19"/>
      <c r="H328" s="20"/>
      <c r="I328" s="20"/>
      <c r="J328" s="21" t="s">
        <v>13</v>
      </c>
      <c r="K328" s="21" t="s">
        <v>16</v>
      </c>
      <c r="L328" s="22" t="s">
        <v>17</v>
      </c>
      <c r="M328" s="23" t="s">
        <v>13</v>
      </c>
      <c r="N328" s="21" t="s">
        <v>16</v>
      </c>
      <c r="O328" s="24" t="s">
        <v>17</v>
      </c>
      <c r="P328" s="21" t="s">
        <v>13</v>
      </c>
      <c r="Q328" s="21" t="s">
        <v>16</v>
      </c>
      <c r="R328" s="21" t="s">
        <v>17</v>
      </c>
      <c r="S328" s="20"/>
      <c r="T328" s="20"/>
      <c r="U328" s="20"/>
      <c r="V328" s="20"/>
      <c r="W328" s="20"/>
      <c r="X328" s="20"/>
    </row>
    <row r="329" spans="8:24" ht="12">
      <c r="H329" s="25"/>
      <c r="I329" s="26" t="s">
        <v>18</v>
      </c>
      <c r="J329" s="26" t="s">
        <v>18</v>
      </c>
      <c r="K329" s="26" t="s">
        <v>18</v>
      </c>
      <c r="L329" s="26" t="s">
        <v>18</v>
      </c>
      <c r="M329" s="26" t="s">
        <v>18</v>
      </c>
      <c r="N329" s="26" t="s">
        <v>18</v>
      </c>
      <c r="O329" s="26" t="s">
        <v>18</v>
      </c>
      <c r="P329" s="26" t="s">
        <v>18</v>
      </c>
      <c r="Q329" s="26" t="s">
        <v>18</v>
      </c>
      <c r="R329" s="26" t="s">
        <v>18</v>
      </c>
      <c r="S329" s="26" t="s">
        <v>19</v>
      </c>
      <c r="T329" s="26" t="s">
        <v>19</v>
      </c>
      <c r="U329" s="26" t="s">
        <v>19</v>
      </c>
      <c r="V329" s="26" t="s">
        <v>19</v>
      </c>
      <c r="W329" s="26" t="s">
        <v>19</v>
      </c>
      <c r="X329" s="26" t="s">
        <v>20</v>
      </c>
    </row>
    <row r="330" spans="8:24" ht="12">
      <c r="H330" s="46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</row>
    <row r="331" spans="1:24" ht="12">
      <c r="A331" s="33"/>
      <c r="B331" s="5"/>
      <c r="C331" s="5"/>
      <c r="D331" s="5">
        <v>5953</v>
      </c>
      <c r="E331" s="39"/>
      <c r="F331" s="39" t="s">
        <v>196</v>
      </c>
      <c r="G331" s="33"/>
      <c r="H331" s="34">
        <v>110</v>
      </c>
      <c r="I331" s="35">
        <v>598</v>
      </c>
      <c r="J331" s="35">
        <v>598</v>
      </c>
      <c r="K331" s="35">
        <v>265</v>
      </c>
      <c r="L331" s="35">
        <v>333</v>
      </c>
      <c r="M331" s="35">
        <v>58</v>
      </c>
      <c r="N331" s="35">
        <v>41</v>
      </c>
      <c r="O331" s="35">
        <v>17</v>
      </c>
      <c r="P331" s="35">
        <v>540</v>
      </c>
      <c r="Q331" s="35">
        <v>224</v>
      </c>
      <c r="R331" s="35">
        <v>316</v>
      </c>
      <c r="S331" s="35">
        <v>1030201</v>
      </c>
      <c r="T331" s="35">
        <v>10759</v>
      </c>
      <c r="U331" s="35">
        <v>169</v>
      </c>
      <c r="V331" s="35">
        <v>114114</v>
      </c>
      <c r="W331" s="35">
        <v>285798</v>
      </c>
      <c r="X331" s="35">
        <v>11985</v>
      </c>
    </row>
    <row r="332" spans="1:24" ht="12">
      <c r="A332" s="33"/>
      <c r="B332" s="5"/>
      <c r="C332" s="5"/>
      <c r="D332" s="5"/>
      <c r="E332" s="39"/>
      <c r="F332" s="39"/>
      <c r="G332" s="33"/>
      <c r="H332" s="34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</row>
    <row r="333" spans="1:24" ht="12">
      <c r="A333" s="33"/>
      <c r="B333" s="37">
        <v>596</v>
      </c>
      <c r="C333" s="37"/>
      <c r="D333" s="36"/>
      <c r="E333" s="38" t="s">
        <v>231</v>
      </c>
      <c r="F333" s="38"/>
      <c r="G333" s="29"/>
      <c r="H333" s="30">
        <f aca="true" t="shared" si="59" ref="H333:X333">H334</f>
        <v>234</v>
      </c>
      <c r="I333" s="31">
        <f t="shared" si="59"/>
        <v>656</v>
      </c>
      <c r="J333" s="31">
        <f t="shared" si="59"/>
        <v>656</v>
      </c>
      <c r="K333" s="31">
        <f t="shared" si="59"/>
        <v>295</v>
      </c>
      <c r="L333" s="31">
        <f t="shared" si="59"/>
        <v>361</v>
      </c>
      <c r="M333" s="31">
        <f t="shared" si="59"/>
        <v>224</v>
      </c>
      <c r="N333" s="31">
        <f t="shared" si="59"/>
        <v>132</v>
      </c>
      <c r="O333" s="31">
        <f t="shared" si="59"/>
        <v>92</v>
      </c>
      <c r="P333" s="31">
        <f t="shared" si="59"/>
        <v>432</v>
      </c>
      <c r="Q333" s="31">
        <f t="shared" si="59"/>
        <v>163</v>
      </c>
      <c r="R333" s="31">
        <f t="shared" si="59"/>
        <v>269</v>
      </c>
      <c r="S333" s="31">
        <f t="shared" si="59"/>
        <v>776755</v>
      </c>
      <c r="T333" s="31">
        <f t="shared" si="59"/>
        <v>3005</v>
      </c>
      <c r="U333" s="31">
        <f t="shared" si="59"/>
        <v>448</v>
      </c>
      <c r="V333" s="31">
        <f t="shared" si="59"/>
        <v>150356</v>
      </c>
      <c r="W333" s="31">
        <f t="shared" si="59"/>
        <v>131184</v>
      </c>
      <c r="X333" s="31">
        <f t="shared" si="59"/>
        <v>10202</v>
      </c>
    </row>
    <row r="334" spans="1:24" ht="12">
      <c r="A334" s="33"/>
      <c r="B334" s="5"/>
      <c r="C334" s="5"/>
      <c r="D334" s="5">
        <v>5961</v>
      </c>
      <c r="E334" s="39"/>
      <c r="F334" s="39" t="s">
        <v>197</v>
      </c>
      <c r="G334" s="33"/>
      <c r="H334" s="34">
        <v>234</v>
      </c>
      <c r="I334" s="35">
        <v>656</v>
      </c>
      <c r="J334" s="35">
        <v>656</v>
      </c>
      <c r="K334" s="35">
        <v>295</v>
      </c>
      <c r="L334" s="35">
        <v>361</v>
      </c>
      <c r="M334" s="35">
        <v>224</v>
      </c>
      <c r="N334" s="35">
        <v>132</v>
      </c>
      <c r="O334" s="35">
        <v>92</v>
      </c>
      <c r="P334" s="35">
        <v>432</v>
      </c>
      <c r="Q334" s="35">
        <v>163</v>
      </c>
      <c r="R334" s="35">
        <v>269</v>
      </c>
      <c r="S334" s="35">
        <v>776755</v>
      </c>
      <c r="T334" s="35">
        <v>3005</v>
      </c>
      <c r="U334" s="35">
        <v>448</v>
      </c>
      <c r="V334" s="35">
        <v>150356</v>
      </c>
      <c r="W334" s="35">
        <v>131184</v>
      </c>
      <c r="X334" s="35">
        <v>10202</v>
      </c>
    </row>
    <row r="335" spans="1:24" ht="12">
      <c r="A335" s="33"/>
      <c r="B335" s="5"/>
      <c r="C335" s="5"/>
      <c r="D335" s="5"/>
      <c r="E335" s="39"/>
      <c r="F335" s="39"/>
      <c r="G335" s="33"/>
      <c r="H335" s="34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</row>
    <row r="336" spans="1:24" ht="12">
      <c r="A336" s="33"/>
      <c r="B336" s="37">
        <v>597</v>
      </c>
      <c r="C336" s="37"/>
      <c r="D336" s="36"/>
      <c r="E336" s="38" t="s">
        <v>232</v>
      </c>
      <c r="F336" s="38"/>
      <c r="G336" s="29"/>
      <c r="H336" s="30">
        <f aca="true" t="shared" si="60" ref="H336:X336">H337</f>
        <v>311</v>
      </c>
      <c r="I336" s="31">
        <f t="shared" si="60"/>
        <v>972</v>
      </c>
      <c r="J336" s="31">
        <f t="shared" si="60"/>
        <v>972</v>
      </c>
      <c r="K336" s="31">
        <f t="shared" si="60"/>
        <v>530</v>
      </c>
      <c r="L336" s="31">
        <f t="shared" si="60"/>
        <v>442</v>
      </c>
      <c r="M336" s="31">
        <f t="shared" si="60"/>
        <v>270</v>
      </c>
      <c r="N336" s="31">
        <f t="shared" si="60"/>
        <v>170</v>
      </c>
      <c r="O336" s="31">
        <f t="shared" si="60"/>
        <v>100</v>
      </c>
      <c r="P336" s="31">
        <f t="shared" si="60"/>
        <v>702</v>
      </c>
      <c r="Q336" s="31">
        <f t="shared" si="60"/>
        <v>360</v>
      </c>
      <c r="R336" s="31">
        <f t="shared" si="60"/>
        <v>342</v>
      </c>
      <c r="S336" s="31">
        <f t="shared" si="60"/>
        <v>1419837</v>
      </c>
      <c r="T336" s="31">
        <f t="shared" si="60"/>
        <v>11983</v>
      </c>
      <c r="U336" s="31">
        <f t="shared" si="60"/>
        <v>927</v>
      </c>
      <c r="V336" s="31">
        <f t="shared" si="60"/>
        <v>2211</v>
      </c>
      <c r="W336" s="31">
        <f t="shared" si="60"/>
        <v>407269</v>
      </c>
      <c r="X336" s="31">
        <f t="shared" si="60"/>
        <v>22003</v>
      </c>
    </row>
    <row r="337" spans="1:24" ht="12">
      <c r="A337" s="33"/>
      <c r="B337" s="5"/>
      <c r="C337" s="5"/>
      <c r="D337" s="5">
        <v>5971</v>
      </c>
      <c r="E337" s="39"/>
      <c r="F337" s="39" t="s">
        <v>198</v>
      </c>
      <c r="G337" s="33"/>
      <c r="H337" s="34">
        <v>311</v>
      </c>
      <c r="I337" s="35">
        <v>972</v>
      </c>
      <c r="J337" s="35">
        <v>972</v>
      </c>
      <c r="K337" s="35">
        <v>530</v>
      </c>
      <c r="L337" s="35">
        <v>442</v>
      </c>
      <c r="M337" s="35">
        <v>270</v>
      </c>
      <c r="N337" s="35">
        <v>170</v>
      </c>
      <c r="O337" s="35">
        <v>100</v>
      </c>
      <c r="P337" s="35">
        <v>702</v>
      </c>
      <c r="Q337" s="35">
        <v>360</v>
      </c>
      <c r="R337" s="35">
        <v>342</v>
      </c>
      <c r="S337" s="35">
        <v>1419837</v>
      </c>
      <c r="T337" s="35">
        <v>11983</v>
      </c>
      <c r="U337" s="35">
        <v>927</v>
      </c>
      <c r="V337" s="35">
        <v>2211</v>
      </c>
      <c r="W337" s="35">
        <v>407269</v>
      </c>
      <c r="X337" s="35">
        <v>22003</v>
      </c>
    </row>
    <row r="338" spans="1:24" ht="12">
      <c r="A338" s="33"/>
      <c r="B338" s="5"/>
      <c r="C338" s="5"/>
      <c r="D338" s="5"/>
      <c r="E338" s="39"/>
      <c r="F338" s="39"/>
      <c r="G338" s="33"/>
      <c r="H338" s="34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</row>
    <row r="339" spans="1:24" ht="12">
      <c r="A339" s="33"/>
      <c r="B339" s="37">
        <v>598</v>
      </c>
      <c r="C339" s="37"/>
      <c r="D339" s="36"/>
      <c r="E339" s="38" t="s">
        <v>199</v>
      </c>
      <c r="F339" s="38"/>
      <c r="G339" s="29"/>
      <c r="H339" s="30">
        <f aca="true" t="shared" si="61" ref="H339:X339">SUM(H340:H341)</f>
        <v>170</v>
      </c>
      <c r="I339" s="31">
        <f t="shared" si="61"/>
        <v>344</v>
      </c>
      <c r="J339" s="31">
        <f t="shared" si="61"/>
        <v>344</v>
      </c>
      <c r="K339" s="31">
        <f t="shared" si="61"/>
        <v>169</v>
      </c>
      <c r="L339" s="31">
        <f t="shared" si="61"/>
        <v>175</v>
      </c>
      <c r="M339" s="31">
        <f t="shared" si="61"/>
        <v>192</v>
      </c>
      <c r="N339" s="31">
        <f t="shared" si="61"/>
        <v>114</v>
      </c>
      <c r="O339" s="31">
        <f t="shared" si="61"/>
        <v>78</v>
      </c>
      <c r="P339" s="31">
        <f t="shared" si="61"/>
        <v>152</v>
      </c>
      <c r="Q339" s="31">
        <f t="shared" si="61"/>
        <v>55</v>
      </c>
      <c r="R339" s="31">
        <f t="shared" si="61"/>
        <v>97</v>
      </c>
      <c r="S339" s="31">
        <f t="shared" si="61"/>
        <v>277573</v>
      </c>
      <c r="T339" s="31">
        <f t="shared" si="61"/>
        <v>480</v>
      </c>
      <c r="U339" s="31">
        <f t="shared" si="61"/>
        <v>3139</v>
      </c>
      <c r="V339" s="31">
        <f t="shared" si="61"/>
        <v>10050</v>
      </c>
      <c r="W339" s="31">
        <f t="shared" si="61"/>
        <v>153692</v>
      </c>
      <c r="X339" s="31">
        <f t="shared" si="61"/>
        <v>11558</v>
      </c>
    </row>
    <row r="340" spans="1:24" ht="12">
      <c r="A340" s="33"/>
      <c r="B340" s="5"/>
      <c r="C340" s="5"/>
      <c r="D340" s="5">
        <v>5981</v>
      </c>
      <c r="E340" s="39"/>
      <c r="F340" s="39" t="s">
        <v>200</v>
      </c>
      <c r="G340" s="33"/>
      <c r="H340" s="34">
        <v>100</v>
      </c>
      <c r="I340" s="35">
        <v>185</v>
      </c>
      <c r="J340" s="35">
        <v>185</v>
      </c>
      <c r="K340" s="35">
        <v>90</v>
      </c>
      <c r="L340" s="35">
        <v>95</v>
      </c>
      <c r="M340" s="35">
        <v>125</v>
      </c>
      <c r="N340" s="35">
        <v>76</v>
      </c>
      <c r="O340" s="35">
        <v>49</v>
      </c>
      <c r="P340" s="35">
        <v>60</v>
      </c>
      <c r="Q340" s="35">
        <v>14</v>
      </c>
      <c r="R340" s="35">
        <v>46</v>
      </c>
      <c r="S340" s="35">
        <v>159712</v>
      </c>
      <c r="T340" s="35">
        <v>200</v>
      </c>
      <c r="U340" s="35">
        <v>3126</v>
      </c>
      <c r="V340" s="35">
        <v>3073</v>
      </c>
      <c r="W340" s="35">
        <v>108504</v>
      </c>
      <c r="X340" s="35">
        <v>4658</v>
      </c>
    </row>
    <row r="341" spans="1:24" ht="12">
      <c r="A341" s="33"/>
      <c r="B341" s="5"/>
      <c r="C341" s="5"/>
      <c r="D341" s="5">
        <v>5989</v>
      </c>
      <c r="E341" s="39"/>
      <c r="F341" s="39" t="s">
        <v>201</v>
      </c>
      <c r="G341" s="33"/>
      <c r="H341" s="34">
        <v>70</v>
      </c>
      <c r="I341" s="35">
        <v>159</v>
      </c>
      <c r="J341" s="35">
        <v>159</v>
      </c>
      <c r="K341" s="35">
        <v>79</v>
      </c>
      <c r="L341" s="35">
        <v>80</v>
      </c>
      <c r="M341" s="35">
        <v>67</v>
      </c>
      <c r="N341" s="35">
        <v>38</v>
      </c>
      <c r="O341" s="35">
        <v>29</v>
      </c>
      <c r="P341" s="35">
        <v>92</v>
      </c>
      <c r="Q341" s="35">
        <v>41</v>
      </c>
      <c r="R341" s="35">
        <v>51</v>
      </c>
      <c r="S341" s="35">
        <v>117861</v>
      </c>
      <c r="T341" s="35">
        <v>280</v>
      </c>
      <c r="U341" s="35">
        <v>13</v>
      </c>
      <c r="V341" s="35">
        <v>6977</v>
      </c>
      <c r="W341" s="35">
        <v>45188</v>
      </c>
      <c r="X341" s="35">
        <v>6900</v>
      </c>
    </row>
    <row r="342" spans="1:24" ht="12">
      <c r="A342" s="33"/>
      <c r="B342" s="5"/>
      <c r="C342" s="5"/>
      <c r="D342" s="5"/>
      <c r="E342" s="39"/>
      <c r="F342" s="39"/>
      <c r="G342" s="33"/>
      <c r="H342" s="34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</row>
    <row r="343" spans="1:24" ht="12">
      <c r="A343" s="33"/>
      <c r="B343" s="37">
        <v>599</v>
      </c>
      <c r="C343" s="37"/>
      <c r="D343" s="36"/>
      <c r="E343" s="38" t="s">
        <v>202</v>
      </c>
      <c r="F343" s="38"/>
      <c r="G343" s="29"/>
      <c r="H343" s="30">
        <f aca="true" t="shared" si="62" ref="H343:X343">SUM(H344:H348)</f>
        <v>2518</v>
      </c>
      <c r="I343" s="31">
        <f t="shared" si="62"/>
        <v>8559</v>
      </c>
      <c r="J343" s="31">
        <f t="shared" si="62"/>
        <v>8559</v>
      </c>
      <c r="K343" s="31">
        <f t="shared" si="62"/>
        <v>3410</v>
      </c>
      <c r="L343" s="31">
        <f t="shared" si="62"/>
        <v>5149</v>
      </c>
      <c r="M343" s="31">
        <f t="shared" si="62"/>
        <v>2599</v>
      </c>
      <c r="N343" s="31">
        <f t="shared" si="62"/>
        <v>1210</v>
      </c>
      <c r="O343" s="31">
        <f t="shared" si="62"/>
        <v>1389</v>
      </c>
      <c r="P343" s="31">
        <f t="shared" si="62"/>
        <v>5960</v>
      </c>
      <c r="Q343" s="31">
        <f t="shared" si="62"/>
        <v>2200</v>
      </c>
      <c r="R343" s="31">
        <f t="shared" si="62"/>
        <v>3760</v>
      </c>
      <c r="S343" s="31">
        <f t="shared" si="62"/>
        <v>13368498</v>
      </c>
      <c r="T343" s="31">
        <f t="shared" si="62"/>
        <v>66529</v>
      </c>
      <c r="U343" s="31">
        <f t="shared" si="62"/>
        <v>13846</v>
      </c>
      <c r="V343" s="31">
        <f t="shared" si="62"/>
        <v>193284</v>
      </c>
      <c r="W343" s="31">
        <f t="shared" si="62"/>
        <v>2717086</v>
      </c>
      <c r="X343" s="31">
        <f t="shared" si="62"/>
        <v>204612</v>
      </c>
    </row>
    <row r="344" spans="1:24" ht="12">
      <c r="A344" s="33"/>
      <c r="B344" s="5"/>
      <c r="C344" s="5"/>
      <c r="D344" s="5">
        <v>5991</v>
      </c>
      <c r="E344" s="39"/>
      <c r="F344" s="39" t="s">
        <v>203</v>
      </c>
      <c r="G344" s="33"/>
      <c r="H344" s="34">
        <v>647</v>
      </c>
      <c r="I344" s="35">
        <v>913</v>
      </c>
      <c r="J344" s="35">
        <v>913</v>
      </c>
      <c r="K344" s="35">
        <v>246</v>
      </c>
      <c r="L344" s="35">
        <v>667</v>
      </c>
      <c r="M344" s="35">
        <v>834</v>
      </c>
      <c r="N344" s="35">
        <v>230</v>
      </c>
      <c r="O344" s="35">
        <v>604</v>
      </c>
      <c r="P344" s="35">
        <v>79</v>
      </c>
      <c r="Q344" s="35">
        <v>16</v>
      </c>
      <c r="R344" s="35">
        <v>63</v>
      </c>
      <c r="S344" s="35">
        <v>654959</v>
      </c>
      <c r="T344" s="35">
        <v>99</v>
      </c>
      <c r="U344" s="35">
        <v>284</v>
      </c>
      <c r="V344" s="35">
        <v>17179</v>
      </c>
      <c r="W344" s="35">
        <v>49468</v>
      </c>
      <c r="X344" s="35">
        <v>10639</v>
      </c>
    </row>
    <row r="345" spans="1:24" ht="12">
      <c r="A345" s="33"/>
      <c r="B345" s="5"/>
      <c r="C345" s="5"/>
      <c r="D345" s="5">
        <v>5992</v>
      </c>
      <c r="E345" s="39"/>
      <c r="F345" s="39" t="s">
        <v>204</v>
      </c>
      <c r="G345" s="33"/>
      <c r="H345" s="34">
        <v>497</v>
      </c>
      <c r="I345" s="35">
        <v>1561</v>
      </c>
      <c r="J345" s="35">
        <v>1561</v>
      </c>
      <c r="K345" s="35">
        <v>584</v>
      </c>
      <c r="L345" s="35">
        <v>977</v>
      </c>
      <c r="M345" s="35">
        <v>561</v>
      </c>
      <c r="N345" s="35">
        <v>290</v>
      </c>
      <c r="O345" s="35">
        <v>271</v>
      </c>
      <c r="P345" s="35">
        <v>1000</v>
      </c>
      <c r="Q345" s="35">
        <v>294</v>
      </c>
      <c r="R345" s="35">
        <v>706</v>
      </c>
      <c r="S345" s="35">
        <v>1560191</v>
      </c>
      <c r="T345" s="35" t="s">
        <v>23</v>
      </c>
      <c r="U345" s="35">
        <v>41</v>
      </c>
      <c r="V345" s="35">
        <v>35309</v>
      </c>
      <c r="W345" s="35">
        <v>72885</v>
      </c>
      <c r="X345" s="35">
        <v>30868</v>
      </c>
    </row>
    <row r="346" spans="1:24" ht="12">
      <c r="A346" s="33"/>
      <c r="B346" s="5"/>
      <c r="C346" s="5"/>
      <c r="D346" s="5">
        <v>5993</v>
      </c>
      <c r="E346" s="39"/>
      <c r="F346" s="39" t="s">
        <v>205</v>
      </c>
      <c r="G346" s="33"/>
      <c r="H346" s="34">
        <v>140</v>
      </c>
      <c r="I346" s="35">
        <v>581</v>
      </c>
      <c r="J346" s="35">
        <v>581</v>
      </c>
      <c r="K346" s="35">
        <v>367</v>
      </c>
      <c r="L346" s="35">
        <v>214</v>
      </c>
      <c r="M346" s="35">
        <v>153</v>
      </c>
      <c r="N346" s="35">
        <v>103</v>
      </c>
      <c r="O346" s="35">
        <v>50</v>
      </c>
      <c r="P346" s="35">
        <v>428</v>
      </c>
      <c r="Q346" s="35">
        <v>264</v>
      </c>
      <c r="R346" s="35">
        <v>164</v>
      </c>
      <c r="S346" s="35">
        <v>1340296</v>
      </c>
      <c r="T346" s="35">
        <v>4327</v>
      </c>
      <c r="U346" s="35">
        <v>5488</v>
      </c>
      <c r="V346" s="35">
        <v>53461</v>
      </c>
      <c r="W346" s="35">
        <v>197899</v>
      </c>
      <c r="X346" s="35">
        <v>19513</v>
      </c>
    </row>
    <row r="347" spans="1:24" ht="12">
      <c r="A347" s="33"/>
      <c r="B347" s="5"/>
      <c r="C347" s="5"/>
      <c r="D347" s="5">
        <v>5994</v>
      </c>
      <c r="E347" s="39"/>
      <c r="F347" s="39" t="s">
        <v>206</v>
      </c>
      <c r="G347" s="33"/>
      <c r="H347" s="34">
        <v>257</v>
      </c>
      <c r="I347" s="35">
        <v>887</v>
      </c>
      <c r="J347" s="35">
        <v>887</v>
      </c>
      <c r="K347" s="35">
        <v>320</v>
      </c>
      <c r="L347" s="35">
        <v>567</v>
      </c>
      <c r="M347" s="35">
        <v>169</v>
      </c>
      <c r="N347" s="35">
        <v>108</v>
      </c>
      <c r="O347" s="35">
        <v>61</v>
      </c>
      <c r="P347" s="35">
        <v>718</v>
      </c>
      <c r="Q347" s="35">
        <v>212</v>
      </c>
      <c r="R347" s="35">
        <v>506</v>
      </c>
      <c r="S347" s="35">
        <v>1765896</v>
      </c>
      <c r="T347" s="35">
        <v>13292</v>
      </c>
      <c r="U347" s="35">
        <v>773</v>
      </c>
      <c r="V347" s="35">
        <v>2326</v>
      </c>
      <c r="W347" s="35">
        <v>1286882</v>
      </c>
      <c r="X347" s="35">
        <v>14565</v>
      </c>
    </row>
    <row r="348" spans="1:24" ht="12">
      <c r="A348" s="33"/>
      <c r="B348" s="5"/>
      <c r="C348" s="5"/>
      <c r="D348" s="5">
        <v>5999</v>
      </c>
      <c r="E348" s="39"/>
      <c r="F348" s="39" t="s">
        <v>207</v>
      </c>
      <c r="G348" s="33"/>
      <c r="H348" s="34">
        <v>977</v>
      </c>
      <c r="I348" s="35">
        <v>4617</v>
      </c>
      <c r="J348" s="35">
        <v>4617</v>
      </c>
      <c r="K348" s="35">
        <v>1893</v>
      </c>
      <c r="L348" s="35">
        <v>2724</v>
      </c>
      <c r="M348" s="35">
        <v>882</v>
      </c>
      <c r="N348" s="35">
        <v>479</v>
      </c>
      <c r="O348" s="35">
        <v>403</v>
      </c>
      <c r="P348" s="35">
        <v>3735</v>
      </c>
      <c r="Q348" s="35">
        <v>1414</v>
      </c>
      <c r="R348" s="35">
        <v>2321</v>
      </c>
      <c r="S348" s="35">
        <v>8047156</v>
      </c>
      <c r="T348" s="35">
        <v>48811</v>
      </c>
      <c r="U348" s="35">
        <v>7260</v>
      </c>
      <c r="V348" s="35">
        <v>85009</v>
      </c>
      <c r="W348" s="35">
        <v>1109952</v>
      </c>
      <c r="X348" s="35">
        <v>129027</v>
      </c>
    </row>
    <row r="349" spans="1:24" ht="4.5" customHeight="1" thickBot="1">
      <c r="A349" s="33"/>
      <c r="B349" s="33"/>
      <c r="C349" s="33"/>
      <c r="D349" s="33"/>
      <c r="E349" s="33"/>
      <c r="F349" s="33"/>
      <c r="G349" s="33"/>
      <c r="H349" s="4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</row>
    <row r="350" spans="1:24" ht="12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</row>
    <row r="351" spans="1:24" ht="12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</row>
    <row r="352" spans="1:24" ht="12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</row>
    <row r="353" spans="1:24" ht="12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</row>
    <row r="354" spans="1:24" ht="12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</row>
    <row r="355" spans="1:24" ht="12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</row>
    <row r="356" spans="1:24" ht="12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</row>
    <row r="357" spans="1:24" ht="12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</row>
    <row r="358" spans="1:24" ht="12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</row>
    <row r="359" spans="1:24" ht="12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</row>
    <row r="360" spans="1:24" ht="12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</row>
    <row r="361" spans="1:24" ht="12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</row>
    <row r="362" spans="1:24" ht="12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</row>
    <row r="363" spans="1:24" ht="12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</row>
    <row r="364" spans="1:24" ht="12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</row>
  </sheetData>
  <mergeCells count="196">
    <mergeCell ref="B339:C339"/>
    <mergeCell ref="E339:F339"/>
    <mergeCell ref="B343:C343"/>
    <mergeCell ref="E343:F343"/>
    <mergeCell ref="B333:C333"/>
    <mergeCell ref="E333:F333"/>
    <mergeCell ref="B336:C336"/>
    <mergeCell ref="E336:F336"/>
    <mergeCell ref="X326:X328"/>
    <mergeCell ref="T326:T328"/>
    <mergeCell ref="U326:U328"/>
    <mergeCell ref="V326:V328"/>
    <mergeCell ref="W326:W328"/>
    <mergeCell ref="A326:G328"/>
    <mergeCell ref="H326:H328"/>
    <mergeCell ref="I326:R326"/>
    <mergeCell ref="S326:S328"/>
    <mergeCell ref="I327:I328"/>
    <mergeCell ref="J327:L327"/>
    <mergeCell ref="M327:O327"/>
    <mergeCell ref="P327:R327"/>
    <mergeCell ref="B311:C311"/>
    <mergeCell ref="E311:F311"/>
    <mergeCell ref="B316:C316"/>
    <mergeCell ref="E316:F316"/>
    <mergeCell ref="B302:C302"/>
    <mergeCell ref="E302:F302"/>
    <mergeCell ref="B307:C307"/>
    <mergeCell ref="E307:F307"/>
    <mergeCell ref="B293:C293"/>
    <mergeCell ref="E293:F293"/>
    <mergeCell ref="E296:F296"/>
    <mergeCell ref="B298:C298"/>
    <mergeCell ref="E298:F298"/>
    <mergeCell ref="B286:C286"/>
    <mergeCell ref="E286:F286"/>
    <mergeCell ref="B289:C289"/>
    <mergeCell ref="E289:F289"/>
    <mergeCell ref="B272:C272"/>
    <mergeCell ref="E272:F272"/>
    <mergeCell ref="B282:C282"/>
    <mergeCell ref="E282:F282"/>
    <mergeCell ref="B267:C267"/>
    <mergeCell ref="E267:F267"/>
    <mergeCell ref="E270:F270"/>
    <mergeCell ref="U262:U264"/>
    <mergeCell ref="P263:R263"/>
    <mergeCell ref="A262:G264"/>
    <mergeCell ref="H262:H264"/>
    <mergeCell ref="I262:R262"/>
    <mergeCell ref="S262:S264"/>
    <mergeCell ref="T262:T264"/>
    <mergeCell ref="V262:V264"/>
    <mergeCell ref="W262:W264"/>
    <mergeCell ref="X262:X264"/>
    <mergeCell ref="I263:I264"/>
    <mergeCell ref="J263:L263"/>
    <mergeCell ref="M263:O263"/>
    <mergeCell ref="E248:F248"/>
    <mergeCell ref="B250:C250"/>
    <mergeCell ref="E250:F250"/>
    <mergeCell ref="B237:C237"/>
    <mergeCell ref="E237:F237"/>
    <mergeCell ref="B240:C240"/>
    <mergeCell ref="E240:F240"/>
    <mergeCell ref="B227:C227"/>
    <mergeCell ref="E227:F227"/>
    <mergeCell ref="B231:C231"/>
    <mergeCell ref="E231:F231"/>
    <mergeCell ref="B221:C221"/>
    <mergeCell ref="E221:F221"/>
    <mergeCell ref="B224:C224"/>
    <mergeCell ref="E224:F224"/>
    <mergeCell ref="B214:C214"/>
    <mergeCell ref="E214:F214"/>
    <mergeCell ref="B217:C217"/>
    <mergeCell ref="E217:F217"/>
    <mergeCell ref="B204:C204"/>
    <mergeCell ref="E204:F204"/>
    <mergeCell ref="E209:F209"/>
    <mergeCell ref="B211:C211"/>
    <mergeCell ref="E211:F211"/>
    <mergeCell ref="X197:X199"/>
    <mergeCell ref="T197:T199"/>
    <mergeCell ref="U197:U199"/>
    <mergeCell ref="V197:V199"/>
    <mergeCell ref="W197:W199"/>
    <mergeCell ref="A197:G199"/>
    <mergeCell ref="H197:H199"/>
    <mergeCell ref="I197:R197"/>
    <mergeCell ref="S197:S199"/>
    <mergeCell ref="I198:I199"/>
    <mergeCell ref="J198:L198"/>
    <mergeCell ref="M198:O198"/>
    <mergeCell ref="P198:R198"/>
    <mergeCell ref="B185:C185"/>
    <mergeCell ref="E185:F185"/>
    <mergeCell ref="B188:C188"/>
    <mergeCell ref="E188:F188"/>
    <mergeCell ref="B177:C177"/>
    <mergeCell ref="E177:F177"/>
    <mergeCell ref="B181:C181"/>
    <mergeCell ref="E181:F181"/>
    <mergeCell ref="B172:C172"/>
    <mergeCell ref="E172:F172"/>
    <mergeCell ref="F173:G173"/>
    <mergeCell ref="E175:F175"/>
    <mergeCell ref="B165:C165"/>
    <mergeCell ref="E165:F165"/>
    <mergeCell ref="E167:F167"/>
    <mergeCell ref="B169:C169"/>
    <mergeCell ref="E169:F169"/>
    <mergeCell ref="B152:C152"/>
    <mergeCell ref="E152:F152"/>
    <mergeCell ref="B155:C155"/>
    <mergeCell ref="E155:F155"/>
    <mergeCell ref="B138:C138"/>
    <mergeCell ref="E138:F138"/>
    <mergeCell ref="B146:C146"/>
    <mergeCell ref="E146:F146"/>
    <mergeCell ref="W133:W135"/>
    <mergeCell ref="X133:X135"/>
    <mergeCell ref="S133:S135"/>
    <mergeCell ref="T133:T135"/>
    <mergeCell ref="U133:U135"/>
    <mergeCell ref="V133:V135"/>
    <mergeCell ref="E125:F125"/>
    <mergeCell ref="A133:G135"/>
    <mergeCell ref="H133:H135"/>
    <mergeCell ref="I133:R133"/>
    <mergeCell ref="I134:I135"/>
    <mergeCell ref="J134:L134"/>
    <mergeCell ref="M134:O134"/>
    <mergeCell ref="P134:R134"/>
    <mergeCell ref="F118:G118"/>
    <mergeCell ref="B120:C120"/>
    <mergeCell ref="E120:F120"/>
    <mergeCell ref="B112:C112"/>
    <mergeCell ref="E112:F112"/>
    <mergeCell ref="B116:C116"/>
    <mergeCell ref="E116:F116"/>
    <mergeCell ref="X6:X8"/>
    <mergeCell ref="B10:F10"/>
    <mergeCell ref="B12:C12"/>
    <mergeCell ref="T6:T8"/>
    <mergeCell ref="U6:U8"/>
    <mergeCell ref="V6:V8"/>
    <mergeCell ref="W6:W8"/>
    <mergeCell ref="M7:O7"/>
    <mergeCell ref="P7:R7"/>
    <mergeCell ref="S6:S8"/>
    <mergeCell ref="A6:G8"/>
    <mergeCell ref="H6:H8"/>
    <mergeCell ref="I7:I8"/>
    <mergeCell ref="J7:L7"/>
    <mergeCell ref="I6:R6"/>
    <mergeCell ref="B14:C14"/>
    <mergeCell ref="B18:C18"/>
    <mergeCell ref="B24:C24"/>
    <mergeCell ref="B30:C30"/>
    <mergeCell ref="E12:F12"/>
    <mergeCell ref="E14:F14"/>
    <mergeCell ref="E16:F16"/>
    <mergeCell ref="E22:F22"/>
    <mergeCell ref="E40:F40"/>
    <mergeCell ref="B42:C42"/>
    <mergeCell ref="E30:F30"/>
    <mergeCell ref="E42:F42"/>
    <mergeCell ref="A70:G72"/>
    <mergeCell ref="H70:H72"/>
    <mergeCell ref="S70:S72"/>
    <mergeCell ref="B51:C51"/>
    <mergeCell ref="E51:F51"/>
    <mergeCell ref="E62:F62"/>
    <mergeCell ref="A64:F64"/>
    <mergeCell ref="I70:R70"/>
    <mergeCell ref="I71:I72"/>
    <mergeCell ref="J71:L71"/>
    <mergeCell ref="X70:X72"/>
    <mergeCell ref="M71:O71"/>
    <mergeCell ref="P71:R71"/>
    <mergeCell ref="T70:T72"/>
    <mergeCell ref="U70:U72"/>
    <mergeCell ref="V70:V72"/>
    <mergeCell ref="W70:W72"/>
    <mergeCell ref="B75:C75"/>
    <mergeCell ref="E75:F75"/>
    <mergeCell ref="B81:C81"/>
    <mergeCell ref="E81:F81"/>
    <mergeCell ref="E103:F103"/>
    <mergeCell ref="B105:C105"/>
    <mergeCell ref="B88:C88"/>
    <mergeCell ref="E88:F88"/>
    <mergeCell ref="B96:C96"/>
    <mergeCell ref="E96:F96"/>
    <mergeCell ref="E105:F105"/>
  </mergeCells>
  <printOptions/>
  <pageMargins left="0.7874015748031497" right="0.7874015748031497" top="0.6692913385826772" bottom="0.6692913385826772" header="0.5118110236220472" footer="0.5118110236220472"/>
  <pageSetup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岐阜県知事公室統計調査課</cp:lastModifiedBy>
  <dcterms:created xsi:type="dcterms:W3CDTF">2001-04-19T02:12:03Z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