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'Sheet1'!$A$1:$BJ$44</definedName>
  </definedNames>
  <calcPr fullCalcOnLoad="1"/>
</workbook>
</file>

<file path=xl/sharedStrings.xml><?xml version="1.0" encoding="utf-8"?>
<sst xmlns="http://schemas.openxmlformats.org/spreadsheetml/2006/main" count="295" uniqueCount="44">
  <si>
    <t>総      数</t>
  </si>
  <si>
    <t>悪 性 新 生 物</t>
  </si>
  <si>
    <t xml:space="preserve">  脳 血 管 疾 患</t>
  </si>
  <si>
    <t xml:space="preserve"> くも膜下出血（再掲）</t>
  </si>
  <si>
    <t xml:space="preserve">  脳内出血（再掲）</t>
  </si>
  <si>
    <t>脳  梗  塞（再掲）</t>
  </si>
  <si>
    <t>実   数</t>
  </si>
  <si>
    <t>率 *</t>
  </si>
  <si>
    <t>死因割合</t>
  </si>
  <si>
    <t>全  国</t>
  </si>
  <si>
    <t>岐阜県</t>
  </si>
  <si>
    <t>管内総数</t>
  </si>
  <si>
    <t>関市</t>
  </si>
  <si>
    <t>美濃市</t>
  </si>
  <si>
    <t>郡上市</t>
  </si>
  <si>
    <t>心  疾  患</t>
  </si>
  <si>
    <t>（ 高 血 圧 症 を 除 く ）</t>
  </si>
  <si>
    <t xml:space="preserve"> 急性心筋梗塞（再掲）</t>
  </si>
  <si>
    <t xml:space="preserve"> その他の虚血性心疾患（再掲）</t>
  </si>
  <si>
    <t>肺  　 炎</t>
  </si>
  <si>
    <t>不 慮 の 事 故</t>
  </si>
  <si>
    <t>老　　　衰</t>
  </si>
  <si>
    <t>全　国</t>
  </si>
  <si>
    <t>自　    殺</t>
  </si>
  <si>
    <t>肝　疾　患</t>
  </si>
  <si>
    <t>腎　不　全</t>
  </si>
  <si>
    <t>糖  尿  病</t>
  </si>
  <si>
    <t>結  　　核</t>
  </si>
  <si>
    <t>　人　口</t>
  </si>
  <si>
    <t>（総数）</t>
  </si>
  <si>
    <t>（男）</t>
  </si>
  <si>
    <t>イ  主要死因別死亡数・率 （Ｔ２－８）</t>
  </si>
  <si>
    <t>＜総数＞</t>
  </si>
  <si>
    <t>（平成２３年）</t>
  </si>
  <si>
    <t>　全国及び岐阜県（総数のみ）は厚生労働省公表値</t>
  </si>
  <si>
    <t>　市町は平成２３年１０月１日現在推計総人口（岐阜県統計課）を用いて算出した値</t>
  </si>
  <si>
    <t>＊率は人口１０万対</t>
  </si>
  <si>
    <t>　岐阜県（男女別）は平成２３年１０月１日現在推計日本人人口（総務省統計局）、</t>
  </si>
  <si>
    <t>※死因割合は総数に対する死因別の割合</t>
  </si>
  <si>
    <t>（女）</t>
  </si>
  <si>
    <t>　全国は厚生労働省公表値</t>
  </si>
  <si>
    <t>　岐阜県は平成２３年１０月１日現在推計日本人人口（総務省統計局）、</t>
  </si>
  <si>
    <t>＜男＞</t>
  </si>
  <si>
    <t>＜女＞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</si>
</sst>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,##0.0"/>
    <numFmt numFmtId="178" formatCode="#,##0.0_ "/>
    <numFmt numFmtId="179" formatCode="_ * #,##0.0_ ;_ * \-#,##0.0_ ;_ * &quot;-&quot;?_ ;_ @_ "/>
    <numFmt numFmtId="180" formatCode="#,##0_ "/>
    <numFmt numFmtId="181" formatCode="#,##0_ ;[Red]\-#,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3" fontId="6" fillId="0" borderId="10" xfId="61" applyNumberFormat="1" applyFont="1" applyFill="1" applyBorder="1" applyAlignment="1" applyProtection="1">
      <alignment horizontal="center" vertical="center" shrinkToFit="1"/>
      <protection locked="0"/>
    </xf>
    <xf numFmtId="179" fontId="6" fillId="0" borderId="11" xfId="61" applyNumberFormat="1" applyFont="1" applyFill="1" applyBorder="1" applyAlignment="1">
      <alignment vertical="center" shrinkToFit="1"/>
      <protection/>
    </xf>
    <xf numFmtId="3" fontId="6" fillId="0" borderId="12" xfId="61" applyNumberFormat="1" applyFont="1" applyFill="1" applyBorder="1" applyAlignment="1" applyProtection="1">
      <alignment horizontal="center" vertical="center" shrinkToFit="1"/>
      <protection locked="0"/>
    </xf>
    <xf numFmtId="3" fontId="6" fillId="0" borderId="13" xfId="61" applyNumberFormat="1" applyFont="1" applyFill="1" applyBorder="1" applyAlignment="1">
      <alignment horizontal="center" vertical="center" shrinkToFit="1"/>
      <protection/>
    </xf>
    <xf numFmtId="177" fontId="6" fillId="0" borderId="13" xfId="61" applyNumberFormat="1" applyFont="1" applyFill="1" applyBorder="1" applyAlignment="1">
      <alignment horizontal="center" vertical="center" shrinkToFit="1"/>
      <protection/>
    </xf>
    <xf numFmtId="3" fontId="6" fillId="0" borderId="14" xfId="61" applyNumberFormat="1" applyFont="1" applyFill="1" applyBorder="1" applyAlignment="1">
      <alignment horizontal="center" vertical="center" shrinkToFit="1"/>
      <protection/>
    </xf>
    <xf numFmtId="3" fontId="6" fillId="0" borderId="15" xfId="61" applyNumberFormat="1" applyFont="1" applyFill="1" applyBorder="1" applyAlignment="1">
      <alignment horizontal="center" vertical="center" shrinkToFit="1"/>
      <protection/>
    </xf>
    <xf numFmtId="3" fontId="6" fillId="0" borderId="16" xfId="61" applyNumberFormat="1" applyFont="1" applyFill="1" applyBorder="1" applyAlignment="1">
      <alignment horizontal="center" vertical="center" shrinkToFit="1"/>
      <protection/>
    </xf>
    <xf numFmtId="178" fontId="6" fillId="0" borderId="11" xfId="61" applyNumberFormat="1" applyFont="1" applyFill="1" applyBorder="1" applyAlignment="1">
      <alignment vertical="center" shrinkToFit="1"/>
      <protection/>
    </xf>
    <xf numFmtId="3" fontId="6" fillId="0" borderId="17" xfId="61" applyNumberFormat="1" applyFont="1" applyFill="1" applyBorder="1" applyAlignment="1" applyProtection="1">
      <alignment vertical="center" shrinkToFit="1"/>
      <protection locked="0"/>
    </xf>
    <xf numFmtId="3" fontId="6" fillId="0" borderId="18" xfId="61" applyNumberFormat="1" applyFont="1" applyFill="1" applyBorder="1" applyAlignment="1" applyProtection="1">
      <alignment vertical="center" shrinkToFit="1"/>
      <protection locked="0"/>
    </xf>
    <xf numFmtId="3" fontId="6" fillId="0" borderId="19" xfId="61" applyNumberFormat="1" applyFont="1" applyFill="1" applyBorder="1" applyAlignment="1" applyProtection="1">
      <alignment vertical="center" shrinkToFit="1"/>
      <protection locked="0"/>
    </xf>
    <xf numFmtId="41" fontId="6" fillId="0" borderId="20" xfId="61" applyNumberFormat="1" applyFont="1" applyFill="1" applyBorder="1" applyAlignment="1" applyProtection="1">
      <alignment vertical="center" shrinkToFit="1"/>
      <protection locked="0"/>
    </xf>
    <xf numFmtId="41" fontId="6" fillId="0" borderId="20" xfId="61" applyNumberFormat="1" applyFont="1" applyFill="1" applyBorder="1" applyAlignment="1">
      <alignment vertical="center" shrinkToFit="1"/>
      <protection/>
    </xf>
    <xf numFmtId="41" fontId="6" fillId="0" borderId="21" xfId="61" applyNumberFormat="1" applyFont="1" applyFill="1" applyBorder="1" applyAlignment="1" applyProtection="1">
      <alignment vertical="center" shrinkToFit="1"/>
      <protection locked="0"/>
    </xf>
    <xf numFmtId="41" fontId="6" fillId="0" borderId="22" xfId="61" applyNumberFormat="1" applyFont="1" applyFill="1" applyBorder="1" applyAlignment="1" applyProtection="1">
      <alignment vertical="center" shrinkToFit="1"/>
      <protection locked="0"/>
    </xf>
    <xf numFmtId="41" fontId="6" fillId="0" borderId="23" xfId="61" applyNumberFormat="1" applyFont="1" applyFill="1" applyBorder="1" applyAlignment="1" applyProtection="1">
      <alignment vertical="center" shrinkToFit="1"/>
      <protection locked="0"/>
    </xf>
    <xf numFmtId="180" fontId="6" fillId="0" borderId="20" xfId="61" applyNumberFormat="1" applyFont="1" applyFill="1" applyBorder="1" applyAlignment="1">
      <alignment horizontal="right" vertical="center" shrinkToFit="1"/>
      <protection/>
    </xf>
    <xf numFmtId="41" fontId="6" fillId="0" borderId="24" xfId="61" applyNumberFormat="1" applyFont="1" applyFill="1" applyBorder="1" applyAlignment="1">
      <alignment vertical="center" shrinkToFit="1"/>
      <protection/>
    </xf>
    <xf numFmtId="41" fontId="6" fillId="0" borderId="25" xfId="61" applyNumberFormat="1" applyFont="1" applyFill="1" applyBorder="1" applyAlignment="1">
      <alignment vertical="center" shrinkToFit="1"/>
      <protection/>
    </xf>
    <xf numFmtId="41" fontId="6" fillId="0" borderId="26" xfId="61" applyNumberFormat="1" applyFont="1" applyFill="1" applyBorder="1" applyAlignment="1">
      <alignment vertical="center" shrinkToFit="1"/>
      <protection/>
    </xf>
    <xf numFmtId="41" fontId="6" fillId="0" borderId="11" xfId="61" applyNumberFormat="1" applyFont="1" applyFill="1" applyBorder="1" applyAlignment="1" applyProtection="1">
      <alignment vertical="center" shrinkToFit="1"/>
      <protection locked="0"/>
    </xf>
    <xf numFmtId="41" fontId="6" fillId="0" borderId="11" xfId="61" applyNumberFormat="1" applyFont="1" applyFill="1" applyBorder="1" applyAlignment="1">
      <alignment vertical="center" shrinkToFit="1"/>
      <protection/>
    </xf>
    <xf numFmtId="180" fontId="6" fillId="0" borderId="11" xfId="61" applyNumberFormat="1" applyFont="1" applyFill="1" applyBorder="1" applyAlignment="1">
      <alignment horizontal="right" vertical="center" shrinkToFit="1"/>
      <protection/>
    </xf>
    <xf numFmtId="3" fontId="6" fillId="0" borderId="27" xfId="61" applyNumberFormat="1" applyFont="1" applyFill="1" applyBorder="1" applyAlignment="1" applyProtection="1">
      <alignment horizontal="center" vertical="center" shrinkToFit="1"/>
      <protection locked="0"/>
    </xf>
    <xf numFmtId="3" fontId="6" fillId="0" borderId="28" xfId="61" applyNumberFormat="1" applyFont="1" applyFill="1" applyBorder="1" applyAlignment="1" applyProtection="1">
      <alignment horizontal="center" vertical="center" shrinkToFit="1"/>
      <protection locked="0"/>
    </xf>
    <xf numFmtId="179" fontId="6" fillId="0" borderId="29" xfId="61" applyNumberFormat="1" applyFont="1" applyFill="1" applyBorder="1" applyAlignment="1">
      <alignment vertical="center" shrinkToFit="1"/>
      <protection/>
    </xf>
    <xf numFmtId="3" fontId="6" fillId="0" borderId="0" xfId="61" applyNumberFormat="1" applyFont="1" applyFill="1" applyBorder="1" applyAlignment="1" applyProtection="1">
      <alignment vertical="center" shrinkToFit="1"/>
      <protection locked="0"/>
    </xf>
    <xf numFmtId="3" fontId="6" fillId="0" borderId="0" xfId="61" applyNumberFormat="1" applyFont="1" applyFill="1" applyBorder="1" applyAlignment="1" applyProtection="1">
      <alignment horizontal="center" vertical="center" shrinkToFit="1"/>
      <protection locked="0"/>
    </xf>
    <xf numFmtId="3" fontId="6" fillId="0" borderId="0" xfId="61" applyNumberFormat="1" applyFont="1" applyFill="1" applyBorder="1" applyAlignment="1">
      <alignment vertical="center" shrinkToFit="1"/>
      <protection/>
    </xf>
    <xf numFmtId="41" fontId="6" fillId="0" borderId="21" xfId="61" applyNumberFormat="1" applyFont="1" applyFill="1" applyBorder="1" applyAlignment="1">
      <alignment vertical="center" shrinkToFit="1"/>
      <protection/>
    </xf>
    <xf numFmtId="41" fontId="6" fillId="0" borderId="22" xfId="61" applyNumberFormat="1" applyFont="1" applyFill="1" applyBorder="1" applyAlignment="1">
      <alignment vertical="center" shrinkToFit="1"/>
      <protection/>
    </xf>
    <xf numFmtId="41" fontId="6" fillId="0" borderId="23" xfId="61" applyNumberFormat="1" applyFont="1" applyFill="1" applyBorder="1" applyAlignment="1">
      <alignment vertical="center" shrinkToFit="1"/>
      <protection/>
    </xf>
    <xf numFmtId="57" fontId="6" fillId="0" borderId="0" xfId="61" applyNumberFormat="1" applyFont="1" applyFill="1" applyBorder="1" applyAlignment="1" applyProtection="1">
      <alignment horizontal="center" vertical="center" shrinkToFit="1"/>
      <protection locked="0"/>
    </xf>
    <xf numFmtId="41" fontId="6" fillId="0" borderId="0" xfId="61" applyNumberFormat="1" applyFont="1" applyFill="1" applyBorder="1" applyAlignment="1">
      <alignment horizontal="right" vertical="center" shrinkToFit="1"/>
      <protection/>
    </xf>
    <xf numFmtId="41" fontId="6" fillId="0" borderId="0" xfId="61" applyNumberFormat="1" applyFont="1" applyFill="1" applyBorder="1" applyAlignment="1">
      <alignment vertical="center" shrinkToFit="1"/>
      <protection/>
    </xf>
    <xf numFmtId="178" fontId="6" fillId="0" borderId="30" xfId="61" applyNumberFormat="1" applyFont="1" applyFill="1" applyBorder="1" applyAlignment="1">
      <alignment vertical="center" shrinkToFit="1"/>
      <protection/>
    </xf>
    <xf numFmtId="178" fontId="6" fillId="0" borderId="31" xfId="61" applyNumberFormat="1" applyFont="1" applyFill="1" applyBorder="1" applyAlignment="1">
      <alignment vertical="center" shrinkToFit="1"/>
      <protection/>
    </xf>
    <xf numFmtId="178" fontId="6" fillId="0" borderId="32" xfId="61" applyNumberFormat="1" applyFont="1" applyFill="1" applyBorder="1" applyAlignment="1">
      <alignment vertical="center" shrinkToFit="1"/>
      <protection/>
    </xf>
    <xf numFmtId="178" fontId="6" fillId="0" borderId="33" xfId="61" applyNumberFormat="1" applyFont="1" applyFill="1" applyBorder="1" applyAlignment="1">
      <alignment vertical="center" shrinkToFit="1"/>
      <protection/>
    </xf>
    <xf numFmtId="181" fontId="6" fillId="0" borderId="23" xfId="50" applyNumberFormat="1" applyFont="1" applyFill="1" applyBorder="1" applyAlignment="1">
      <alignment shrinkToFit="1"/>
    </xf>
    <xf numFmtId="3" fontId="6" fillId="0" borderId="34" xfId="61" applyNumberFormat="1" applyFont="1" applyFill="1" applyBorder="1" applyAlignment="1" applyProtection="1">
      <alignment horizontal="center" vertical="center" shrinkToFit="1"/>
      <protection locked="0"/>
    </xf>
    <xf numFmtId="180" fontId="6" fillId="0" borderId="35" xfId="61" applyNumberFormat="1" applyFont="1" applyFill="1" applyBorder="1" applyAlignment="1">
      <alignment horizontal="right" vertical="center" shrinkToFit="1"/>
      <protection/>
    </xf>
    <xf numFmtId="41" fontId="6" fillId="0" borderId="35" xfId="61" applyNumberFormat="1" applyFont="1" applyFill="1" applyBorder="1" applyAlignment="1" applyProtection="1">
      <alignment vertical="center" shrinkToFit="1"/>
      <protection locked="0"/>
    </xf>
    <xf numFmtId="41" fontId="6" fillId="0" borderId="35" xfId="61" applyNumberFormat="1" applyFont="1" applyFill="1" applyBorder="1" applyAlignment="1">
      <alignment vertical="center" shrinkToFit="1"/>
      <protection/>
    </xf>
    <xf numFmtId="41" fontId="6" fillId="0" borderId="36" xfId="61" applyNumberFormat="1" applyFont="1" applyFill="1" applyBorder="1" applyAlignment="1">
      <alignment vertical="center" shrinkToFit="1"/>
      <protection/>
    </xf>
    <xf numFmtId="41" fontId="6" fillId="0" borderId="37" xfId="61" applyNumberFormat="1" applyFont="1" applyFill="1" applyBorder="1" applyAlignment="1">
      <alignment vertical="center" shrinkToFit="1"/>
      <protection/>
    </xf>
    <xf numFmtId="41" fontId="6" fillId="0" borderId="38" xfId="61" applyNumberFormat="1" applyFont="1" applyFill="1" applyBorder="1" applyAlignment="1">
      <alignment vertical="center" shrinkToFit="1"/>
      <protection/>
    </xf>
    <xf numFmtId="179" fontId="6" fillId="0" borderId="30" xfId="61" applyNumberFormat="1" applyFont="1" applyFill="1" applyBorder="1" applyAlignment="1">
      <alignment vertical="center" shrinkToFit="1"/>
      <protection/>
    </xf>
    <xf numFmtId="179" fontId="6" fillId="0" borderId="32" xfId="61" applyNumberFormat="1" applyFont="1" applyFill="1" applyBorder="1" applyAlignment="1">
      <alignment vertical="center" shrinkToFit="1"/>
      <protection/>
    </xf>
    <xf numFmtId="179" fontId="6" fillId="0" borderId="33" xfId="61" applyNumberFormat="1" applyFont="1" applyFill="1" applyBorder="1" applyAlignment="1">
      <alignment vertical="center" shrinkToFit="1"/>
      <protection/>
    </xf>
    <xf numFmtId="41" fontId="6" fillId="0" borderId="38" xfId="61" applyNumberFormat="1" applyFont="1" applyFill="1" applyBorder="1" applyAlignment="1" applyProtection="1">
      <alignment vertical="center" shrinkToFit="1"/>
      <protection locked="0"/>
    </xf>
    <xf numFmtId="3" fontId="5" fillId="0" borderId="0" xfId="61" applyNumberFormat="1" applyFont="1" applyFill="1" applyAlignment="1" applyProtection="1">
      <alignment horizontal="center" vertical="center"/>
      <protection locked="0"/>
    </xf>
    <xf numFmtId="179" fontId="6" fillId="0" borderId="39" xfId="61" applyNumberFormat="1" applyFont="1" applyFill="1" applyBorder="1" applyAlignment="1">
      <alignment vertical="center" shrinkToFit="1"/>
      <protection/>
    </xf>
    <xf numFmtId="179" fontId="6" fillId="0" borderId="40" xfId="61" applyNumberFormat="1" applyFont="1" applyFill="1" applyBorder="1" applyAlignment="1">
      <alignment vertical="center" shrinkToFit="1"/>
      <protection/>
    </xf>
    <xf numFmtId="179" fontId="6" fillId="0" borderId="41" xfId="61" applyNumberFormat="1" applyFont="1" applyFill="1" applyBorder="1" applyAlignment="1">
      <alignment vertical="center" shrinkToFit="1"/>
      <protection/>
    </xf>
    <xf numFmtId="179" fontId="6" fillId="0" borderId="42" xfId="61" applyNumberFormat="1" applyFont="1" applyFill="1" applyBorder="1" applyAlignment="1">
      <alignment vertical="center" shrinkToFit="1"/>
      <protection/>
    </xf>
    <xf numFmtId="3" fontId="4" fillId="0" borderId="0" xfId="61" applyNumberFormat="1" applyFont="1" applyFill="1" applyAlignment="1" applyProtection="1">
      <alignment horizontal="left"/>
      <protection locked="0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9" fontId="6" fillId="0" borderId="43" xfId="61" applyNumberFormat="1" applyFont="1" applyFill="1" applyBorder="1" applyAlignment="1">
      <alignment vertical="center" shrinkToFit="1"/>
      <protection/>
    </xf>
    <xf numFmtId="3" fontId="6" fillId="0" borderId="44" xfId="61" applyNumberFormat="1" applyFont="1" applyFill="1" applyBorder="1" applyAlignment="1" applyProtection="1">
      <alignment horizontal="center" vertical="center" shrinkToFit="1"/>
      <protection locked="0"/>
    </xf>
    <xf numFmtId="179" fontId="6" fillId="0" borderId="24" xfId="61" applyNumberFormat="1" applyFont="1" applyFill="1" applyBorder="1" applyAlignment="1">
      <alignment vertical="center" shrinkToFit="1"/>
      <protection/>
    </xf>
    <xf numFmtId="179" fontId="6" fillId="0" borderId="25" xfId="61" applyNumberFormat="1" applyFont="1" applyFill="1" applyBorder="1" applyAlignment="1">
      <alignment vertical="center" shrinkToFit="1"/>
      <protection/>
    </xf>
    <xf numFmtId="178" fontId="6" fillId="0" borderId="24" xfId="61" applyNumberFormat="1" applyFont="1" applyFill="1" applyBorder="1" applyAlignment="1">
      <alignment vertical="center" shrinkToFit="1"/>
      <protection/>
    </xf>
    <xf numFmtId="178" fontId="6" fillId="0" borderId="25" xfId="61" applyNumberFormat="1" applyFont="1" applyFill="1" applyBorder="1" applyAlignment="1">
      <alignment vertical="center" shrinkToFit="1"/>
      <protection/>
    </xf>
    <xf numFmtId="3" fontId="6" fillId="0" borderId="44" xfId="61" applyNumberFormat="1" applyFont="1" applyFill="1" applyBorder="1" applyAlignment="1">
      <alignment horizontal="center" vertical="center" shrinkToFit="1"/>
      <protection/>
    </xf>
    <xf numFmtId="3" fontId="6" fillId="0" borderId="44" xfId="61" applyNumberFormat="1" applyFont="1" applyFill="1" applyBorder="1" applyAlignment="1" applyProtection="1">
      <alignment vertical="center" shrinkToFit="1"/>
      <protection locked="0"/>
    </xf>
    <xf numFmtId="3" fontId="6" fillId="0" borderId="45" xfId="61" applyNumberFormat="1" applyFont="1" applyFill="1" applyBorder="1" applyAlignment="1" applyProtection="1">
      <alignment vertical="center" shrinkToFit="1"/>
      <protection locked="0"/>
    </xf>
    <xf numFmtId="178" fontId="6" fillId="0" borderId="42" xfId="61" applyNumberFormat="1" applyFont="1" applyFill="1" applyBorder="1" applyAlignment="1">
      <alignment vertical="center" shrinkToFit="1"/>
      <protection/>
    </xf>
    <xf numFmtId="179" fontId="6" fillId="0" borderId="44" xfId="61" applyNumberFormat="1" applyFont="1" applyFill="1" applyBorder="1" applyAlignment="1">
      <alignment vertical="center" shrinkToFit="1"/>
      <protection/>
    </xf>
    <xf numFmtId="41" fontId="6" fillId="0" borderId="46" xfId="61" applyNumberFormat="1" applyFont="1" applyFill="1" applyBorder="1" applyAlignment="1" applyProtection="1">
      <alignment vertical="center" shrinkToFit="1"/>
      <protection locked="0"/>
    </xf>
    <xf numFmtId="41" fontId="6" fillId="0" borderId="25" xfId="61" applyNumberFormat="1" applyFont="1" applyFill="1" applyBorder="1" applyAlignment="1" applyProtection="1">
      <alignment vertical="center" shrinkToFit="1"/>
      <protection locked="0"/>
    </xf>
    <xf numFmtId="181" fontId="6" fillId="0" borderId="25" xfId="50" applyNumberFormat="1" applyFont="1" applyFill="1" applyBorder="1" applyAlignment="1">
      <alignment shrinkToFit="1"/>
    </xf>
    <xf numFmtId="41" fontId="6" fillId="0" borderId="42" xfId="61" applyNumberFormat="1" applyFont="1" applyFill="1" applyBorder="1" applyAlignment="1">
      <alignment vertical="center" shrinkToFit="1"/>
      <protection/>
    </xf>
    <xf numFmtId="41" fontId="6" fillId="0" borderId="37" xfId="61" applyNumberFormat="1" applyFont="1" applyFill="1" applyBorder="1" applyAlignment="1" applyProtection="1">
      <alignment vertical="center" shrinkToFit="1"/>
      <protection locked="0"/>
    </xf>
    <xf numFmtId="41" fontId="6" fillId="0" borderId="46" xfId="61" applyNumberFormat="1" applyFont="1" applyFill="1" applyBorder="1" applyAlignment="1">
      <alignment vertical="center" shrinkToFit="1"/>
      <protection/>
    </xf>
    <xf numFmtId="41" fontId="6" fillId="0" borderId="47" xfId="61" applyNumberFormat="1" applyFont="1" applyFill="1" applyBorder="1" applyAlignment="1">
      <alignment vertical="center" shrinkToFit="1"/>
      <protection/>
    </xf>
    <xf numFmtId="178" fontId="6" fillId="0" borderId="29" xfId="61" applyNumberFormat="1" applyFont="1" applyFill="1" applyBorder="1" applyAlignment="1">
      <alignment vertical="center" shrinkToFit="1"/>
      <protection/>
    </xf>
    <xf numFmtId="178" fontId="6" fillId="0" borderId="41" xfId="61" applyNumberFormat="1" applyFont="1" applyFill="1" applyBorder="1" applyAlignment="1">
      <alignment vertical="center" shrinkToFit="1"/>
      <protection/>
    </xf>
    <xf numFmtId="178" fontId="6" fillId="0" borderId="39" xfId="61" applyNumberFormat="1" applyFont="1" applyFill="1" applyBorder="1" applyAlignment="1">
      <alignment vertical="center" shrinkToFit="1"/>
      <protection/>
    </xf>
    <xf numFmtId="178" fontId="6" fillId="0" borderId="40" xfId="61" applyNumberFormat="1" applyFont="1" applyFill="1" applyBorder="1" applyAlignment="1">
      <alignment vertical="center" shrinkToFit="1"/>
      <protection/>
    </xf>
    <xf numFmtId="41" fontId="6" fillId="0" borderId="20" xfId="61" applyNumberFormat="1" applyFont="1" applyFill="1" applyBorder="1" applyAlignment="1">
      <alignment horizontal="center" shrinkToFit="1"/>
      <protection/>
    </xf>
    <xf numFmtId="41" fontId="6" fillId="0" borderId="20" xfId="61" applyNumberFormat="1" applyFont="1" applyFill="1" applyBorder="1" applyAlignment="1">
      <alignment horizontal="right" vertical="center" shrinkToFit="1"/>
      <protection/>
    </xf>
    <xf numFmtId="41" fontId="6" fillId="0" borderId="11" xfId="61" applyNumberFormat="1" applyFont="1" applyFill="1" applyBorder="1" applyAlignment="1">
      <alignment horizontal="right" shrinkToFit="1"/>
      <protection/>
    </xf>
    <xf numFmtId="41" fontId="6" fillId="0" borderId="11" xfId="61" applyNumberFormat="1" applyFont="1" applyFill="1" applyBorder="1" applyAlignment="1">
      <alignment horizontal="right" vertical="center" shrinkToFit="1"/>
      <protection/>
    </xf>
    <xf numFmtId="180" fontId="6" fillId="0" borderId="20" xfId="61" applyNumberFormat="1" applyFont="1" applyFill="1" applyBorder="1" applyAlignment="1">
      <alignment horizontal="right" shrinkToFit="1"/>
      <protection/>
    </xf>
    <xf numFmtId="180" fontId="6" fillId="0" borderId="11" xfId="61" applyNumberFormat="1" applyFont="1" applyFill="1" applyBorder="1" applyAlignment="1">
      <alignment horizontal="right" shrinkToFit="1"/>
      <protection/>
    </xf>
    <xf numFmtId="180" fontId="6" fillId="0" borderId="24" xfId="61" applyNumberFormat="1" applyFont="1" applyFill="1" applyBorder="1" applyAlignment="1">
      <alignment horizontal="right" shrinkToFit="1"/>
      <protection/>
    </xf>
    <xf numFmtId="180" fontId="6" fillId="0" borderId="25" xfId="61" applyNumberFormat="1" applyFont="1" applyFill="1" applyBorder="1" applyAlignment="1">
      <alignment horizontal="right" shrinkToFit="1"/>
      <protection/>
    </xf>
    <xf numFmtId="180" fontId="6" fillId="0" borderId="22" xfId="61" applyNumberFormat="1" applyFont="1" applyFill="1" applyBorder="1" applyAlignment="1">
      <alignment horizontal="right" shrinkToFit="1"/>
      <protection/>
    </xf>
    <xf numFmtId="180" fontId="6" fillId="0" borderId="23" xfId="61" applyNumberFormat="1" applyFont="1" applyFill="1" applyBorder="1" applyAlignment="1">
      <alignment horizontal="right" shrinkToFit="1"/>
      <protection/>
    </xf>
    <xf numFmtId="41" fontId="6" fillId="0" borderId="24" xfId="61" applyNumberFormat="1" applyFont="1" applyFill="1" applyBorder="1" applyAlignment="1">
      <alignment horizontal="right" shrinkToFit="1"/>
      <protection/>
    </xf>
    <xf numFmtId="41" fontId="6" fillId="0" borderId="25" xfId="61" applyNumberFormat="1" applyFont="1" applyFill="1" applyBorder="1" applyAlignment="1">
      <alignment horizontal="right" shrinkToFit="1"/>
      <protection/>
    </xf>
    <xf numFmtId="41" fontId="6" fillId="0" borderId="46" xfId="61" applyNumberFormat="1" applyFont="1" applyFill="1" applyBorder="1" applyAlignment="1">
      <alignment horizontal="center" shrinkToFit="1"/>
      <protection/>
    </xf>
    <xf numFmtId="41" fontId="6" fillId="0" borderId="42" xfId="61" applyNumberFormat="1" applyFont="1" applyFill="1" applyBorder="1" applyAlignment="1">
      <alignment horizontal="right" shrinkToFit="1"/>
      <protection/>
    </xf>
    <xf numFmtId="41" fontId="6" fillId="0" borderId="37" xfId="61" applyNumberFormat="1" applyFont="1" applyFill="1" applyBorder="1" applyAlignment="1">
      <alignment horizontal="center" shrinkToFit="1"/>
      <protection/>
    </xf>
    <xf numFmtId="41" fontId="6" fillId="0" borderId="38" xfId="61" applyNumberFormat="1" applyFont="1" applyFill="1" applyBorder="1" applyAlignment="1">
      <alignment horizontal="center" shrinkToFit="1"/>
      <protection/>
    </xf>
    <xf numFmtId="41" fontId="6" fillId="0" borderId="46" xfId="61" applyNumberFormat="1" applyFont="1" applyFill="1" applyBorder="1" applyAlignment="1">
      <alignment horizontal="right" shrinkToFit="1"/>
      <protection/>
    </xf>
    <xf numFmtId="180" fontId="6" fillId="0" borderId="47" xfId="61" applyNumberFormat="1" applyFont="1" applyFill="1" applyBorder="1" applyAlignment="1">
      <alignment horizontal="right" shrinkToFit="1"/>
      <protection/>
    </xf>
    <xf numFmtId="180" fontId="6" fillId="0" borderId="42" xfId="61" applyNumberFormat="1" applyFont="1" applyFill="1" applyBorder="1" applyAlignment="1">
      <alignment horizontal="right" shrinkToFit="1"/>
      <protection/>
    </xf>
    <xf numFmtId="41" fontId="6" fillId="0" borderId="37" xfId="61" applyNumberFormat="1" applyFont="1" applyFill="1" applyBorder="1" applyAlignment="1">
      <alignment horizontal="right" shrinkToFit="1"/>
      <protection/>
    </xf>
    <xf numFmtId="41" fontId="6" fillId="0" borderId="38" xfId="61" applyNumberFormat="1" applyFont="1" applyFill="1" applyBorder="1" applyAlignment="1">
      <alignment horizontal="right" shrinkToFit="1"/>
      <protection/>
    </xf>
    <xf numFmtId="180" fontId="6" fillId="0" borderId="35" xfId="61" applyNumberFormat="1" applyFont="1" applyFill="1" applyBorder="1" applyAlignment="1">
      <alignment horizontal="right" shrinkToFit="1"/>
      <protection/>
    </xf>
    <xf numFmtId="41" fontId="6" fillId="0" borderId="35" xfId="61" applyNumberFormat="1" applyFont="1" applyFill="1" applyBorder="1" applyAlignment="1">
      <alignment horizontal="right" shrinkToFit="1"/>
      <protection/>
    </xf>
    <xf numFmtId="180" fontId="6" fillId="0" borderId="46" xfId="61" applyNumberFormat="1" applyFont="1" applyFill="1" applyBorder="1" applyAlignment="1">
      <alignment horizontal="right" shrinkToFit="1"/>
      <protection/>
    </xf>
    <xf numFmtId="180" fontId="6" fillId="0" borderId="37" xfId="61" applyNumberFormat="1" applyFont="1" applyFill="1" applyBorder="1" applyAlignment="1">
      <alignment horizontal="right" shrinkToFit="1"/>
      <protection/>
    </xf>
    <xf numFmtId="180" fontId="6" fillId="0" borderId="38" xfId="61" applyNumberFormat="1" applyFont="1" applyFill="1" applyBorder="1" applyAlignment="1">
      <alignment horizontal="right" shrinkToFit="1"/>
      <protection/>
    </xf>
    <xf numFmtId="179" fontId="6" fillId="0" borderId="24" xfId="61" applyNumberFormat="1" applyFont="1" applyFill="1" applyBorder="1" applyAlignment="1">
      <alignment horizontal="right" vertical="center" shrinkToFit="1"/>
      <protection/>
    </xf>
    <xf numFmtId="180" fontId="6" fillId="0" borderId="46" xfId="61" applyNumberFormat="1" applyFont="1" applyFill="1" applyBorder="1" applyAlignment="1">
      <alignment horizontal="right" vertical="center" shrinkToFit="1"/>
      <protection/>
    </xf>
    <xf numFmtId="180" fontId="6" fillId="0" borderId="37" xfId="61" applyNumberFormat="1" applyFont="1" applyFill="1" applyBorder="1" applyAlignment="1">
      <alignment horizontal="right" vertical="center" shrinkToFit="1"/>
      <protection/>
    </xf>
    <xf numFmtId="180" fontId="6" fillId="0" borderId="38" xfId="61" applyNumberFormat="1" applyFont="1" applyFill="1" applyBorder="1" applyAlignment="1">
      <alignment horizontal="right" vertical="center" shrinkToFit="1"/>
      <protection/>
    </xf>
    <xf numFmtId="180" fontId="6" fillId="0" borderId="42" xfId="61" applyNumberFormat="1" applyFont="1" applyFill="1" applyBorder="1" applyAlignment="1">
      <alignment horizontal="right" vertical="center" shrinkToFit="1"/>
      <protection/>
    </xf>
    <xf numFmtId="180" fontId="6" fillId="0" borderId="25" xfId="61" applyNumberFormat="1" applyFont="1" applyFill="1" applyBorder="1" applyAlignment="1">
      <alignment horizontal="right" vertical="center" shrinkToFit="1"/>
      <protection/>
    </xf>
    <xf numFmtId="179" fontId="6" fillId="0" borderId="11" xfId="61" applyNumberFormat="1" applyFont="1" applyFill="1" applyBorder="1" applyAlignment="1">
      <alignment horizontal="right" vertical="center" shrinkToFit="1"/>
      <protection/>
    </xf>
    <xf numFmtId="179" fontId="6" fillId="0" borderId="42" xfId="61" applyNumberFormat="1" applyFont="1" applyFill="1" applyBorder="1" applyAlignment="1">
      <alignment horizontal="right" vertical="center" shrinkToFit="1"/>
      <protection/>
    </xf>
    <xf numFmtId="179" fontId="6" fillId="0" borderId="25" xfId="61" applyNumberFormat="1" applyFont="1" applyFill="1" applyBorder="1" applyAlignment="1">
      <alignment horizontal="right" vertical="center" shrinkToFit="1"/>
      <protection/>
    </xf>
    <xf numFmtId="179" fontId="6" fillId="0" borderId="48" xfId="61" applyNumberFormat="1" applyFont="1" applyFill="1" applyBorder="1" applyAlignment="1">
      <alignment vertical="center" shrinkToFit="1"/>
      <protection/>
    </xf>
    <xf numFmtId="41" fontId="6" fillId="0" borderId="35" xfId="61" applyNumberFormat="1" applyFont="1" applyFill="1" applyBorder="1" applyAlignment="1">
      <alignment horizontal="right" vertical="center" shrinkToFit="1"/>
      <protection/>
    </xf>
    <xf numFmtId="41" fontId="6" fillId="0" borderId="35" xfId="61" applyNumberFormat="1" applyFont="1" applyFill="1" applyBorder="1" applyAlignment="1">
      <alignment horizontal="center" shrinkToFit="1"/>
      <protection/>
    </xf>
    <xf numFmtId="0" fontId="42" fillId="0" borderId="49" xfId="0" applyFont="1" applyBorder="1" applyAlignment="1">
      <alignment horizontal="center" vertical="center"/>
    </xf>
    <xf numFmtId="3" fontId="6" fillId="0" borderId="46" xfId="61" applyNumberFormat="1" applyFont="1" applyFill="1" applyBorder="1" applyAlignment="1" applyProtection="1">
      <alignment horizontal="center" vertical="center" shrinkToFit="1"/>
      <protection locked="0"/>
    </xf>
    <xf numFmtId="3" fontId="6" fillId="0" borderId="42" xfId="61" applyNumberFormat="1" applyFont="1" applyFill="1" applyBorder="1" applyAlignment="1" applyProtection="1">
      <alignment horizontal="center" vertical="center" shrinkToFit="1"/>
      <protection locked="0"/>
    </xf>
    <xf numFmtId="3" fontId="6" fillId="0" borderId="41" xfId="61" applyNumberFormat="1" applyFont="1" applyFill="1" applyBorder="1" applyAlignment="1" applyProtection="1">
      <alignment horizontal="center" vertical="center" shrinkToFit="1"/>
      <protection locked="0"/>
    </xf>
    <xf numFmtId="3" fontId="6" fillId="0" borderId="37" xfId="61" applyNumberFormat="1" applyFont="1" applyFill="1" applyBorder="1" applyAlignment="1" applyProtection="1">
      <alignment horizontal="center" vertical="center" shrinkToFit="1"/>
      <protection locked="0"/>
    </xf>
    <xf numFmtId="3" fontId="6" fillId="0" borderId="24" xfId="61" applyNumberFormat="1" applyFont="1" applyFill="1" applyBorder="1" applyAlignment="1" applyProtection="1">
      <alignment horizontal="center" vertical="center" shrinkToFit="1"/>
      <protection locked="0"/>
    </xf>
    <xf numFmtId="3" fontId="6" fillId="0" borderId="39" xfId="61" applyNumberFormat="1" applyFont="1" applyFill="1" applyBorder="1" applyAlignment="1" applyProtection="1">
      <alignment horizontal="center" vertical="center" shrinkToFit="1"/>
      <protection locked="0"/>
    </xf>
    <xf numFmtId="3" fontId="6" fillId="0" borderId="47" xfId="61" applyNumberFormat="1" applyFont="1" applyFill="1" applyBorder="1" applyAlignment="1" applyProtection="1">
      <alignment horizontal="center" vertical="center" shrinkToFit="1"/>
      <protection locked="0"/>
    </xf>
    <xf numFmtId="3" fontId="6" fillId="0" borderId="22" xfId="61" applyNumberFormat="1" applyFont="1" applyFill="1" applyBorder="1" applyAlignment="1" applyProtection="1">
      <alignment horizontal="center" vertical="center" shrinkToFit="1"/>
      <protection locked="0"/>
    </xf>
    <xf numFmtId="3" fontId="6" fillId="0" borderId="43" xfId="61" applyNumberFormat="1" applyFont="1" applyFill="1" applyBorder="1" applyAlignment="1" applyProtection="1">
      <alignment horizontal="center" vertical="center" shrinkToFit="1"/>
      <protection locked="0"/>
    </xf>
    <xf numFmtId="3" fontId="6" fillId="0" borderId="32" xfId="61" applyNumberFormat="1" applyFont="1" applyFill="1" applyBorder="1" applyAlignment="1" applyProtection="1">
      <alignment horizontal="center" vertical="center" shrinkToFit="1"/>
      <protection locked="0"/>
    </xf>
    <xf numFmtId="3" fontId="6" fillId="0" borderId="50" xfId="61" applyNumberFormat="1" applyFont="1" applyFill="1" applyBorder="1" applyAlignment="1" applyProtection="1">
      <alignment horizontal="center" vertical="center" shrinkToFit="1"/>
      <protection locked="0"/>
    </xf>
    <xf numFmtId="3" fontId="6" fillId="0" borderId="51" xfId="61" applyNumberFormat="1" applyFont="1" applyFill="1" applyBorder="1" applyAlignment="1" applyProtection="1">
      <alignment horizontal="center" vertical="center" shrinkToFit="1"/>
      <protection locked="0"/>
    </xf>
    <xf numFmtId="3" fontId="6" fillId="0" borderId="52" xfId="61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0"/>
  <sheetViews>
    <sheetView tabSelected="1" view="pageBreakPreview" zoomScaleSheetLayoutView="100" workbookViewId="0" topLeftCell="AB7">
      <selection activeCell="AK26" sqref="AK26:AM27"/>
    </sheetView>
  </sheetViews>
  <sheetFormatPr defaultColWidth="9.140625" defaultRowHeight="15"/>
  <cols>
    <col min="2" max="2" width="10.140625" style="0" customWidth="1"/>
    <col min="3" max="4" width="8.57421875" style="0" customWidth="1"/>
    <col min="5" max="5" width="10.140625" style="0" customWidth="1"/>
    <col min="6" max="7" width="8.57421875" style="0" customWidth="1"/>
    <col min="8" max="8" width="10.140625" style="0" customWidth="1"/>
    <col min="9" max="10" width="8.57421875" style="0" customWidth="1"/>
    <col min="11" max="11" width="10.140625" style="0" customWidth="1"/>
    <col min="12" max="13" width="8.57421875" style="0" customWidth="1"/>
    <col min="14" max="14" width="10.140625" style="0" customWidth="1"/>
    <col min="15" max="16" width="8.57421875" style="0" customWidth="1"/>
    <col min="17" max="17" width="10.140625" style="0" customWidth="1"/>
    <col min="18" max="19" width="8.57421875" style="0" customWidth="1"/>
    <col min="20" max="20" width="1.7109375" style="0" customWidth="1"/>
    <col min="21" max="23" width="0" style="0" hidden="1" customWidth="1"/>
    <col min="25" max="25" width="10.140625" style="0" customWidth="1"/>
    <col min="26" max="27" width="8.57421875" style="0" customWidth="1"/>
    <col min="28" max="28" width="10.140625" style="0" customWidth="1"/>
    <col min="29" max="30" width="8.57421875" style="0" customWidth="1"/>
    <col min="31" max="31" width="10.140625" style="0" customWidth="1"/>
    <col min="32" max="33" width="8.57421875" style="0" customWidth="1"/>
    <col min="34" max="34" width="10.140625" style="0" customWidth="1"/>
    <col min="35" max="36" width="8.57421875" style="0" customWidth="1"/>
    <col min="37" max="37" width="10.140625" style="0" customWidth="1"/>
    <col min="38" max="39" width="8.57421875" style="0" customWidth="1"/>
    <col min="40" max="40" width="10.140625" style="0" customWidth="1"/>
    <col min="41" max="42" width="8.57421875" style="0" customWidth="1"/>
    <col min="43" max="43" width="1.7109375" style="0" customWidth="1"/>
    <col min="45" max="45" width="10.140625" style="0" customWidth="1"/>
    <col min="46" max="47" width="8.57421875" style="0" customWidth="1"/>
    <col min="48" max="48" width="10.140625" style="0" customWidth="1"/>
    <col min="49" max="50" width="8.57421875" style="0" customWidth="1"/>
    <col min="51" max="51" width="10.140625" style="0" customWidth="1"/>
    <col min="52" max="53" width="8.57421875" style="0" customWidth="1"/>
    <col min="54" max="54" width="10.140625" style="0" customWidth="1"/>
    <col min="55" max="56" width="8.57421875" style="0" customWidth="1"/>
    <col min="57" max="57" width="10.140625" style="0" customWidth="1"/>
    <col min="58" max="59" width="8.57421875" style="0" customWidth="1"/>
    <col min="60" max="60" width="10.140625" style="0" customWidth="1"/>
    <col min="61" max="62" width="8.57421875" style="0" customWidth="1"/>
    <col min="63" max="63" width="1.7109375" style="0" customWidth="1"/>
  </cols>
  <sheetData>
    <row r="1" spans="1:44" ht="24" customHeight="1">
      <c r="A1" s="58" t="s">
        <v>31</v>
      </c>
      <c r="X1" s="58"/>
      <c r="AR1" s="58"/>
    </row>
    <row r="3" spans="1:62" ht="13.5">
      <c r="A3" s="53" t="s">
        <v>32</v>
      </c>
      <c r="R3" s="121" t="s">
        <v>33</v>
      </c>
      <c r="S3" s="121"/>
      <c r="X3" s="53" t="s">
        <v>42</v>
      </c>
      <c r="AO3" s="121" t="s">
        <v>33</v>
      </c>
      <c r="AP3" s="121"/>
      <c r="AR3" s="53" t="s">
        <v>43</v>
      </c>
      <c r="BI3" s="121" t="s">
        <v>33</v>
      </c>
      <c r="BJ3" s="121"/>
    </row>
    <row r="4" spans="1:62" ht="15" customHeight="1">
      <c r="A4" s="10"/>
      <c r="B4" s="128" t="s">
        <v>0</v>
      </c>
      <c r="C4" s="123"/>
      <c r="D4" s="130"/>
      <c r="E4" s="122" t="s">
        <v>1</v>
      </c>
      <c r="F4" s="123"/>
      <c r="G4" s="124"/>
      <c r="H4" s="128" t="s">
        <v>2</v>
      </c>
      <c r="I4" s="123"/>
      <c r="J4" s="130"/>
      <c r="K4" s="62"/>
      <c r="L4" s="67"/>
      <c r="M4" s="67"/>
      <c r="N4" s="68"/>
      <c r="O4" s="68"/>
      <c r="P4" s="68"/>
      <c r="Q4" s="68"/>
      <c r="R4" s="68"/>
      <c r="S4" s="69"/>
      <c r="V4" s="34">
        <v>40817</v>
      </c>
      <c r="X4" s="10"/>
      <c r="Y4" s="122" t="s">
        <v>0</v>
      </c>
      <c r="Z4" s="123"/>
      <c r="AA4" s="124"/>
      <c r="AB4" s="128" t="s">
        <v>1</v>
      </c>
      <c r="AC4" s="123"/>
      <c r="AD4" s="124"/>
      <c r="AE4" s="128" t="s">
        <v>2</v>
      </c>
      <c r="AF4" s="123"/>
      <c r="AG4" s="130"/>
      <c r="AH4" s="62"/>
      <c r="AI4" s="67"/>
      <c r="AJ4" s="67"/>
      <c r="AK4" s="68"/>
      <c r="AL4" s="68"/>
      <c r="AM4" s="68"/>
      <c r="AN4" s="68"/>
      <c r="AO4" s="68"/>
      <c r="AP4" s="69"/>
      <c r="AR4" s="10"/>
      <c r="AS4" s="122" t="s">
        <v>0</v>
      </c>
      <c r="AT4" s="123"/>
      <c r="AU4" s="124"/>
      <c r="AV4" s="128" t="s">
        <v>1</v>
      </c>
      <c r="AW4" s="123"/>
      <c r="AX4" s="124"/>
      <c r="AY4" s="128" t="s">
        <v>2</v>
      </c>
      <c r="AZ4" s="123"/>
      <c r="BA4" s="130"/>
      <c r="BB4" s="62"/>
      <c r="BC4" s="67"/>
      <c r="BD4" s="67"/>
      <c r="BE4" s="68"/>
      <c r="BF4" s="68"/>
      <c r="BG4" s="68"/>
      <c r="BH4" s="68"/>
      <c r="BI4" s="68"/>
      <c r="BJ4" s="69"/>
    </row>
    <row r="5" spans="1:62" ht="15" customHeight="1">
      <c r="A5" s="11"/>
      <c r="B5" s="129"/>
      <c r="C5" s="126"/>
      <c r="D5" s="131"/>
      <c r="E5" s="125"/>
      <c r="F5" s="126"/>
      <c r="G5" s="127"/>
      <c r="H5" s="129"/>
      <c r="I5" s="126"/>
      <c r="J5" s="131"/>
      <c r="K5" s="122" t="s">
        <v>3</v>
      </c>
      <c r="L5" s="123"/>
      <c r="M5" s="124"/>
      <c r="N5" s="122" t="s">
        <v>4</v>
      </c>
      <c r="O5" s="123"/>
      <c r="P5" s="124"/>
      <c r="Q5" s="122" t="s">
        <v>5</v>
      </c>
      <c r="R5" s="123"/>
      <c r="S5" s="124"/>
      <c r="V5" s="29" t="s">
        <v>28</v>
      </c>
      <c r="X5" s="11"/>
      <c r="Y5" s="125"/>
      <c r="Z5" s="126"/>
      <c r="AA5" s="127"/>
      <c r="AB5" s="129"/>
      <c r="AC5" s="126"/>
      <c r="AD5" s="127"/>
      <c r="AE5" s="129"/>
      <c r="AF5" s="126"/>
      <c r="AG5" s="131"/>
      <c r="AH5" s="122" t="s">
        <v>3</v>
      </c>
      <c r="AI5" s="123"/>
      <c r="AJ5" s="124"/>
      <c r="AK5" s="122" t="s">
        <v>4</v>
      </c>
      <c r="AL5" s="123"/>
      <c r="AM5" s="124"/>
      <c r="AN5" s="122" t="s">
        <v>5</v>
      </c>
      <c r="AO5" s="123"/>
      <c r="AP5" s="124"/>
      <c r="AR5" s="11"/>
      <c r="AS5" s="125"/>
      <c r="AT5" s="126"/>
      <c r="AU5" s="127"/>
      <c r="AV5" s="129"/>
      <c r="AW5" s="126"/>
      <c r="AX5" s="127"/>
      <c r="AY5" s="129"/>
      <c r="AZ5" s="126"/>
      <c r="BA5" s="131"/>
      <c r="BB5" s="122" t="s">
        <v>3</v>
      </c>
      <c r="BC5" s="123"/>
      <c r="BD5" s="124"/>
      <c r="BE5" s="122" t="s">
        <v>4</v>
      </c>
      <c r="BF5" s="123"/>
      <c r="BG5" s="124"/>
      <c r="BH5" s="122" t="s">
        <v>5</v>
      </c>
      <c r="BI5" s="123"/>
      <c r="BJ5" s="124"/>
    </row>
    <row r="6" spans="1:62" ht="15" customHeight="1">
      <c r="A6" s="12"/>
      <c r="B6" s="3" t="s">
        <v>6</v>
      </c>
      <c r="C6" s="1" t="s">
        <v>7</v>
      </c>
      <c r="D6" s="25" t="s">
        <v>8</v>
      </c>
      <c r="E6" s="42" t="s">
        <v>6</v>
      </c>
      <c r="F6" s="1" t="s">
        <v>7</v>
      </c>
      <c r="G6" s="26" t="s">
        <v>8</v>
      </c>
      <c r="H6" s="3" t="s">
        <v>6</v>
      </c>
      <c r="I6" s="1" t="s">
        <v>7</v>
      </c>
      <c r="J6" s="25" t="s">
        <v>8</v>
      </c>
      <c r="K6" s="42" t="s">
        <v>6</v>
      </c>
      <c r="L6" s="1" t="s">
        <v>7</v>
      </c>
      <c r="M6" s="26" t="s">
        <v>8</v>
      </c>
      <c r="N6" s="42" t="s">
        <v>6</v>
      </c>
      <c r="O6" s="1" t="s">
        <v>7</v>
      </c>
      <c r="P6" s="26" t="s">
        <v>8</v>
      </c>
      <c r="Q6" s="42" t="s">
        <v>6</v>
      </c>
      <c r="R6" s="1" t="s">
        <v>7</v>
      </c>
      <c r="S6" s="26" t="s">
        <v>8</v>
      </c>
      <c r="V6" s="29" t="s">
        <v>29</v>
      </c>
      <c r="X6" s="12"/>
      <c r="Y6" s="42" t="s">
        <v>6</v>
      </c>
      <c r="Z6" s="1" t="s">
        <v>7</v>
      </c>
      <c r="AA6" s="26" t="s">
        <v>8</v>
      </c>
      <c r="AB6" s="3" t="s">
        <v>6</v>
      </c>
      <c r="AC6" s="1" t="s">
        <v>7</v>
      </c>
      <c r="AD6" s="26" t="s">
        <v>8</v>
      </c>
      <c r="AE6" s="3" t="s">
        <v>6</v>
      </c>
      <c r="AF6" s="1" t="s">
        <v>7</v>
      </c>
      <c r="AG6" s="25" t="s">
        <v>8</v>
      </c>
      <c r="AH6" s="42" t="s">
        <v>6</v>
      </c>
      <c r="AI6" s="1" t="s">
        <v>7</v>
      </c>
      <c r="AJ6" s="26" t="s">
        <v>8</v>
      </c>
      <c r="AK6" s="42" t="s">
        <v>6</v>
      </c>
      <c r="AL6" s="1" t="s">
        <v>7</v>
      </c>
      <c r="AM6" s="26" t="s">
        <v>8</v>
      </c>
      <c r="AN6" s="42" t="s">
        <v>6</v>
      </c>
      <c r="AO6" s="1" t="s">
        <v>7</v>
      </c>
      <c r="AP6" s="26" t="s">
        <v>8</v>
      </c>
      <c r="AR6" s="12"/>
      <c r="AS6" s="42" t="s">
        <v>6</v>
      </c>
      <c r="AT6" s="1" t="s">
        <v>7</v>
      </c>
      <c r="AU6" s="26" t="s">
        <v>8</v>
      </c>
      <c r="AV6" s="3" t="s">
        <v>6</v>
      </c>
      <c r="AW6" s="1" t="s">
        <v>7</v>
      </c>
      <c r="AX6" s="26" t="s">
        <v>8</v>
      </c>
      <c r="AY6" s="3" t="s">
        <v>6</v>
      </c>
      <c r="AZ6" s="1" t="s">
        <v>7</v>
      </c>
      <c r="BA6" s="25" t="s">
        <v>8</v>
      </c>
      <c r="BB6" s="42" t="s">
        <v>6</v>
      </c>
      <c r="BC6" s="1" t="s">
        <v>7</v>
      </c>
      <c r="BD6" s="26" t="s">
        <v>8</v>
      </c>
      <c r="BE6" s="42" t="s">
        <v>6</v>
      </c>
      <c r="BF6" s="1" t="s">
        <v>7</v>
      </c>
      <c r="BG6" s="26" t="s">
        <v>8</v>
      </c>
      <c r="BH6" s="42" t="s">
        <v>6</v>
      </c>
      <c r="BI6" s="1" t="s">
        <v>7</v>
      </c>
      <c r="BJ6" s="26" t="s">
        <v>8</v>
      </c>
    </row>
    <row r="7" spans="1:62" ht="15" customHeight="1">
      <c r="A7" s="4" t="s">
        <v>9</v>
      </c>
      <c r="B7" s="18">
        <v>1253066</v>
      </c>
      <c r="C7" s="9">
        <v>993.1</v>
      </c>
      <c r="D7" s="37">
        <v>100</v>
      </c>
      <c r="E7" s="43">
        <v>357305</v>
      </c>
      <c r="F7" s="2">
        <v>283.2</v>
      </c>
      <c r="G7" s="27">
        <f aca="true" t="shared" si="0" ref="G7:G12">E7/B7*100</f>
        <v>28.514459733166493</v>
      </c>
      <c r="H7" s="18">
        <v>123867</v>
      </c>
      <c r="I7" s="2">
        <v>98.2</v>
      </c>
      <c r="J7" s="49">
        <f aca="true" t="shared" si="1" ref="J7:J12">H7/B7*100</f>
        <v>9.885113792888802</v>
      </c>
      <c r="K7" s="43">
        <v>13460</v>
      </c>
      <c r="L7" s="2">
        <v>10.7</v>
      </c>
      <c r="M7" s="27">
        <f aca="true" t="shared" si="2" ref="M7:M12">K7/B7*100</f>
        <v>1.0741652873831067</v>
      </c>
      <c r="N7" s="43">
        <v>34062</v>
      </c>
      <c r="O7" s="2">
        <v>27</v>
      </c>
      <c r="P7" s="27">
        <f aca="true" t="shared" si="3" ref="P7:P12">N7/B7*100</f>
        <v>2.7182925719794486</v>
      </c>
      <c r="Q7" s="43">
        <v>73273</v>
      </c>
      <c r="R7" s="2">
        <v>58.1</v>
      </c>
      <c r="S7" s="27">
        <f aca="true" t="shared" si="4" ref="S7:S12">Q7/B7*100</f>
        <v>5.847497258723802</v>
      </c>
      <c r="V7" s="28">
        <v>126180000</v>
      </c>
      <c r="X7" s="4" t="s">
        <v>9</v>
      </c>
      <c r="Y7" s="43">
        <v>656540</v>
      </c>
      <c r="Z7" s="9">
        <v>993.1</v>
      </c>
      <c r="AA7" s="79">
        <v>100</v>
      </c>
      <c r="AB7" s="18">
        <v>213190</v>
      </c>
      <c r="AC7" s="2">
        <v>283.2</v>
      </c>
      <c r="AD7" s="27">
        <f aca="true" t="shared" si="5" ref="AD7:AD12">AB7/Y7*100</f>
        <v>32.47174581899046</v>
      </c>
      <c r="AE7" s="24">
        <v>59616</v>
      </c>
      <c r="AF7" s="2">
        <v>98.2</v>
      </c>
      <c r="AG7" s="49">
        <f aca="true" t="shared" si="6" ref="AG7:AG12">AE7/Y7*100</f>
        <v>9.080330215980748</v>
      </c>
      <c r="AH7" s="43">
        <v>4980</v>
      </c>
      <c r="AI7" s="2">
        <v>10.7</v>
      </c>
      <c r="AJ7" s="27">
        <f aca="true" t="shared" si="7" ref="AJ7:AJ12">AH7/Y7*100</f>
        <v>0.7585219483961373</v>
      </c>
      <c r="AK7" s="43">
        <v>18656</v>
      </c>
      <c r="AL7" s="2">
        <v>27</v>
      </c>
      <c r="AM7" s="27">
        <f aca="true" t="shared" si="8" ref="AM7:AM12">AK7/Y7*100</f>
        <v>2.841563347244646</v>
      </c>
      <c r="AN7" s="43">
        <v>34521</v>
      </c>
      <c r="AO7" s="2">
        <v>58.1</v>
      </c>
      <c r="AP7" s="27">
        <f aca="true" t="shared" si="9" ref="AP7:AP12">AN7/Y7*100</f>
        <v>5.258019313370092</v>
      </c>
      <c r="AR7" s="4" t="s">
        <v>9</v>
      </c>
      <c r="AS7" s="84">
        <v>596526</v>
      </c>
      <c r="AT7" s="9">
        <v>993.1</v>
      </c>
      <c r="AU7" s="79">
        <v>100</v>
      </c>
      <c r="AV7" s="86">
        <v>144115</v>
      </c>
      <c r="AW7" s="2">
        <v>283.2</v>
      </c>
      <c r="AX7" s="27">
        <f aca="true" t="shared" si="10" ref="AX7:AX12">AV7/AS7*100</f>
        <v>24.159047551992703</v>
      </c>
      <c r="AY7" s="86">
        <v>64251</v>
      </c>
      <c r="AZ7" s="2">
        <v>98.2</v>
      </c>
      <c r="BA7" s="49">
        <f aca="true" t="shared" si="11" ref="BA7:BA12">AY7/AS7*100</f>
        <v>10.770863298498305</v>
      </c>
      <c r="BB7" s="119">
        <v>8480</v>
      </c>
      <c r="BC7" s="2">
        <v>10.7</v>
      </c>
      <c r="BD7" s="27">
        <f aca="true" t="shared" si="12" ref="BD7:BD12">BB7/AS7*100</f>
        <v>1.421564189993395</v>
      </c>
      <c r="BE7" s="119">
        <v>15406</v>
      </c>
      <c r="BF7" s="2">
        <v>27</v>
      </c>
      <c r="BG7" s="27">
        <f aca="true" t="shared" si="13" ref="BG7:BG12">BE7/AS7*100</f>
        <v>2.5826200366790384</v>
      </c>
      <c r="BH7" s="119">
        <v>38752</v>
      </c>
      <c r="BI7" s="2">
        <v>58.1</v>
      </c>
      <c r="BJ7" s="27">
        <f aca="true" t="shared" si="14" ref="BJ7:BJ12">BH7/AS7*100</f>
        <v>6.496280128611326</v>
      </c>
    </row>
    <row r="8" spans="1:62" ht="15" customHeight="1">
      <c r="A8" s="5" t="s">
        <v>10</v>
      </c>
      <c r="B8" s="13">
        <v>21053</v>
      </c>
      <c r="C8" s="9">
        <v>1033.3</v>
      </c>
      <c r="D8" s="37">
        <v>100</v>
      </c>
      <c r="E8" s="44">
        <v>5787</v>
      </c>
      <c r="F8" s="9">
        <f>ROUND(E8/V8*100000,1)</f>
        <v>279.1</v>
      </c>
      <c r="G8" s="27">
        <f t="shared" si="0"/>
        <v>27.48776896404313</v>
      </c>
      <c r="H8" s="13">
        <v>2037</v>
      </c>
      <c r="I8" s="9">
        <f>ROUND(H8/V8*100000,1)</f>
        <v>98.2</v>
      </c>
      <c r="J8" s="49">
        <f t="shared" si="1"/>
        <v>9.675580677338147</v>
      </c>
      <c r="K8" s="44">
        <v>211</v>
      </c>
      <c r="L8" s="2">
        <f>ROUND(K8/V8*100000,1)</f>
        <v>10.2</v>
      </c>
      <c r="M8" s="27">
        <f t="shared" si="2"/>
        <v>1.0022324609319337</v>
      </c>
      <c r="N8" s="44">
        <v>603</v>
      </c>
      <c r="O8" s="2">
        <f>ROUND(N8/V8*100000,1)</f>
        <v>29.1</v>
      </c>
      <c r="P8" s="27">
        <f t="shared" si="3"/>
        <v>2.8641998765021612</v>
      </c>
      <c r="Q8" s="44">
        <v>1187</v>
      </c>
      <c r="R8" s="2">
        <f>ROUND(Q8/V8*100000,1)</f>
        <v>57.3</v>
      </c>
      <c r="S8" s="27">
        <f t="shared" si="4"/>
        <v>5.638151332351684</v>
      </c>
      <c r="V8" s="28">
        <v>2073333</v>
      </c>
      <c r="X8" s="5" t="s">
        <v>10</v>
      </c>
      <c r="Y8" s="44">
        <v>10999</v>
      </c>
      <c r="Z8" s="9">
        <v>1113.3</v>
      </c>
      <c r="AA8" s="79">
        <v>100</v>
      </c>
      <c r="AB8" s="13">
        <v>3455</v>
      </c>
      <c r="AC8" s="9">
        <v>349.7</v>
      </c>
      <c r="AD8" s="27">
        <f t="shared" si="5"/>
        <v>31.4119465405946</v>
      </c>
      <c r="AE8" s="22">
        <v>967</v>
      </c>
      <c r="AF8" s="9">
        <v>97.9</v>
      </c>
      <c r="AG8" s="49">
        <f t="shared" si="6"/>
        <v>8.791708337121557</v>
      </c>
      <c r="AH8" s="44">
        <v>68</v>
      </c>
      <c r="AI8" s="2">
        <v>6.9</v>
      </c>
      <c r="AJ8" s="27">
        <f t="shared" si="7"/>
        <v>0.6182380216383307</v>
      </c>
      <c r="AK8" s="44">
        <v>310</v>
      </c>
      <c r="AL8" s="2">
        <v>31.4</v>
      </c>
      <c r="AM8" s="27">
        <f t="shared" si="8"/>
        <v>2.818438039821802</v>
      </c>
      <c r="AN8" s="44">
        <v>571</v>
      </c>
      <c r="AO8" s="2">
        <v>57.8</v>
      </c>
      <c r="AP8" s="27">
        <f t="shared" si="9"/>
        <v>5.191381034639512</v>
      </c>
      <c r="AR8" s="5" t="s">
        <v>10</v>
      </c>
      <c r="AS8" s="83">
        <v>10054</v>
      </c>
      <c r="AT8" s="9">
        <v>957.5</v>
      </c>
      <c r="AU8" s="79">
        <v>100</v>
      </c>
      <c r="AV8" s="85">
        <v>2332</v>
      </c>
      <c r="AW8" s="9">
        <v>222.1</v>
      </c>
      <c r="AX8" s="27">
        <f t="shared" si="10"/>
        <v>23.194748358862142</v>
      </c>
      <c r="AY8" s="85">
        <v>1070</v>
      </c>
      <c r="AZ8" s="9">
        <v>101.9</v>
      </c>
      <c r="BA8" s="49">
        <f t="shared" si="11"/>
        <v>10.642530336184604</v>
      </c>
      <c r="BB8" s="105">
        <v>143</v>
      </c>
      <c r="BC8" s="2">
        <v>13.6</v>
      </c>
      <c r="BD8" s="27">
        <f t="shared" si="12"/>
        <v>1.4223194748358863</v>
      </c>
      <c r="BE8" s="105">
        <v>293</v>
      </c>
      <c r="BF8" s="2">
        <v>27.9</v>
      </c>
      <c r="BG8" s="27">
        <f t="shared" si="13"/>
        <v>2.914262979908494</v>
      </c>
      <c r="BH8" s="105">
        <v>616</v>
      </c>
      <c r="BI8" s="2">
        <v>58.7</v>
      </c>
      <c r="BJ8" s="27">
        <f t="shared" si="14"/>
        <v>6.12691466083151</v>
      </c>
    </row>
    <row r="9" spans="1:62" ht="15" customHeight="1">
      <c r="A9" s="5" t="s">
        <v>11</v>
      </c>
      <c r="B9" s="14">
        <v>1842</v>
      </c>
      <c r="C9" s="9">
        <f>ROUND(B9/V9*100000,1)</f>
        <v>1169.8</v>
      </c>
      <c r="D9" s="37">
        <v>100</v>
      </c>
      <c r="E9" s="45">
        <v>414</v>
      </c>
      <c r="F9" s="9">
        <f>ROUND(E9/V9*100000,1)</f>
        <v>262.9</v>
      </c>
      <c r="G9" s="27">
        <f t="shared" si="0"/>
        <v>22.475570032573287</v>
      </c>
      <c r="H9" s="14">
        <v>217</v>
      </c>
      <c r="I9" s="9">
        <f>ROUND(H9/V9*100000,1)</f>
        <v>137.8</v>
      </c>
      <c r="J9" s="49">
        <f t="shared" si="1"/>
        <v>11.780673181324646</v>
      </c>
      <c r="K9" s="45">
        <v>22</v>
      </c>
      <c r="L9" s="2">
        <f>ROUND(K9/V9*100000,1)</f>
        <v>14</v>
      </c>
      <c r="M9" s="27">
        <f t="shared" si="2"/>
        <v>1.1943539630836049</v>
      </c>
      <c r="N9" s="45">
        <v>75</v>
      </c>
      <c r="O9" s="2">
        <f>ROUND(N9/V9*100000,1)</f>
        <v>47.6</v>
      </c>
      <c r="P9" s="27">
        <f t="shared" si="3"/>
        <v>4.071661237785016</v>
      </c>
      <c r="Q9" s="45">
        <v>118</v>
      </c>
      <c r="R9" s="2">
        <f>ROUND(Q9/V9*100000,1)</f>
        <v>74.9</v>
      </c>
      <c r="S9" s="27">
        <f t="shared" si="4"/>
        <v>6.406080347448426</v>
      </c>
      <c r="V9" s="35">
        <f>SUM(V10:V12)</f>
        <v>157460</v>
      </c>
      <c r="X9" s="5" t="s">
        <v>11</v>
      </c>
      <c r="Y9" s="45">
        <f>SUM(Y10:Y12)</f>
        <v>962</v>
      </c>
      <c r="Z9" s="9">
        <f>ROUND(Y9/V20*100000,1)</f>
        <v>1260</v>
      </c>
      <c r="AA9" s="118">
        <v>100</v>
      </c>
      <c r="AB9" s="14">
        <f>SUM(AB10:AB12)</f>
        <v>240</v>
      </c>
      <c r="AC9" s="14">
        <f>SUM(AC10:AC12)</f>
        <v>1031</v>
      </c>
      <c r="AD9" s="27">
        <f t="shared" si="5"/>
        <v>24.94802494802495</v>
      </c>
      <c r="AE9" s="14">
        <f>SUM(AE10:AE12)</f>
        <v>104</v>
      </c>
      <c r="AF9" s="9">
        <f>ROUND(AE9/V20*100000,1)</f>
        <v>136.2</v>
      </c>
      <c r="AG9" s="49">
        <f t="shared" si="6"/>
        <v>10.81081081081081</v>
      </c>
      <c r="AH9" s="45">
        <f>SUM(AH10:AH12)</f>
        <v>5</v>
      </c>
      <c r="AI9" s="2">
        <f>ROUND(AH9/V20*100000,1)</f>
        <v>6.5</v>
      </c>
      <c r="AJ9" s="27">
        <f t="shared" si="7"/>
        <v>0.5197505197505198</v>
      </c>
      <c r="AK9" s="45">
        <f>SUM(AK10:AK12)</f>
        <v>35</v>
      </c>
      <c r="AL9" s="2">
        <f>ROUND(AK9/V20*100000,1)</f>
        <v>45.8</v>
      </c>
      <c r="AM9" s="27">
        <f t="shared" si="8"/>
        <v>3.6382536382536386</v>
      </c>
      <c r="AN9" s="45">
        <f>SUM(AN10:AN12)</f>
        <v>63</v>
      </c>
      <c r="AO9" s="2">
        <f>ROUND(AN9/V20*100000,1)</f>
        <v>82.5</v>
      </c>
      <c r="AP9" s="27">
        <f t="shared" si="9"/>
        <v>6.548856548856549</v>
      </c>
      <c r="AR9" s="5" t="s">
        <v>11</v>
      </c>
      <c r="AS9" s="83">
        <f>SUM(AS10:AS12)</f>
        <v>880</v>
      </c>
      <c r="AT9" s="9">
        <f>ROUND(AS9/V31*100000,1)</f>
        <v>1085</v>
      </c>
      <c r="AU9" s="79">
        <v>100</v>
      </c>
      <c r="AV9" s="83">
        <f>SUM(AV10:AV12)</f>
        <v>174</v>
      </c>
      <c r="AW9" s="9">
        <f>ROUND(AV9/V31*100000,1)</f>
        <v>214.5</v>
      </c>
      <c r="AX9" s="27">
        <f t="shared" si="10"/>
        <v>19.772727272727273</v>
      </c>
      <c r="AY9" s="83">
        <f>SUM(AY10:AY12)</f>
        <v>113</v>
      </c>
      <c r="AZ9" s="9">
        <f>ROUND(AY9/V31*100000,1)</f>
        <v>139.3</v>
      </c>
      <c r="BA9" s="49">
        <f t="shared" si="11"/>
        <v>12.840909090909092</v>
      </c>
      <c r="BB9" s="120">
        <f>SUM(BB10:BB12)</f>
        <v>17</v>
      </c>
      <c r="BC9" s="2">
        <f>ROUND(BB9/V31*100000,1)</f>
        <v>21</v>
      </c>
      <c r="BD9" s="27">
        <f t="shared" si="12"/>
        <v>1.9318181818181817</v>
      </c>
      <c r="BE9" s="120">
        <f>SUM(BE10:BE12)</f>
        <v>40</v>
      </c>
      <c r="BF9" s="2">
        <f>ROUND(BE9/V31*100000,1)</f>
        <v>49.3</v>
      </c>
      <c r="BG9" s="27">
        <f t="shared" si="13"/>
        <v>4.545454545454546</v>
      </c>
      <c r="BH9" s="120">
        <f>SUM(BH10:BH12)</f>
        <v>55</v>
      </c>
      <c r="BI9" s="2">
        <f>ROUND(BH9/V31*100000,1)</f>
        <v>67.8</v>
      </c>
      <c r="BJ9" s="27">
        <f t="shared" si="14"/>
        <v>6.25</v>
      </c>
    </row>
    <row r="10" spans="1:62" ht="15" customHeight="1">
      <c r="A10" s="6" t="s">
        <v>12</v>
      </c>
      <c r="B10" s="15">
        <v>888</v>
      </c>
      <c r="C10" s="70">
        <f>ROUND(B10/V10*100000,1)</f>
        <v>973.9</v>
      </c>
      <c r="D10" s="38">
        <v>100</v>
      </c>
      <c r="E10" s="46">
        <v>210</v>
      </c>
      <c r="F10" s="70">
        <f>ROUND(E10/V10*100000,1)</f>
        <v>230.3</v>
      </c>
      <c r="G10" s="56">
        <f t="shared" si="0"/>
        <v>23.64864864864865</v>
      </c>
      <c r="H10" s="31">
        <v>95</v>
      </c>
      <c r="I10" s="70">
        <f>ROUND(H10/V10*100000,1)</f>
        <v>104.2</v>
      </c>
      <c r="J10" s="61">
        <f t="shared" si="1"/>
        <v>10.698198198198199</v>
      </c>
      <c r="K10" s="46">
        <v>15</v>
      </c>
      <c r="L10" s="57">
        <f>ROUND(K10/V10*100000,1)</f>
        <v>16.5</v>
      </c>
      <c r="M10" s="56">
        <f t="shared" si="2"/>
        <v>1.6891891891891893</v>
      </c>
      <c r="N10" s="46">
        <v>28</v>
      </c>
      <c r="O10" s="57">
        <f>ROUND(N10/V10*100000,1)</f>
        <v>30.7</v>
      </c>
      <c r="P10" s="56">
        <f t="shared" si="3"/>
        <v>3.153153153153153</v>
      </c>
      <c r="Q10" s="46">
        <v>52</v>
      </c>
      <c r="R10" s="57">
        <f>ROUND(Q10/V10*100000,1)</f>
        <v>57</v>
      </c>
      <c r="S10" s="56">
        <f t="shared" si="4"/>
        <v>5.8558558558558556</v>
      </c>
      <c r="V10" s="30">
        <v>91178</v>
      </c>
      <c r="X10" s="6" t="s">
        <v>12</v>
      </c>
      <c r="Y10" s="72">
        <v>473</v>
      </c>
      <c r="Z10" s="70">
        <f>ROUND(Y10/V21*100000,1)</f>
        <v>1062.8</v>
      </c>
      <c r="AA10" s="80">
        <v>100</v>
      </c>
      <c r="AB10" s="78">
        <v>129</v>
      </c>
      <c r="AC10" s="70">
        <f>ROUND(AB10/V21*100000,1)</f>
        <v>289.9</v>
      </c>
      <c r="AD10" s="56">
        <f t="shared" si="5"/>
        <v>27.27272727272727</v>
      </c>
      <c r="AE10" s="75">
        <v>43</v>
      </c>
      <c r="AF10" s="70">
        <f>ROUND(AE10/V21*100000,1)</f>
        <v>96.6</v>
      </c>
      <c r="AG10" s="61">
        <f t="shared" si="6"/>
        <v>9.090909090909092</v>
      </c>
      <c r="AH10" s="77">
        <v>3</v>
      </c>
      <c r="AI10" s="57">
        <f>ROUND(AH10/V21*100000,1)</f>
        <v>6.7</v>
      </c>
      <c r="AJ10" s="56">
        <f t="shared" si="7"/>
        <v>0.6342494714587738</v>
      </c>
      <c r="AK10" s="77">
        <v>14</v>
      </c>
      <c r="AL10" s="57">
        <f>ROUND(AK10/V21*100000,1)</f>
        <v>31.5</v>
      </c>
      <c r="AM10" s="56">
        <f t="shared" si="8"/>
        <v>2.9598308668076108</v>
      </c>
      <c r="AN10" s="77">
        <v>26</v>
      </c>
      <c r="AO10" s="57">
        <f>ROUND(AN10/V21*100000,1)</f>
        <v>58.4</v>
      </c>
      <c r="AP10" s="56">
        <f t="shared" si="9"/>
        <v>5.496828752642706</v>
      </c>
      <c r="AR10" s="6" t="s">
        <v>12</v>
      </c>
      <c r="AS10" s="95">
        <v>415</v>
      </c>
      <c r="AT10" s="70">
        <f>ROUND(AS10/V32*100000,1)</f>
        <v>889.1</v>
      </c>
      <c r="AU10" s="80">
        <v>100</v>
      </c>
      <c r="AV10" s="96">
        <v>81</v>
      </c>
      <c r="AW10" s="70">
        <f>ROUND(AV10/V32*100000,1)</f>
        <v>173.5</v>
      </c>
      <c r="AX10" s="56">
        <f t="shared" si="10"/>
        <v>19.518072289156628</v>
      </c>
      <c r="AY10" s="96">
        <v>52</v>
      </c>
      <c r="AZ10" s="70">
        <f>ROUND(AY10/V32*100000,1)</f>
        <v>111.4</v>
      </c>
      <c r="BA10" s="61">
        <f t="shared" si="11"/>
        <v>12.530120481927712</v>
      </c>
      <c r="BB10" s="99">
        <v>12</v>
      </c>
      <c r="BC10" s="57">
        <f>ROUND(BB10/V32*100000,1)</f>
        <v>25.7</v>
      </c>
      <c r="BD10" s="56">
        <f t="shared" si="12"/>
        <v>2.891566265060241</v>
      </c>
      <c r="BE10" s="99">
        <v>14</v>
      </c>
      <c r="BF10" s="57">
        <f>ROUND(BE10/V32*100000,1)</f>
        <v>30</v>
      </c>
      <c r="BG10" s="56">
        <f t="shared" si="13"/>
        <v>3.3734939759036147</v>
      </c>
      <c r="BH10" s="99">
        <v>26</v>
      </c>
      <c r="BI10" s="57">
        <f>ROUND(BH10/V32*100000,1)</f>
        <v>55.7</v>
      </c>
      <c r="BJ10" s="56">
        <f t="shared" si="14"/>
        <v>6.265060240963856</v>
      </c>
    </row>
    <row r="11" spans="1:62" ht="15" customHeight="1">
      <c r="A11" s="7" t="s">
        <v>13</v>
      </c>
      <c r="B11" s="16">
        <v>279</v>
      </c>
      <c r="C11" s="65">
        <f>ROUND(B11/V11*100000,1)</f>
        <v>1245.9</v>
      </c>
      <c r="D11" s="39">
        <v>100</v>
      </c>
      <c r="E11" s="47">
        <v>77</v>
      </c>
      <c r="F11" s="65">
        <f>ROUND(E11/V11*100000,1)</f>
        <v>343.9</v>
      </c>
      <c r="G11" s="54">
        <f t="shared" si="0"/>
        <v>27.598566308243726</v>
      </c>
      <c r="H11" s="32">
        <v>35</v>
      </c>
      <c r="I11" s="65">
        <f>ROUND(H11/V11*100000,1)</f>
        <v>156.3</v>
      </c>
      <c r="J11" s="50">
        <f t="shared" si="1"/>
        <v>12.544802867383511</v>
      </c>
      <c r="K11" s="47">
        <v>2</v>
      </c>
      <c r="L11" s="63">
        <f>ROUND(K11/V11*100000,1)</f>
        <v>8.9</v>
      </c>
      <c r="M11" s="54">
        <f t="shared" si="2"/>
        <v>0.7168458781362007</v>
      </c>
      <c r="N11" s="47">
        <v>12</v>
      </c>
      <c r="O11" s="63">
        <f>ROUND(N11/V11*100000,1)</f>
        <v>53.6</v>
      </c>
      <c r="P11" s="54">
        <f t="shared" si="3"/>
        <v>4.301075268817205</v>
      </c>
      <c r="Q11" s="47">
        <v>20</v>
      </c>
      <c r="R11" s="63">
        <f>ROUND(Q11/V11*100000,1)</f>
        <v>89.3</v>
      </c>
      <c r="S11" s="54">
        <f t="shared" si="4"/>
        <v>7.168458781362006</v>
      </c>
      <c r="V11" s="30">
        <v>22393</v>
      </c>
      <c r="X11" s="7" t="s">
        <v>13</v>
      </c>
      <c r="Y11" s="76">
        <v>157</v>
      </c>
      <c r="Z11" s="65">
        <f>ROUND(Y11/V22*100000,1)</f>
        <v>1463.3</v>
      </c>
      <c r="AA11" s="81">
        <v>100</v>
      </c>
      <c r="AB11" s="32">
        <v>47</v>
      </c>
      <c r="AC11" s="65">
        <f>ROUND(AB11/V22*100000,1)</f>
        <v>438.1</v>
      </c>
      <c r="AD11" s="54">
        <f t="shared" si="5"/>
        <v>29.936305732484076</v>
      </c>
      <c r="AE11" s="19">
        <v>14</v>
      </c>
      <c r="AF11" s="65">
        <f>ROUND(AE11/V22*100000,1)</f>
        <v>130.5</v>
      </c>
      <c r="AG11" s="50">
        <f t="shared" si="6"/>
        <v>8.9171974522293</v>
      </c>
      <c r="AH11" s="47">
        <v>1</v>
      </c>
      <c r="AI11" s="63">
        <f>ROUND(AH11/V22*100000,1)</f>
        <v>9.3</v>
      </c>
      <c r="AJ11" s="54">
        <f t="shared" si="7"/>
        <v>0.6369426751592357</v>
      </c>
      <c r="AK11" s="47">
        <v>4</v>
      </c>
      <c r="AL11" s="63">
        <f>ROUND(AK11/V22*100000,1)</f>
        <v>37.3</v>
      </c>
      <c r="AM11" s="54">
        <f t="shared" si="8"/>
        <v>2.547770700636943</v>
      </c>
      <c r="AN11" s="47">
        <v>8</v>
      </c>
      <c r="AO11" s="63">
        <f>ROUND(AN11/V22*100000,1)</f>
        <v>74.6</v>
      </c>
      <c r="AP11" s="54">
        <f t="shared" si="9"/>
        <v>5.095541401273886</v>
      </c>
      <c r="AR11" s="7" t="s">
        <v>13</v>
      </c>
      <c r="AS11" s="97">
        <v>122</v>
      </c>
      <c r="AT11" s="65">
        <f>ROUND(AS11/V33*100000,1)</f>
        <v>1046</v>
      </c>
      <c r="AU11" s="81">
        <v>100</v>
      </c>
      <c r="AV11" s="93">
        <v>30</v>
      </c>
      <c r="AW11" s="65">
        <f>ROUND(AV11/V33*100000,1)</f>
        <v>257.2</v>
      </c>
      <c r="AX11" s="54">
        <f t="shared" si="10"/>
        <v>24.59016393442623</v>
      </c>
      <c r="AY11" s="93">
        <v>21</v>
      </c>
      <c r="AZ11" s="65">
        <f>ROUND(AY11/V33*100000,1)</f>
        <v>180</v>
      </c>
      <c r="BA11" s="50">
        <f t="shared" si="11"/>
        <v>17.21311475409836</v>
      </c>
      <c r="BB11" s="102">
        <v>1</v>
      </c>
      <c r="BC11" s="63">
        <f>ROUND(BB11/V33*100000,1)</f>
        <v>8.6</v>
      </c>
      <c r="BD11" s="54">
        <f t="shared" si="12"/>
        <v>0.819672131147541</v>
      </c>
      <c r="BE11" s="102">
        <v>8</v>
      </c>
      <c r="BF11" s="63">
        <f>ROUND(BE11/V33*100000,1)</f>
        <v>68.6</v>
      </c>
      <c r="BG11" s="54">
        <f t="shared" si="13"/>
        <v>6.557377049180328</v>
      </c>
      <c r="BH11" s="102">
        <v>12</v>
      </c>
      <c r="BI11" s="63">
        <f>ROUND(BH11/V33*100000,1)</f>
        <v>102.9</v>
      </c>
      <c r="BJ11" s="54">
        <f t="shared" si="14"/>
        <v>9.836065573770492</v>
      </c>
    </row>
    <row r="12" spans="1:62" ht="15" customHeight="1">
      <c r="A12" s="8" t="s">
        <v>14</v>
      </c>
      <c r="B12" s="17">
        <v>675</v>
      </c>
      <c r="C12" s="66">
        <f>ROUND(B12/V12*100000,1)</f>
        <v>1538</v>
      </c>
      <c r="D12" s="40">
        <v>100</v>
      </c>
      <c r="E12" s="48">
        <v>127</v>
      </c>
      <c r="F12" s="66">
        <f>ROUND(E12/V12*100000,1)</f>
        <v>289.4</v>
      </c>
      <c r="G12" s="55">
        <f t="shared" si="0"/>
        <v>18.814814814814813</v>
      </c>
      <c r="H12" s="41">
        <v>87</v>
      </c>
      <c r="I12" s="66">
        <f>ROUND(H12/V12*100000,1)</f>
        <v>198.2</v>
      </c>
      <c r="J12" s="51">
        <f t="shared" si="1"/>
        <v>12.88888888888889</v>
      </c>
      <c r="K12" s="48">
        <v>5</v>
      </c>
      <c r="L12" s="64">
        <f>ROUND(K12/V12*100000,1)</f>
        <v>11.4</v>
      </c>
      <c r="M12" s="55">
        <f t="shared" si="2"/>
        <v>0.7407407407407408</v>
      </c>
      <c r="N12" s="48">
        <v>35</v>
      </c>
      <c r="O12" s="64">
        <f>ROUND(N12/V12*100000,1)</f>
        <v>79.7</v>
      </c>
      <c r="P12" s="55">
        <f t="shared" si="3"/>
        <v>5.185185185185185</v>
      </c>
      <c r="Q12" s="48">
        <v>46</v>
      </c>
      <c r="R12" s="64">
        <f>ROUND(Q12/V12*100000,1)</f>
        <v>104.8</v>
      </c>
      <c r="S12" s="55">
        <f t="shared" si="4"/>
        <v>6.814814814814815</v>
      </c>
      <c r="V12" s="30">
        <v>43889</v>
      </c>
      <c r="X12" s="8" t="s">
        <v>14</v>
      </c>
      <c r="Y12" s="52">
        <v>332</v>
      </c>
      <c r="Z12" s="66">
        <f>ROUND(Y12/V23*100000,1)</f>
        <v>1572</v>
      </c>
      <c r="AA12" s="82">
        <v>100</v>
      </c>
      <c r="AB12" s="33">
        <v>64</v>
      </c>
      <c r="AC12" s="66">
        <f>ROUND(AB12/V23*100000,1)</f>
        <v>303</v>
      </c>
      <c r="AD12" s="55">
        <f t="shared" si="5"/>
        <v>19.27710843373494</v>
      </c>
      <c r="AE12" s="74">
        <v>47</v>
      </c>
      <c r="AF12" s="66">
        <f>ROUND(AE12/V23*100000,1)</f>
        <v>222.5</v>
      </c>
      <c r="AG12" s="51">
        <f t="shared" si="6"/>
        <v>14.156626506024098</v>
      </c>
      <c r="AH12" s="48">
        <v>1</v>
      </c>
      <c r="AI12" s="64">
        <f>ROUND(AH12/V23*100000,1)</f>
        <v>4.7</v>
      </c>
      <c r="AJ12" s="55">
        <f t="shared" si="7"/>
        <v>0.30120481927710846</v>
      </c>
      <c r="AK12" s="48">
        <v>17</v>
      </c>
      <c r="AL12" s="64">
        <f>ROUND(AK12/V23*100000,1)</f>
        <v>80.5</v>
      </c>
      <c r="AM12" s="55">
        <f t="shared" si="8"/>
        <v>5.120481927710843</v>
      </c>
      <c r="AN12" s="48">
        <v>29</v>
      </c>
      <c r="AO12" s="64">
        <f>ROUND(AN12/V23*100000,1)</f>
        <v>137.3</v>
      </c>
      <c r="AP12" s="55">
        <f t="shared" si="9"/>
        <v>8.734939759036145</v>
      </c>
      <c r="AR12" s="8" t="s">
        <v>14</v>
      </c>
      <c r="AS12" s="98">
        <v>343</v>
      </c>
      <c r="AT12" s="66">
        <f>ROUND(AS12/V34*100000,1)</f>
        <v>1506.4</v>
      </c>
      <c r="AU12" s="82">
        <v>100</v>
      </c>
      <c r="AV12" s="94">
        <v>63</v>
      </c>
      <c r="AW12" s="66">
        <f>ROUND(AV12/V34*100000,1)</f>
        <v>276.7</v>
      </c>
      <c r="AX12" s="55">
        <f t="shared" si="10"/>
        <v>18.367346938775512</v>
      </c>
      <c r="AY12" s="94">
        <v>40</v>
      </c>
      <c r="AZ12" s="66">
        <f>ROUND(AY12/V34*100000,1)</f>
        <v>175.7</v>
      </c>
      <c r="BA12" s="51">
        <f t="shared" si="11"/>
        <v>11.661807580174926</v>
      </c>
      <c r="BB12" s="103">
        <v>4</v>
      </c>
      <c r="BC12" s="64">
        <f>ROUND(BB12/V34*100000,1)</f>
        <v>17.6</v>
      </c>
      <c r="BD12" s="55">
        <f t="shared" si="12"/>
        <v>1.1661807580174928</v>
      </c>
      <c r="BE12" s="103">
        <v>18</v>
      </c>
      <c r="BF12" s="64">
        <f>ROUND(BE12/V34*100000,1)</f>
        <v>79.1</v>
      </c>
      <c r="BG12" s="55">
        <f t="shared" si="13"/>
        <v>5.247813411078718</v>
      </c>
      <c r="BH12" s="103">
        <v>17</v>
      </c>
      <c r="BI12" s="64">
        <f>ROUND(BH12/V34*100000,1)</f>
        <v>74.7</v>
      </c>
      <c r="BJ12" s="55">
        <f t="shared" si="14"/>
        <v>4.956268221574344</v>
      </c>
    </row>
    <row r="13" ht="15" customHeight="1">
      <c r="V13" s="30"/>
    </row>
    <row r="14" spans="18:62" ht="15" customHeight="1">
      <c r="R14" s="121" t="s">
        <v>33</v>
      </c>
      <c r="S14" s="121"/>
      <c r="AO14" s="121" t="s">
        <v>33</v>
      </c>
      <c r="AP14" s="121"/>
      <c r="BI14" s="121" t="s">
        <v>33</v>
      </c>
      <c r="BJ14" s="121"/>
    </row>
    <row r="15" spans="1:62" ht="15" customHeight="1">
      <c r="A15" s="10"/>
      <c r="B15" s="123" t="s">
        <v>15</v>
      </c>
      <c r="C15" s="123"/>
      <c r="D15" s="130"/>
      <c r="E15" s="132" t="s">
        <v>16</v>
      </c>
      <c r="F15" s="133"/>
      <c r="G15" s="133"/>
      <c r="H15" s="133"/>
      <c r="I15" s="133"/>
      <c r="J15" s="134"/>
      <c r="K15" s="122" t="s">
        <v>19</v>
      </c>
      <c r="L15" s="123"/>
      <c r="M15" s="124"/>
      <c r="N15" s="128" t="s">
        <v>20</v>
      </c>
      <c r="O15" s="123"/>
      <c r="P15" s="130"/>
      <c r="Q15" s="122" t="s">
        <v>21</v>
      </c>
      <c r="R15" s="123"/>
      <c r="S15" s="124"/>
      <c r="V15" s="34">
        <v>40817</v>
      </c>
      <c r="X15" s="10"/>
      <c r="Y15" s="123" t="s">
        <v>15</v>
      </c>
      <c r="Z15" s="123"/>
      <c r="AA15" s="130"/>
      <c r="AB15" s="132" t="s">
        <v>16</v>
      </c>
      <c r="AC15" s="133"/>
      <c r="AD15" s="133"/>
      <c r="AE15" s="133"/>
      <c r="AF15" s="133"/>
      <c r="AG15" s="134"/>
      <c r="AH15" s="122" t="s">
        <v>19</v>
      </c>
      <c r="AI15" s="123"/>
      <c r="AJ15" s="124"/>
      <c r="AK15" s="122" t="s">
        <v>20</v>
      </c>
      <c r="AL15" s="123"/>
      <c r="AM15" s="124"/>
      <c r="AN15" s="128" t="s">
        <v>21</v>
      </c>
      <c r="AO15" s="123"/>
      <c r="AP15" s="124"/>
      <c r="AR15" s="10"/>
      <c r="AS15" s="123" t="s">
        <v>15</v>
      </c>
      <c r="AT15" s="123"/>
      <c r="AU15" s="130"/>
      <c r="AV15" s="132" t="s">
        <v>16</v>
      </c>
      <c r="AW15" s="133"/>
      <c r="AX15" s="133"/>
      <c r="AY15" s="133"/>
      <c r="AZ15" s="133"/>
      <c r="BA15" s="134"/>
      <c r="BB15" s="122" t="s">
        <v>19</v>
      </c>
      <c r="BC15" s="123"/>
      <c r="BD15" s="124"/>
      <c r="BE15" s="128" t="s">
        <v>20</v>
      </c>
      <c r="BF15" s="123"/>
      <c r="BG15" s="130"/>
      <c r="BH15" s="122" t="s">
        <v>21</v>
      </c>
      <c r="BI15" s="123"/>
      <c r="BJ15" s="124"/>
    </row>
    <row r="16" spans="1:62" ht="15" customHeight="1">
      <c r="A16" s="11"/>
      <c r="B16" s="126"/>
      <c r="C16" s="126"/>
      <c r="D16" s="131"/>
      <c r="E16" s="122" t="s">
        <v>17</v>
      </c>
      <c r="F16" s="123"/>
      <c r="G16" s="124"/>
      <c r="H16" s="122" t="s">
        <v>18</v>
      </c>
      <c r="I16" s="123"/>
      <c r="J16" s="124"/>
      <c r="K16" s="125"/>
      <c r="L16" s="126"/>
      <c r="M16" s="127"/>
      <c r="N16" s="129"/>
      <c r="O16" s="126"/>
      <c r="P16" s="131"/>
      <c r="Q16" s="125"/>
      <c r="R16" s="126"/>
      <c r="S16" s="127"/>
      <c r="V16" s="29" t="s">
        <v>28</v>
      </c>
      <c r="X16" s="11"/>
      <c r="Y16" s="126"/>
      <c r="Z16" s="126"/>
      <c r="AA16" s="131"/>
      <c r="AB16" s="122" t="s">
        <v>17</v>
      </c>
      <c r="AC16" s="123"/>
      <c r="AD16" s="124"/>
      <c r="AE16" s="122" t="s">
        <v>18</v>
      </c>
      <c r="AF16" s="123"/>
      <c r="AG16" s="124"/>
      <c r="AH16" s="125"/>
      <c r="AI16" s="126"/>
      <c r="AJ16" s="127"/>
      <c r="AK16" s="125"/>
      <c r="AL16" s="126"/>
      <c r="AM16" s="127"/>
      <c r="AN16" s="129"/>
      <c r="AO16" s="126"/>
      <c r="AP16" s="127"/>
      <c r="AR16" s="11"/>
      <c r="AS16" s="126"/>
      <c r="AT16" s="126"/>
      <c r="AU16" s="131"/>
      <c r="AV16" s="122" t="s">
        <v>17</v>
      </c>
      <c r="AW16" s="123"/>
      <c r="AX16" s="124"/>
      <c r="AY16" s="122" t="s">
        <v>18</v>
      </c>
      <c r="AZ16" s="123"/>
      <c r="BA16" s="124"/>
      <c r="BB16" s="125"/>
      <c r="BC16" s="126"/>
      <c r="BD16" s="127"/>
      <c r="BE16" s="129"/>
      <c r="BF16" s="126"/>
      <c r="BG16" s="131"/>
      <c r="BH16" s="125"/>
      <c r="BI16" s="126"/>
      <c r="BJ16" s="127"/>
    </row>
    <row r="17" spans="1:62" ht="15" customHeight="1">
      <c r="A17" s="12"/>
      <c r="B17" s="1" t="s">
        <v>6</v>
      </c>
      <c r="C17" s="1" t="s">
        <v>7</v>
      </c>
      <c r="D17" s="25" t="s">
        <v>8</v>
      </c>
      <c r="E17" s="42" t="s">
        <v>6</v>
      </c>
      <c r="F17" s="1" t="s">
        <v>7</v>
      </c>
      <c r="G17" s="26" t="s">
        <v>8</v>
      </c>
      <c r="H17" s="42" t="s">
        <v>6</v>
      </c>
      <c r="I17" s="1" t="s">
        <v>7</v>
      </c>
      <c r="J17" s="26" t="s">
        <v>8</v>
      </c>
      <c r="K17" s="42" t="s">
        <v>6</v>
      </c>
      <c r="L17" s="1" t="s">
        <v>7</v>
      </c>
      <c r="M17" s="26" t="s">
        <v>8</v>
      </c>
      <c r="N17" s="3" t="s">
        <v>6</v>
      </c>
      <c r="O17" s="1" t="s">
        <v>7</v>
      </c>
      <c r="P17" s="25" t="s">
        <v>8</v>
      </c>
      <c r="Q17" s="42" t="s">
        <v>6</v>
      </c>
      <c r="R17" s="1" t="s">
        <v>7</v>
      </c>
      <c r="S17" s="26" t="s">
        <v>8</v>
      </c>
      <c r="V17" s="29" t="s">
        <v>30</v>
      </c>
      <c r="X17" s="12"/>
      <c r="Y17" s="1" t="s">
        <v>6</v>
      </c>
      <c r="Z17" s="1" t="s">
        <v>7</v>
      </c>
      <c r="AA17" s="25" t="s">
        <v>8</v>
      </c>
      <c r="AB17" s="42" t="s">
        <v>6</v>
      </c>
      <c r="AC17" s="1" t="s">
        <v>7</v>
      </c>
      <c r="AD17" s="26" t="s">
        <v>8</v>
      </c>
      <c r="AE17" s="42" t="s">
        <v>6</v>
      </c>
      <c r="AF17" s="1" t="s">
        <v>7</v>
      </c>
      <c r="AG17" s="26" t="s">
        <v>8</v>
      </c>
      <c r="AH17" s="42" t="s">
        <v>6</v>
      </c>
      <c r="AI17" s="1" t="s">
        <v>7</v>
      </c>
      <c r="AJ17" s="26" t="s">
        <v>8</v>
      </c>
      <c r="AK17" s="42" t="s">
        <v>6</v>
      </c>
      <c r="AL17" s="1" t="s">
        <v>7</v>
      </c>
      <c r="AM17" s="26" t="s">
        <v>8</v>
      </c>
      <c r="AN17" s="3" t="s">
        <v>6</v>
      </c>
      <c r="AO17" s="1" t="s">
        <v>7</v>
      </c>
      <c r="AP17" s="26" t="s">
        <v>8</v>
      </c>
      <c r="AR17" s="12"/>
      <c r="AS17" s="1" t="s">
        <v>6</v>
      </c>
      <c r="AT17" s="1" t="s">
        <v>7</v>
      </c>
      <c r="AU17" s="25" t="s">
        <v>8</v>
      </c>
      <c r="AV17" s="42" t="s">
        <v>6</v>
      </c>
      <c r="AW17" s="1" t="s">
        <v>7</v>
      </c>
      <c r="AX17" s="26" t="s">
        <v>8</v>
      </c>
      <c r="AY17" s="42" t="s">
        <v>6</v>
      </c>
      <c r="AZ17" s="1" t="s">
        <v>7</v>
      </c>
      <c r="BA17" s="26" t="s">
        <v>8</v>
      </c>
      <c r="BB17" s="42" t="s">
        <v>6</v>
      </c>
      <c r="BC17" s="1" t="s">
        <v>7</v>
      </c>
      <c r="BD17" s="26" t="s">
        <v>8</v>
      </c>
      <c r="BE17" s="3" t="s">
        <v>6</v>
      </c>
      <c r="BF17" s="1" t="s">
        <v>7</v>
      </c>
      <c r="BG17" s="25" t="s">
        <v>8</v>
      </c>
      <c r="BH17" s="42" t="s">
        <v>6</v>
      </c>
      <c r="BI17" s="1" t="s">
        <v>7</v>
      </c>
      <c r="BJ17" s="26" t="s">
        <v>8</v>
      </c>
    </row>
    <row r="18" spans="1:62" ht="15" customHeight="1">
      <c r="A18" s="4" t="s">
        <v>9</v>
      </c>
      <c r="B18" s="24">
        <v>194926</v>
      </c>
      <c r="C18" s="2">
        <v>154.5</v>
      </c>
      <c r="D18" s="49">
        <f aca="true" t="shared" si="15" ref="D18:D23">B18/B7*100</f>
        <v>15.555924428561624</v>
      </c>
      <c r="E18" s="43">
        <v>43265</v>
      </c>
      <c r="F18" s="2">
        <v>34.3</v>
      </c>
      <c r="G18" s="27">
        <f aca="true" t="shared" si="16" ref="G18:G23">E18/B7*100</f>
        <v>3.4527311410572152</v>
      </c>
      <c r="H18" s="43">
        <v>34576</v>
      </c>
      <c r="I18" s="2">
        <v>27.4</v>
      </c>
      <c r="J18" s="27">
        <f aca="true" t="shared" si="17" ref="J18:J23">H18/B7*100</f>
        <v>2.759311959625431</v>
      </c>
      <c r="K18" s="43">
        <v>124749</v>
      </c>
      <c r="L18" s="2">
        <v>98.9</v>
      </c>
      <c r="M18" s="27">
        <f aca="true" t="shared" si="18" ref="M18:M23">K18/B7*100</f>
        <v>9.95550114678716</v>
      </c>
      <c r="N18" s="18">
        <v>59416</v>
      </c>
      <c r="O18" s="2">
        <v>47.1</v>
      </c>
      <c r="P18" s="49">
        <f aca="true" t="shared" si="19" ref="P18:P23">N18/B7*100</f>
        <v>4.741649681660822</v>
      </c>
      <c r="Q18" s="43">
        <v>52242</v>
      </c>
      <c r="R18" s="2">
        <v>41.4</v>
      </c>
      <c r="S18" s="27">
        <f aca="true" t="shared" si="20" ref="S18:S23">Q18/B7*100</f>
        <v>4.169133948251728</v>
      </c>
      <c r="V18" s="28">
        <v>61453000</v>
      </c>
      <c r="X18" s="4" t="s">
        <v>9</v>
      </c>
      <c r="Y18" s="24">
        <v>91298</v>
      </c>
      <c r="Z18" s="2">
        <v>154.5</v>
      </c>
      <c r="AA18" s="49">
        <f aca="true" t="shared" si="21" ref="AA18:AA23">Y18/Y7*100</f>
        <v>13.90593109330734</v>
      </c>
      <c r="AB18" s="43">
        <v>23966</v>
      </c>
      <c r="AC18" s="2">
        <v>34.3</v>
      </c>
      <c r="AD18" s="27">
        <f aca="true" t="shared" si="22" ref="AD18:AD23">AB18/Y7*100</f>
        <v>3.650348798245347</v>
      </c>
      <c r="AE18" s="43">
        <v>19646</v>
      </c>
      <c r="AF18" s="2">
        <v>27.4</v>
      </c>
      <c r="AG18" s="27">
        <f aca="true" t="shared" si="23" ref="AG18:AG23">AE18/Y7*100</f>
        <v>2.992353855058336</v>
      </c>
      <c r="AH18" s="18">
        <v>66601</v>
      </c>
      <c r="AI18" s="2">
        <v>98.9</v>
      </c>
      <c r="AJ18" s="27">
        <f aca="true" t="shared" si="24" ref="AJ18:AJ23">AH18/Y7*100</f>
        <v>10.144241021110671</v>
      </c>
      <c r="AK18" s="43">
        <v>32483</v>
      </c>
      <c r="AL18" s="2">
        <v>47.1</v>
      </c>
      <c r="AM18" s="27">
        <f aca="true" t="shared" si="25" ref="AM18:AM23">AK18/Y7*100</f>
        <v>4.947604106375849</v>
      </c>
      <c r="AN18" s="18">
        <v>12525</v>
      </c>
      <c r="AO18" s="2">
        <v>41.4</v>
      </c>
      <c r="AP18" s="27">
        <f aca="true" t="shared" si="26" ref="AP18:AP23">AN18/Y7*100</f>
        <v>1.9077283943095622</v>
      </c>
      <c r="AR18" s="4" t="s">
        <v>9</v>
      </c>
      <c r="AS18" s="86">
        <v>103628</v>
      </c>
      <c r="AT18" s="2">
        <v>154.5</v>
      </c>
      <c r="AU18" s="49">
        <f aca="true" t="shared" si="27" ref="AU18:AU23">AS18/AS7*100</f>
        <v>17.371916731207023</v>
      </c>
      <c r="AV18" s="119">
        <v>19299</v>
      </c>
      <c r="AW18" s="2">
        <v>34.3</v>
      </c>
      <c r="AX18" s="27">
        <f aca="true" t="shared" si="28" ref="AX18:AX23">AV18/AS7*100</f>
        <v>3.235231993240865</v>
      </c>
      <c r="AY18" s="119">
        <v>14930</v>
      </c>
      <c r="AZ18" s="2">
        <v>27.4</v>
      </c>
      <c r="BA18" s="27">
        <f aca="true" t="shared" si="29" ref="BA18:BA23">AY18/AS7*100</f>
        <v>2.5028246882784657</v>
      </c>
      <c r="BB18" s="18">
        <v>58148</v>
      </c>
      <c r="BC18" s="2">
        <v>98.9</v>
      </c>
      <c r="BD18" s="27">
        <f aca="true" t="shared" si="30" ref="BD18:BD23">BB18/AS7*100</f>
        <v>9.747772938648106</v>
      </c>
      <c r="BE18" s="24">
        <v>26933</v>
      </c>
      <c r="BF18" s="2">
        <v>47.1</v>
      </c>
      <c r="BG18" s="49">
        <f aca="true" t="shared" si="31" ref="BG18:BG23">BE18/AS7*100</f>
        <v>4.514975038808032</v>
      </c>
      <c r="BH18" s="43">
        <v>39717</v>
      </c>
      <c r="BI18" s="2">
        <v>41.4</v>
      </c>
      <c r="BJ18" s="27">
        <f aca="true" t="shared" si="32" ref="BJ18:BJ23">BH18/AS7*100</f>
        <v>6.658050110137697</v>
      </c>
    </row>
    <row r="19" spans="1:62" ht="15" customHeight="1">
      <c r="A19" s="5" t="s">
        <v>10</v>
      </c>
      <c r="B19" s="22">
        <v>3619</v>
      </c>
      <c r="C19" s="2">
        <f>ROUND(B19/V8*100000,1)</f>
        <v>174.5</v>
      </c>
      <c r="D19" s="49">
        <f t="shared" si="15"/>
        <v>17.18994917588942</v>
      </c>
      <c r="E19" s="44">
        <v>840</v>
      </c>
      <c r="F19" s="2">
        <f>ROUND(E19/V8*100000,1)</f>
        <v>40.5</v>
      </c>
      <c r="G19" s="27">
        <f t="shared" si="16"/>
        <v>3.989930176221916</v>
      </c>
      <c r="H19" s="44">
        <v>381</v>
      </c>
      <c r="I19" s="2">
        <f>ROUND(H19/V8*100000,1)</f>
        <v>18.4</v>
      </c>
      <c r="J19" s="27">
        <f t="shared" si="17"/>
        <v>1.8097183299292263</v>
      </c>
      <c r="K19" s="44">
        <v>2014</v>
      </c>
      <c r="L19" s="2">
        <f>ROUND(K19/V8*100000,1)</f>
        <v>97.1</v>
      </c>
      <c r="M19" s="27">
        <f t="shared" si="18"/>
        <v>9.566332589179689</v>
      </c>
      <c r="N19" s="13">
        <v>824</v>
      </c>
      <c r="O19" s="9">
        <f>ROUND(N19/V8*100000,1)</f>
        <v>39.7</v>
      </c>
      <c r="P19" s="49">
        <f t="shared" si="19"/>
        <v>3.9139315061986415</v>
      </c>
      <c r="Q19" s="44">
        <v>1187</v>
      </c>
      <c r="R19" s="2">
        <f>ROUND(Q19/V8*100000,1)</f>
        <v>57.3</v>
      </c>
      <c r="S19" s="27">
        <f t="shared" si="20"/>
        <v>5.638151332351684</v>
      </c>
      <c r="V19" s="28">
        <v>1006247</v>
      </c>
      <c r="X19" s="5" t="s">
        <v>10</v>
      </c>
      <c r="Y19" s="22">
        <v>1663</v>
      </c>
      <c r="Z19" s="2">
        <v>168.3</v>
      </c>
      <c r="AA19" s="49">
        <f t="shared" si="21"/>
        <v>15.119556323302119</v>
      </c>
      <c r="AB19" s="44">
        <v>460</v>
      </c>
      <c r="AC19" s="2">
        <v>46.6</v>
      </c>
      <c r="AD19" s="27">
        <f t="shared" si="22"/>
        <v>4.182198381671061</v>
      </c>
      <c r="AE19" s="44">
        <v>206</v>
      </c>
      <c r="AF19" s="2">
        <v>20.9</v>
      </c>
      <c r="AG19" s="27">
        <f t="shared" si="23"/>
        <v>1.8728975361396492</v>
      </c>
      <c r="AH19" s="13">
        <v>1088</v>
      </c>
      <c r="AI19" s="2">
        <v>110.1</v>
      </c>
      <c r="AJ19" s="27">
        <f t="shared" si="24"/>
        <v>9.891808346213292</v>
      </c>
      <c r="AK19" s="44">
        <v>478</v>
      </c>
      <c r="AL19" s="9">
        <v>48.4</v>
      </c>
      <c r="AM19" s="27">
        <f t="shared" si="25"/>
        <v>4.345849622692972</v>
      </c>
      <c r="AN19" s="13">
        <v>311</v>
      </c>
      <c r="AO19" s="2">
        <v>31.5</v>
      </c>
      <c r="AP19" s="27">
        <f t="shared" si="26"/>
        <v>2.8275297754341304</v>
      </c>
      <c r="AR19" s="5" t="s">
        <v>10</v>
      </c>
      <c r="AS19" s="85">
        <v>1956</v>
      </c>
      <c r="AT19" s="2">
        <v>188.3</v>
      </c>
      <c r="AU19" s="49">
        <f t="shared" si="27"/>
        <v>19.454943306146806</v>
      </c>
      <c r="AV19" s="105">
        <v>380</v>
      </c>
      <c r="AW19" s="2">
        <v>36.2</v>
      </c>
      <c r="AX19" s="27">
        <f t="shared" si="28"/>
        <v>3.7795902128506067</v>
      </c>
      <c r="AY19" s="105">
        <v>175</v>
      </c>
      <c r="AZ19" s="2">
        <v>16.7</v>
      </c>
      <c r="BA19" s="27">
        <f t="shared" si="29"/>
        <v>1.7406007559180425</v>
      </c>
      <c r="BB19" s="87">
        <v>926</v>
      </c>
      <c r="BC19" s="2">
        <v>88.2</v>
      </c>
      <c r="BD19" s="27">
        <f t="shared" si="30"/>
        <v>9.2102645713149</v>
      </c>
      <c r="BE19" s="88">
        <v>346</v>
      </c>
      <c r="BF19" s="9">
        <v>33</v>
      </c>
      <c r="BG19" s="49">
        <f t="shared" si="31"/>
        <v>3.4414163517008154</v>
      </c>
      <c r="BH19" s="104">
        <v>876</v>
      </c>
      <c r="BI19" s="2">
        <v>83.4</v>
      </c>
      <c r="BJ19" s="27">
        <f t="shared" si="32"/>
        <v>8.71295006962403</v>
      </c>
    </row>
    <row r="20" spans="1:62" ht="15" customHeight="1">
      <c r="A20" s="5" t="s">
        <v>11</v>
      </c>
      <c r="B20" s="23">
        <v>337</v>
      </c>
      <c r="C20" s="2">
        <f>ROUND(B20/V9*100000,1)</f>
        <v>214</v>
      </c>
      <c r="D20" s="49">
        <f t="shared" si="15"/>
        <v>18.295331161780673</v>
      </c>
      <c r="E20" s="45">
        <v>58</v>
      </c>
      <c r="F20" s="2">
        <f>ROUND(E20/V9*100000,1)</f>
        <v>36.8</v>
      </c>
      <c r="G20" s="27">
        <f t="shared" si="16"/>
        <v>3.1487513572204127</v>
      </c>
      <c r="H20" s="45">
        <v>27</v>
      </c>
      <c r="I20" s="2">
        <f>ROUND(H20/V9*100000,1)</f>
        <v>17.1</v>
      </c>
      <c r="J20" s="27">
        <f t="shared" si="17"/>
        <v>1.4657980456026058</v>
      </c>
      <c r="K20" s="45">
        <v>225</v>
      </c>
      <c r="L20" s="2">
        <f>ROUND(K20/V9*100000,1)</f>
        <v>142.9</v>
      </c>
      <c r="M20" s="27">
        <f t="shared" si="18"/>
        <v>12.214983713355048</v>
      </c>
      <c r="N20" s="14">
        <v>67</v>
      </c>
      <c r="O20" s="9">
        <f>ROUND(N20/V9*100000,1)</f>
        <v>42.6</v>
      </c>
      <c r="P20" s="49">
        <f t="shared" si="19"/>
        <v>3.637350705754615</v>
      </c>
      <c r="Q20" s="45">
        <v>100</v>
      </c>
      <c r="R20" s="2">
        <f>ROUND(Q20/V9*100000,1)</f>
        <v>63.5</v>
      </c>
      <c r="S20" s="27">
        <f t="shared" si="20"/>
        <v>5.428881650380022</v>
      </c>
      <c r="V20" s="36">
        <f>SUM(V21:V23)</f>
        <v>76352</v>
      </c>
      <c r="X20" s="5" t="s">
        <v>11</v>
      </c>
      <c r="Y20" s="23">
        <f>SUM(Y21:Y23)</f>
        <v>152</v>
      </c>
      <c r="Z20" s="2">
        <f>ROUND(Y20/V20*100000,1)</f>
        <v>199.1</v>
      </c>
      <c r="AA20" s="49">
        <f t="shared" si="21"/>
        <v>15.800415800415802</v>
      </c>
      <c r="AB20" s="45">
        <f>SUM(AB21:AB23)</f>
        <v>32</v>
      </c>
      <c r="AC20" s="2">
        <f>ROUND(AB20/V20*100000,1)</f>
        <v>41.9</v>
      </c>
      <c r="AD20" s="27">
        <f t="shared" si="22"/>
        <v>3.3264033264033266</v>
      </c>
      <c r="AE20" s="45">
        <f>SUM(AE21:AE23)</f>
        <v>15</v>
      </c>
      <c r="AF20" s="2">
        <f>ROUND(AE20/V20*100000,1)</f>
        <v>19.6</v>
      </c>
      <c r="AG20" s="27">
        <f t="shared" si="23"/>
        <v>1.5592515592515594</v>
      </c>
      <c r="AH20" s="23">
        <f>SUM(AH21:AH23)</f>
        <v>129</v>
      </c>
      <c r="AI20" s="2">
        <f>ROUND(AH20/V20*100000,1)</f>
        <v>169</v>
      </c>
      <c r="AJ20" s="27">
        <f t="shared" si="24"/>
        <v>13.409563409563411</v>
      </c>
      <c r="AK20" s="45">
        <f>SUM(AK21:AK23)</f>
        <v>44</v>
      </c>
      <c r="AL20" s="9">
        <f>ROUND(AK20/V20*100000,1)</f>
        <v>57.6</v>
      </c>
      <c r="AM20" s="27">
        <f t="shared" si="25"/>
        <v>4.5738045738045745</v>
      </c>
      <c r="AN20" s="14">
        <f>SUM(AN21:AN23)</f>
        <v>35</v>
      </c>
      <c r="AO20" s="2">
        <f>ROUND(AN20/V20*100000,1)</f>
        <v>45.8</v>
      </c>
      <c r="AP20" s="27">
        <f t="shared" si="26"/>
        <v>3.6382536382536386</v>
      </c>
      <c r="AR20" s="5" t="s">
        <v>11</v>
      </c>
      <c r="AS20" s="85">
        <f>SUM(AS21:AS23)</f>
        <v>185</v>
      </c>
      <c r="AT20" s="2">
        <f>ROUND(AS20/V31*100000,1)</f>
        <v>228.1</v>
      </c>
      <c r="AU20" s="49">
        <f t="shared" si="27"/>
        <v>21.022727272727273</v>
      </c>
      <c r="AV20" s="105">
        <f>SUM(AV21:AV23)</f>
        <v>26</v>
      </c>
      <c r="AW20" s="2">
        <f>ROUND(AV20/V31*100000,1)</f>
        <v>32.1</v>
      </c>
      <c r="AX20" s="27">
        <f t="shared" si="28"/>
        <v>2.9545454545454546</v>
      </c>
      <c r="AY20" s="105">
        <f>SUM(AY21:AY23)</f>
        <v>12</v>
      </c>
      <c r="AZ20" s="2">
        <f>ROUND(AY20/V31*100000,1)</f>
        <v>14.8</v>
      </c>
      <c r="BA20" s="27">
        <f t="shared" si="29"/>
        <v>1.3636363636363635</v>
      </c>
      <c r="BB20" s="85">
        <f>SUM(BB21:BB23)</f>
        <v>96</v>
      </c>
      <c r="BC20" s="2">
        <f>ROUND(BB20/V31*100000,1)</f>
        <v>118.4</v>
      </c>
      <c r="BD20" s="27">
        <f t="shared" si="30"/>
        <v>10.909090909090908</v>
      </c>
      <c r="BE20" s="85">
        <f>SUM(BE21:BE23)</f>
        <v>23</v>
      </c>
      <c r="BF20" s="9">
        <f>ROUND(BE20/V31*100000,1)</f>
        <v>28.4</v>
      </c>
      <c r="BG20" s="49">
        <f t="shared" si="31"/>
        <v>2.6136363636363633</v>
      </c>
      <c r="BH20" s="105">
        <f>SUM(BH21:BH23)</f>
        <v>65</v>
      </c>
      <c r="BI20" s="2">
        <f>ROUND(BH20/V31*100000,1)</f>
        <v>80.1</v>
      </c>
      <c r="BJ20" s="27">
        <f t="shared" si="32"/>
        <v>7.386363636363637</v>
      </c>
    </row>
    <row r="21" spans="1:62" ht="15" customHeight="1">
      <c r="A21" s="6" t="s">
        <v>12</v>
      </c>
      <c r="B21" s="21">
        <v>151</v>
      </c>
      <c r="C21" s="57">
        <f>ROUND(B21/V10*100000,1)</f>
        <v>165.6</v>
      </c>
      <c r="D21" s="61">
        <f t="shared" si="15"/>
        <v>17.004504504504506</v>
      </c>
      <c r="E21" s="46">
        <v>29</v>
      </c>
      <c r="F21" s="57">
        <f>ROUND(E21/V10*100000,1)</f>
        <v>31.8</v>
      </c>
      <c r="G21" s="56">
        <f t="shared" si="16"/>
        <v>3.2657657657657655</v>
      </c>
      <c r="H21" s="46">
        <v>14</v>
      </c>
      <c r="I21" s="57">
        <f>ROUND(H21/V10*100000,1)</f>
        <v>15.4</v>
      </c>
      <c r="J21" s="56">
        <f t="shared" si="17"/>
        <v>1.5765765765765765</v>
      </c>
      <c r="K21" s="46">
        <v>116</v>
      </c>
      <c r="L21" s="57">
        <f>ROUND(K21/V10*100000,1)</f>
        <v>127.2</v>
      </c>
      <c r="M21" s="56">
        <f t="shared" si="18"/>
        <v>13.063063063063062</v>
      </c>
      <c r="N21" s="31">
        <v>33</v>
      </c>
      <c r="O21" s="70">
        <f>ROUND(N21/V10*100000,1)</f>
        <v>36.2</v>
      </c>
      <c r="P21" s="56">
        <f t="shared" si="19"/>
        <v>3.7162162162162162</v>
      </c>
      <c r="Q21" s="46">
        <v>53</v>
      </c>
      <c r="R21" s="57">
        <f>ROUND(Q21/V10*100000,1)</f>
        <v>58.1</v>
      </c>
      <c r="S21" s="56">
        <f t="shared" si="20"/>
        <v>5.968468468468469</v>
      </c>
      <c r="V21" s="30">
        <v>44503</v>
      </c>
      <c r="X21" s="6" t="s">
        <v>12</v>
      </c>
      <c r="Y21" s="77">
        <v>81</v>
      </c>
      <c r="Z21" s="57">
        <f>ROUND(Y21/V21*100000,1)</f>
        <v>182</v>
      </c>
      <c r="AA21" s="61">
        <f t="shared" si="21"/>
        <v>17.12473572938689</v>
      </c>
      <c r="AB21" s="77">
        <v>18</v>
      </c>
      <c r="AC21" s="57">
        <f>ROUND(AB21/V21*100000,1)</f>
        <v>40.4</v>
      </c>
      <c r="AD21" s="56">
        <f t="shared" si="22"/>
        <v>3.8054968287526427</v>
      </c>
      <c r="AE21" s="77">
        <v>8</v>
      </c>
      <c r="AF21" s="57">
        <f>ROUND(AE21/V21*100000,1)</f>
        <v>18</v>
      </c>
      <c r="AG21" s="56">
        <f t="shared" si="23"/>
        <v>1.6913319238900635</v>
      </c>
      <c r="AH21" s="78">
        <v>62</v>
      </c>
      <c r="AI21" s="57">
        <f>ROUND(AH21/V21*100000,1)</f>
        <v>139.3</v>
      </c>
      <c r="AJ21" s="56">
        <f t="shared" si="24"/>
        <v>13.107822410147993</v>
      </c>
      <c r="AK21" s="77">
        <v>18</v>
      </c>
      <c r="AL21" s="70">
        <f>ROUND(AK21/V21*100000,1)</f>
        <v>40.4</v>
      </c>
      <c r="AM21" s="56">
        <f t="shared" si="25"/>
        <v>3.8054968287526427</v>
      </c>
      <c r="AN21" s="78">
        <v>17</v>
      </c>
      <c r="AO21" s="57">
        <f>ROUND(AN21/V21*100000,1)</f>
        <v>38.2</v>
      </c>
      <c r="AP21" s="56">
        <f t="shared" si="26"/>
        <v>3.5940803382663846</v>
      </c>
      <c r="AR21" s="6" t="s">
        <v>12</v>
      </c>
      <c r="AS21" s="99">
        <v>70</v>
      </c>
      <c r="AT21" s="57">
        <f>ROUND(AS21/V32*100000,1)</f>
        <v>150</v>
      </c>
      <c r="AU21" s="61">
        <f t="shared" si="27"/>
        <v>16.867469879518072</v>
      </c>
      <c r="AV21" s="99">
        <v>11</v>
      </c>
      <c r="AW21" s="57">
        <f>ROUND(AV21/V32*100000,1)</f>
        <v>23.6</v>
      </c>
      <c r="AX21" s="56">
        <f t="shared" si="28"/>
        <v>2.6506024096385543</v>
      </c>
      <c r="AY21" s="99">
        <v>6</v>
      </c>
      <c r="AZ21" s="57">
        <f>ROUND(AY21/V32*100000,1)</f>
        <v>12.9</v>
      </c>
      <c r="BA21" s="56">
        <f t="shared" si="29"/>
        <v>1.4457831325301205</v>
      </c>
      <c r="BB21" s="100">
        <v>54</v>
      </c>
      <c r="BC21" s="57">
        <f>ROUND(BB21/V32*100000,1)</f>
        <v>115.7</v>
      </c>
      <c r="BD21" s="56">
        <f t="shared" si="30"/>
        <v>13.012048192771083</v>
      </c>
      <c r="BE21" s="101">
        <v>15</v>
      </c>
      <c r="BF21" s="70">
        <f>ROUND(BE21/V32*100000,1)</f>
        <v>32.1</v>
      </c>
      <c r="BG21" s="61">
        <f t="shared" si="31"/>
        <v>3.614457831325301</v>
      </c>
      <c r="BH21" s="106">
        <v>36</v>
      </c>
      <c r="BI21" s="57">
        <f>ROUND(BH21/V32*100000,1)</f>
        <v>77.1</v>
      </c>
      <c r="BJ21" s="56">
        <f t="shared" si="32"/>
        <v>8.674698795180722</v>
      </c>
    </row>
    <row r="22" spans="1:62" ht="15" customHeight="1">
      <c r="A22" s="7" t="s">
        <v>13</v>
      </c>
      <c r="B22" s="19">
        <v>54</v>
      </c>
      <c r="C22" s="63">
        <f>ROUND(B22/V11*100000,1)</f>
        <v>241.1</v>
      </c>
      <c r="D22" s="50">
        <f t="shared" si="15"/>
        <v>19.35483870967742</v>
      </c>
      <c r="E22" s="47">
        <v>10</v>
      </c>
      <c r="F22" s="63">
        <f>ROUND(E22/V11*100000,1)</f>
        <v>44.7</v>
      </c>
      <c r="G22" s="54">
        <f t="shared" si="16"/>
        <v>3.584229390681003</v>
      </c>
      <c r="H22" s="47">
        <v>2</v>
      </c>
      <c r="I22" s="63">
        <f>ROUND(H22/V11*100000,1)</f>
        <v>8.9</v>
      </c>
      <c r="J22" s="54">
        <f t="shared" si="17"/>
        <v>0.7168458781362007</v>
      </c>
      <c r="K22" s="47">
        <v>25</v>
      </c>
      <c r="L22" s="63">
        <f>ROUND(K22/V11*100000,1)</f>
        <v>111.6</v>
      </c>
      <c r="M22" s="54">
        <f t="shared" si="18"/>
        <v>8.960573476702509</v>
      </c>
      <c r="N22" s="32">
        <v>9</v>
      </c>
      <c r="O22" s="65">
        <f>ROUND(N22/V11*100000,1)</f>
        <v>40.2</v>
      </c>
      <c r="P22" s="54">
        <f t="shared" si="19"/>
        <v>3.225806451612903</v>
      </c>
      <c r="Q22" s="47">
        <v>11</v>
      </c>
      <c r="R22" s="63">
        <f>ROUND(Q22/V11*100000,1)</f>
        <v>49.1</v>
      </c>
      <c r="S22" s="54">
        <f t="shared" si="20"/>
        <v>3.942652329749104</v>
      </c>
      <c r="V22" s="30">
        <v>10729</v>
      </c>
      <c r="X22" s="7" t="s">
        <v>13</v>
      </c>
      <c r="Y22" s="47">
        <v>28</v>
      </c>
      <c r="Z22" s="63">
        <f>ROUND(Y22/V22*100000,1)</f>
        <v>261</v>
      </c>
      <c r="AA22" s="50">
        <f t="shared" si="21"/>
        <v>17.8343949044586</v>
      </c>
      <c r="AB22" s="47">
        <v>7</v>
      </c>
      <c r="AC22" s="63">
        <f>ROUND(AB22/V22*100000,1)</f>
        <v>65.2</v>
      </c>
      <c r="AD22" s="54">
        <f t="shared" si="22"/>
        <v>4.45859872611465</v>
      </c>
      <c r="AE22" s="47">
        <v>2</v>
      </c>
      <c r="AF22" s="63">
        <f>ROUND(AE22/V22*100000,1)</f>
        <v>18.6</v>
      </c>
      <c r="AG22" s="54">
        <f t="shared" si="23"/>
        <v>1.2738853503184715</v>
      </c>
      <c r="AH22" s="32">
        <v>15</v>
      </c>
      <c r="AI22" s="63">
        <f>ROUND(AH22/V22*100000,1)</f>
        <v>139.8</v>
      </c>
      <c r="AJ22" s="54">
        <f t="shared" si="24"/>
        <v>9.554140127388536</v>
      </c>
      <c r="AK22" s="47">
        <v>5</v>
      </c>
      <c r="AL22" s="65">
        <f>ROUND(AK22/V22*100000,1)</f>
        <v>46.6</v>
      </c>
      <c r="AM22" s="54">
        <f t="shared" si="25"/>
        <v>3.1847133757961785</v>
      </c>
      <c r="AN22" s="32">
        <v>4</v>
      </c>
      <c r="AO22" s="63">
        <f>ROUND(AN22/V22*100000,1)</f>
        <v>37.3</v>
      </c>
      <c r="AP22" s="54">
        <f t="shared" si="26"/>
        <v>2.547770700636943</v>
      </c>
      <c r="AR22" s="7" t="s">
        <v>13</v>
      </c>
      <c r="AS22" s="102">
        <v>26</v>
      </c>
      <c r="AT22" s="63">
        <f>ROUND(AS22/V33*100000,1)</f>
        <v>222.9</v>
      </c>
      <c r="AU22" s="50">
        <f t="shared" si="27"/>
        <v>21.311475409836063</v>
      </c>
      <c r="AV22" s="102">
        <v>3</v>
      </c>
      <c r="AW22" s="63">
        <f>ROUND(AV22/V33*100000,1)</f>
        <v>25.7</v>
      </c>
      <c r="AX22" s="54">
        <f t="shared" si="28"/>
        <v>2.459016393442623</v>
      </c>
      <c r="AY22" s="102">
        <v>0</v>
      </c>
      <c r="AZ22" s="63">
        <f>ROUND(AY22/V33*100000,1)</f>
        <v>0</v>
      </c>
      <c r="BA22" s="54">
        <f t="shared" si="29"/>
        <v>0</v>
      </c>
      <c r="BB22" s="91">
        <v>10</v>
      </c>
      <c r="BC22" s="63">
        <f>ROUND(BB22/V33*100000,1)</f>
        <v>85.7</v>
      </c>
      <c r="BD22" s="54">
        <f t="shared" si="30"/>
        <v>8.19672131147541</v>
      </c>
      <c r="BE22" s="89">
        <v>4</v>
      </c>
      <c r="BF22" s="65">
        <f>ROUND(BE22/V33*100000,1)</f>
        <v>34.3</v>
      </c>
      <c r="BG22" s="50">
        <f t="shared" si="31"/>
        <v>3.278688524590164</v>
      </c>
      <c r="BH22" s="107">
        <v>7</v>
      </c>
      <c r="BI22" s="63">
        <f>ROUND(BH22/V33*100000,1)</f>
        <v>60</v>
      </c>
      <c r="BJ22" s="54">
        <f t="shared" si="32"/>
        <v>5.737704918032787</v>
      </c>
    </row>
    <row r="23" spans="1:62" ht="15" customHeight="1">
      <c r="A23" s="8" t="s">
        <v>14</v>
      </c>
      <c r="B23" s="20">
        <v>132</v>
      </c>
      <c r="C23" s="64">
        <f>ROUND(B23/V12*100000,1)</f>
        <v>300.8</v>
      </c>
      <c r="D23" s="51">
        <f t="shared" si="15"/>
        <v>19.555555555555557</v>
      </c>
      <c r="E23" s="48">
        <v>19</v>
      </c>
      <c r="F23" s="64">
        <f>ROUND(E23/V12*100000,1)</f>
        <v>43.3</v>
      </c>
      <c r="G23" s="55">
        <f t="shared" si="16"/>
        <v>2.814814814814815</v>
      </c>
      <c r="H23" s="48">
        <v>11</v>
      </c>
      <c r="I23" s="64">
        <f>ROUND(H23/V12*100000,1)</f>
        <v>25.1</v>
      </c>
      <c r="J23" s="55">
        <f t="shared" si="17"/>
        <v>1.6296296296296295</v>
      </c>
      <c r="K23" s="48">
        <v>84</v>
      </c>
      <c r="L23" s="64">
        <f>ROUND(K23/V12*100000,1)</f>
        <v>191.4</v>
      </c>
      <c r="M23" s="55">
        <f t="shared" si="18"/>
        <v>12.444444444444445</v>
      </c>
      <c r="N23" s="33">
        <v>25</v>
      </c>
      <c r="O23" s="66">
        <f>ROUND(N23/V12*100000,1)</f>
        <v>57</v>
      </c>
      <c r="P23" s="55">
        <f t="shared" si="19"/>
        <v>3.7037037037037033</v>
      </c>
      <c r="Q23" s="52">
        <v>36</v>
      </c>
      <c r="R23" s="64">
        <f>ROUND(Q23/V12*100000,1)</f>
        <v>82</v>
      </c>
      <c r="S23" s="55">
        <f t="shared" si="20"/>
        <v>5.333333333333334</v>
      </c>
      <c r="V23" s="30">
        <v>21120</v>
      </c>
      <c r="X23" s="8" t="s">
        <v>14</v>
      </c>
      <c r="Y23" s="48">
        <v>43</v>
      </c>
      <c r="Z23" s="64">
        <f>ROUND(Y23/V23*100000,1)</f>
        <v>203.6</v>
      </c>
      <c r="AA23" s="51">
        <f t="shared" si="21"/>
        <v>12.951807228915662</v>
      </c>
      <c r="AB23" s="48">
        <v>7</v>
      </c>
      <c r="AC23" s="64">
        <f>ROUND(AB23/V23*100000,1)</f>
        <v>33.1</v>
      </c>
      <c r="AD23" s="55">
        <f t="shared" si="22"/>
        <v>2.108433734939759</v>
      </c>
      <c r="AE23" s="48">
        <v>5</v>
      </c>
      <c r="AF23" s="64">
        <f>ROUND(AE23/V23*100000,1)</f>
        <v>23.7</v>
      </c>
      <c r="AG23" s="55">
        <f t="shared" si="23"/>
        <v>1.5060240963855422</v>
      </c>
      <c r="AH23" s="33">
        <v>52</v>
      </c>
      <c r="AI23" s="64">
        <f>ROUND(AH23/V23*100000,1)</f>
        <v>246.2</v>
      </c>
      <c r="AJ23" s="55">
        <f t="shared" si="24"/>
        <v>15.66265060240964</v>
      </c>
      <c r="AK23" s="48">
        <v>21</v>
      </c>
      <c r="AL23" s="66">
        <f>ROUND(AK23/V23*100000,1)</f>
        <v>99.4</v>
      </c>
      <c r="AM23" s="55">
        <f t="shared" si="25"/>
        <v>6.325301204819277</v>
      </c>
      <c r="AN23" s="17">
        <v>14</v>
      </c>
      <c r="AO23" s="64">
        <f>ROUND(AN23/V23*100000,1)</f>
        <v>66.3</v>
      </c>
      <c r="AP23" s="55">
        <f t="shared" si="26"/>
        <v>4.216867469879518</v>
      </c>
      <c r="AR23" s="8" t="s">
        <v>14</v>
      </c>
      <c r="AS23" s="103">
        <v>89</v>
      </c>
      <c r="AT23" s="64">
        <f>ROUND(AS23/V34*100000,1)</f>
        <v>390.9</v>
      </c>
      <c r="AU23" s="51">
        <f t="shared" si="27"/>
        <v>25.94752186588921</v>
      </c>
      <c r="AV23" s="103">
        <v>12</v>
      </c>
      <c r="AW23" s="64">
        <f>ROUND(AV23/V34*100000,1)</f>
        <v>52.7</v>
      </c>
      <c r="AX23" s="55">
        <f t="shared" si="28"/>
        <v>3.498542274052478</v>
      </c>
      <c r="AY23" s="103">
        <v>6</v>
      </c>
      <c r="AZ23" s="64">
        <f>ROUND(AY23/V34*100000,1)</f>
        <v>26.4</v>
      </c>
      <c r="BA23" s="55">
        <f t="shared" si="29"/>
        <v>1.749271137026239</v>
      </c>
      <c r="BB23" s="92">
        <v>32</v>
      </c>
      <c r="BC23" s="64">
        <f>ROUND(BB23/V34*100000,1)</f>
        <v>140.5</v>
      </c>
      <c r="BD23" s="55">
        <f t="shared" si="30"/>
        <v>9.329446064139942</v>
      </c>
      <c r="BE23" s="90">
        <v>4</v>
      </c>
      <c r="BF23" s="66">
        <f>ROUND(BE23/V34*100000,1)</f>
        <v>17.6</v>
      </c>
      <c r="BG23" s="51">
        <f t="shared" si="31"/>
        <v>1.1661807580174928</v>
      </c>
      <c r="BH23" s="108">
        <v>22</v>
      </c>
      <c r="BI23" s="64">
        <f>ROUND(BH23/V34*100000,1)</f>
        <v>96.6</v>
      </c>
      <c r="BJ23" s="55">
        <f t="shared" si="32"/>
        <v>6.41399416909621</v>
      </c>
    </row>
    <row r="24" ht="15" customHeight="1"/>
    <row r="25" spans="15:59" ht="15" customHeight="1">
      <c r="O25" s="121" t="s">
        <v>33</v>
      </c>
      <c r="P25" s="121"/>
      <c r="AL25" s="121" t="s">
        <v>33</v>
      </c>
      <c r="AM25" s="121"/>
      <c r="BF25" s="121" t="s">
        <v>33</v>
      </c>
      <c r="BG25" s="121"/>
    </row>
    <row r="26" spans="1:59" ht="15" customHeight="1">
      <c r="A26" s="10"/>
      <c r="B26" s="123" t="s">
        <v>23</v>
      </c>
      <c r="C26" s="123"/>
      <c r="D26" s="130"/>
      <c r="E26" s="122" t="s">
        <v>24</v>
      </c>
      <c r="F26" s="123"/>
      <c r="G26" s="124"/>
      <c r="H26" s="128" t="s">
        <v>25</v>
      </c>
      <c r="I26" s="123"/>
      <c r="J26" s="130"/>
      <c r="K26" s="122" t="s">
        <v>26</v>
      </c>
      <c r="L26" s="123"/>
      <c r="M26" s="124"/>
      <c r="N26" s="128" t="s">
        <v>27</v>
      </c>
      <c r="O26" s="123"/>
      <c r="P26" s="124"/>
      <c r="V26" s="34">
        <v>40817</v>
      </c>
      <c r="X26" s="10"/>
      <c r="Y26" s="122" t="s">
        <v>23</v>
      </c>
      <c r="Z26" s="123"/>
      <c r="AA26" s="124"/>
      <c r="AB26" s="128" t="s">
        <v>24</v>
      </c>
      <c r="AC26" s="123"/>
      <c r="AD26" s="124"/>
      <c r="AE26" s="128" t="s">
        <v>25</v>
      </c>
      <c r="AF26" s="123"/>
      <c r="AG26" s="130"/>
      <c r="AH26" s="122" t="s">
        <v>26</v>
      </c>
      <c r="AI26" s="123"/>
      <c r="AJ26" s="124"/>
      <c r="AK26" s="128" t="s">
        <v>27</v>
      </c>
      <c r="AL26" s="123"/>
      <c r="AM26" s="124"/>
      <c r="AR26" s="10"/>
      <c r="AS26" s="122" t="s">
        <v>23</v>
      </c>
      <c r="AT26" s="123"/>
      <c r="AU26" s="124"/>
      <c r="AV26" s="128" t="s">
        <v>24</v>
      </c>
      <c r="AW26" s="123"/>
      <c r="AX26" s="124"/>
      <c r="AY26" s="128" t="s">
        <v>25</v>
      </c>
      <c r="AZ26" s="123"/>
      <c r="BA26" s="130"/>
      <c r="BB26" s="122" t="s">
        <v>26</v>
      </c>
      <c r="BC26" s="123"/>
      <c r="BD26" s="124"/>
      <c r="BE26" s="128" t="s">
        <v>27</v>
      </c>
      <c r="BF26" s="123"/>
      <c r="BG26" s="124"/>
    </row>
    <row r="27" spans="1:59" ht="15" customHeight="1">
      <c r="A27" s="11"/>
      <c r="B27" s="126"/>
      <c r="C27" s="126"/>
      <c r="D27" s="131"/>
      <c r="E27" s="125"/>
      <c r="F27" s="126"/>
      <c r="G27" s="127"/>
      <c r="H27" s="129"/>
      <c r="I27" s="126"/>
      <c r="J27" s="131"/>
      <c r="K27" s="125"/>
      <c r="L27" s="126"/>
      <c r="M27" s="127"/>
      <c r="N27" s="129"/>
      <c r="O27" s="126"/>
      <c r="P27" s="127"/>
      <c r="V27" s="29" t="s">
        <v>28</v>
      </c>
      <c r="X27" s="11"/>
      <c r="Y27" s="125"/>
      <c r="Z27" s="126"/>
      <c r="AA27" s="127"/>
      <c r="AB27" s="129"/>
      <c r="AC27" s="126"/>
      <c r="AD27" s="127"/>
      <c r="AE27" s="129"/>
      <c r="AF27" s="126"/>
      <c r="AG27" s="131"/>
      <c r="AH27" s="125"/>
      <c r="AI27" s="126"/>
      <c r="AJ27" s="127"/>
      <c r="AK27" s="129"/>
      <c r="AL27" s="126"/>
      <c r="AM27" s="127"/>
      <c r="AR27" s="11"/>
      <c r="AS27" s="125"/>
      <c r="AT27" s="126"/>
      <c r="AU27" s="127"/>
      <c r="AV27" s="129"/>
      <c r="AW27" s="126"/>
      <c r="AX27" s="127"/>
      <c r="AY27" s="129"/>
      <c r="AZ27" s="126"/>
      <c r="BA27" s="131"/>
      <c r="BB27" s="125"/>
      <c r="BC27" s="126"/>
      <c r="BD27" s="127"/>
      <c r="BE27" s="129"/>
      <c r="BF27" s="126"/>
      <c r="BG27" s="127"/>
    </row>
    <row r="28" spans="1:59" ht="15" customHeight="1">
      <c r="A28" s="12"/>
      <c r="B28" s="1" t="s">
        <v>6</v>
      </c>
      <c r="C28" s="1" t="s">
        <v>7</v>
      </c>
      <c r="D28" s="25" t="s">
        <v>8</v>
      </c>
      <c r="E28" s="42" t="s">
        <v>6</v>
      </c>
      <c r="F28" s="1" t="s">
        <v>7</v>
      </c>
      <c r="G28" s="26" t="s">
        <v>8</v>
      </c>
      <c r="H28" s="3" t="s">
        <v>6</v>
      </c>
      <c r="I28" s="1" t="s">
        <v>7</v>
      </c>
      <c r="J28" s="25" t="s">
        <v>8</v>
      </c>
      <c r="K28" s="42" t="s">
        <v>6</v>
      </c>
      <c r="L28" s="1" t="s">
        <v>7</v>
      </c>
      <c r="M28" s="26" t="s">
        <v>8</v>
      </c>
      <c r="N28" s="3" t="s">
        <v>6</v>
      </c>
      <c r="O28" s="1" t="s">
        <v>7</v>
      </c>
      <c r="P28" s="26" t="s">
        <v>8</v>
      </c>
      <c r="V28" s="29" t="s">
        <v>39</v>
      </c>
      <c r="X28" s="12"/>
      <c r="Y28" s="42" t="s">
        <v>6</v>
      </c>
      <c r="Z28" s="1" t="s">
        <v>7</v>
      </c>
      <c r="AA28" s="26" t="s">
        <v>8</v>
      </c>
      <c r="AB28" s="3" t="s">
        <v>6</v>
      </c>
      <c r="AC28" s="1" t="s">
        <v>7</v>
      </c>
      <c r="AD28" s="26" t="s">
        <v>8</v>
      </c>
      <c r="AE28" s="3" t="s">
        <v>6</v>
      </c>
      <c r="AF28" s="1" t="s">
        <v>7</v>
      </c>
      <c r="AG28" s="25" t="s">
        <v>8</v>
      </c>
      <c r="AH28" s="42" t="s">
        <v>6</v>
      </c>
      <c r="AI28" s="1" t="s">
        <v>7</v>
      </c>
      <c r="AJ28" s="26" t="s">
        <v>8</v>
      </c>
      <c r="AK28" s="3" t="s">
        <v>6</v>
      </c>
      <c r="AL28" s="1" t="s">
        <v>7</v>
      </c>
      <c r="AM28" s="26" t="s">
        <v>8</v>
      </c>
      <c r="AR28" s="12"/>
      <c r="AS28" s="42" t="s">
        <v>6</v>
      </c>
      <c r="AT28" s="1" t="s">
        <v>7</v>
      </c>
      <c r="AU28" s="26" t="s">
        <v>8</v>
      </c>
      <c r="AV28" s="3" t="s">
        <v>6</v>
      </c>
      <c r="AW28" s="1" t="s">
        <v>7</v>
      </c>
      <c r="AX28" s="26" t="s">
        <v>8</v>
      </c>
      <c r="AY28" s="3" t="s">
        <v>6</v>
      </c>
      <c r="AZ28" s="1" t="s">
        <v>7</v>
      </c>
      <c r="BA28" s="25" t="s">
        <v>8</v>
      </c>
      <c r="BB28" s="42" t="s">
        <v>6</v>
      </c>
      <c r="BC28" s="1" t="s">
        <v>7</v>
      </c>
      <c r="BD28" s="26" t="s">
        <v>8</v>
      </c>
      <c r="BE28" s="3" t="s">
        <v>6</v>
      </c>
      <c r="BF28" s="1" t="s">
        <v>7</v>
      </c>
      <c r="BG28" s="26" t="s">
        <v>8</v>
      </c>
    </row>
    <row r="29" spans="1:59" ht="15" customHeight="1">
      <c r="A29" s="4" t="s">
        <v>22</v>
      </c>
      <c r="B29" s="24">
        <v>28896</v>
      </c>
      <c r="C29" s="2">
        <v>22.9</v>
      </c>
      <c r="D29" s="49">
        <f aca="true" t="shared" si="33" ref="D29:D34">B29/B7*100</f>
        <v>2.306023784860494</v>
      </c>
      <c r="E29" s="43">
        <v>16390</v>
      </c>
      <c r="F29" s="2">
        <v>13</v>
      </c>
      <c r="G29" s="27">
        <f aca="true" t="shared" si="34" ref="G29:G34">E29/B7*100</f>
        <v>1.307991757816428</v>
      </c>
      <c r="H29" s="18">
        <v>24526</v>
      </c>
      <c r="I29" s="2">
        <v>19.4</v>
      </c>
      <c r="J29" s="49">
        <f aca="true" t="shared" si="35" ref="J29:J34">H29/B7*100</f>
        <v>1.9572791856135272</v>
      </c>
      <c r="K29" s="43">
        <v>14664</v>
      </c>
      <c r="L29" s="2">
        <v>11.6</v>
      </c>
      <c r="M29" s="27">
        <f aca="true" t="shared" si="36" ref="M29:M34">K29/B7*100</f>
        <v>1.1702496117522938</v>
      </c>
      <c r="N29" s="18">
        <v>2166</v>
      </c>
      <c r="O29" s="2">
        <v>1.7</v>
      </c>
      <c r="P29" s="27">
        <f aca="true" t="shared" si="37" ref="P29:P34">N29/B7*100</f>
        <v>0.17285601875719236</v>
      </c>
      <c r="V29" s="28">
        <v>64727000</v>
      </c>
      <c r="X29" s="4" t="s">
        <v>22</v>
      </c>
      <c r="Y29" s="43">
        <v>19904</v>
      </c>
      <c r="Z29" s="2">
        <v>22.9</v>
      </c>
      <c r="AA29" s="27">
        <f aca="true" t="shared" si="38" ref="AA29:AA34">Y29/Y7*100</f>
        <v>3.031650775276449</v>
      </c>
      <c r="AB29" s="18">
        <v>10644</v>
      </c>
      <c r="AC29" s="2">
        <v>13</v>
      </c>
      <c r="AD29" s="27">
        <f aca="true" t="shared" si="39" ref="AD29:AD34">AB29/Y7*100</f>
        <v>1.6212264294635514</v>
      </c>
      <c r="AE29" s="24">
        <v>11587</v>
      </c>
      <c r="AF29" s="2">
        <v>19.4</v>
      </c>
      <c r="AG29" s="49">
        <f aca="true" t="shared" si="40" ref="AG29:AG34">AE29/Y7*100</f>
        <v>1.7648581959971974</v>
      </c>
      <c r="AH29" s="43">
        <v>7738</v>
      </c>
      <c r="AI29" s="2">
        <v>11.6</v>
      </c>
      <c r="AJ29" s="27">
        <f aca="true" t="shared" si="41" ref="AJ29:AJ34">AH29/Y7*100</f>
        <v>1.1786029792548816</v>
      </c>
      <c r="AK29" s="24">
        <v>1349</v>
      </c>
      <c r="AL29" s="2">
        <v>1.7</v>
      </c>
      <c r="AM29" s="27">
        <f aca="true" t="shared" si="42" ref="AM29:AM34">AK29/Y7*100</f>
        <v>0.2054711061016846</v>
      </c>
      <c r="AR29" s="4" t="s">
        <v>22</v>
      </c>
      <c r="AS29" s="24">
        <v>8992</v>
      </c>
      <c r="AT29" s="2">
        <v>22.9</v>
      </c>
      <c r="AU29" s="27">
        <f aca="true" t="shared" si="43" ref="AU29:AU34">AS29/AS7*100</f>
        <v>1.5073944807099775</v>
      </c>
      <c r="AV29" s="24">
        <v>5746</v>
      </c>
      <c r="AW29" s="2">
        <v>13</v>
      </c>
      <c r="AX29" s="27">
        <f aca="true" t="shared" si="44" ref="AX29:AX34">AV29/AS7*100</f>
        <v>0.9632438485497697</v>
      </c>
      <c r="AY29" s="24">
        <v>12939</v>
      </c>
      <c r="AZ29" s="2">
        <v>19.4</v>
      </c>
      <c r="BA29" s="49">
        <f aca="true" t="shared" si="45" ref="BA29:BA34">AY29/AS7*100</f>
        <v>2.1690588507458184</v>
      </c>
      <c r="BB29" s="43">
        <v>6926</v>
      </c>
      <c r="BC29" s="2">
        <v>11.6</v>
      </c>
      <c r="BD29" s="27">
        <f aca="true" t="shared" si="46" ref="BD29:BD34">BB29/AS7*100</f>
        <v>1.161055846685643</v>
      </c>
      <c r="BE29" s="24">
        <v>817</v>
      </c>
      <c r="BF29" s="2">
        <v>1.7</v>
      </c>
      <c r="BG29" s="27">
        <f aca="true" t="shared" si="47" ref="BG29:BG34">BE29/AS7*100</f>
        <v>0.13695966311610894</v>
      </c>
    </row>
    <row r="30" spans="1:59" ht="15" customHeight="1">
      <c r="A30" s="5" t="s">
        <v>10</v>
      </c>
      <c r="B30" s="22">
        <v>460</v>
      </c>
      <c r="C30" s="2">
        <f>ROUND(B30/V8*100000,1)</f>
        <v>22.2</v>
      </c>
      <c r="D30" s="49">
        <f t="shared" si="33"/>
        <v>2.1849617631691443</v>
      </c>
      <c r="E30" s="44">
        <v>229</v>
      </c>
      <c r="F30" s="2">
        <f>ROUND(E30/V8*100000,1)</f>
        <v>11</v>
      </c>
      <c r="G30" s="27">
        <f t="shared" si="34"/>
        <v>1.0877309647081177</v>
      </c>
      <c r="H30" s="13">
        <v>415</v>
      </c>
      <c r="I30" s="2">
        <f>ROUND(H30/V8*100000,1)</f>
        <v>20</v>
      </c>
      <c r="J30" s="49">
        <f t="shared" si="35"/>
        <v>1.9712155037286845</v>
      </c>
      <c r="K30" s="44">
        <v>201</v>
      </c>
      <c r="L30" s="2">
        <f>ROUND(K30/V8*100000,1)</f>
        <v>9.7</v>
      </c>
      <c r="M30" s="27">
        <f t="shared" si="36"/>
        <v>0.9547332921673871</v>
      </c>
      <c r="N30" s="13">
        <v>29</v>
      </c>
      <c r="O30" s="2">
        <f>ROUND(N30/V8*100000,1)</f>
        <v>1.4</v>
      </c>
      <c r="P30" s="27">
        <f t="shared" si="37"/>
        <v>0.1377475894171852</v>
      </c>
      <c r="V30" s="28">
        <v>1070486</v>
      </c>
      <c r="X30" s="5" t="s">
        <v>10</v>
      </c>
      <c r="Y30" s="44">
        <v>327</v>
      </c>
      <c r="Z30" s="2">
        <v>33.1</v>
      </c>
      <c r="AA30" s="27">
        <f t="shared" si="38"/>
        <v>2.972997545231385</v>
      </c>
      <c r="AB30" s="13">
        <v>134</v>
      </c>
      <c r="AC30" s="2">
        <v>13.6</v>
      </c>
      <c r="AD30" s="27">
        <f t="shared" si="39"/>
        <v>1.2182925720520048</v>
      </c>
      <c r="AE30" s="22">
        <v>198</v>
      </c>
      <c r="AF30" s="2">
        <v>20</v>
      </c>
      <c r="AG30" s="49">
        <f t="shared" si="40"/>
        <v>1.800163651241022</v>
      </c>
      <c r="AH30" s="44">
        <v>104</v>
      </c>
      <c r="AI30" s="2">
        <v>10.5</v>
      </c>
      <c r="AJ30" s="27">
        <f t="shared" si="41"/>
        <v>0.9455405036821528</v>
      </c>
      <c r="AK30" s="22">
        <v>17</v>
      </c>
      <c r="AL30" s="2">
        <f>ROUND(AK30/V19*100000,1)</f>
        <v>1.7</v>
      </c>
      <c r="AM30" s="27">
        <f t="shared" si="42"/>
        <v>0.1545595054095827</v>
      </c>
      <c r="AR30" s="5" t="s">
        <v>10</v>
      </c>
      <c r="AS30" s="24">
        <v>133</v>
      </c>
      <c r="AT30" s="2">
        <v>12.7</v>
      </c>
      <c r="AU30" s="27">
        <f t="shared" si="43"/>
        <v>1.3228565744977123</v>
      </c>
      <c r="AV30" s="24">
        <v>95</v>
      </c>
      <c r="AW30" s="2">
        <v>9</v>
      </c>
      <c r="AX30" s="27">
        <f t="shared" si="44"/>
        <v>0.9448975532126517</v>
      </c>
      <c r="AY30" s="24">
        <v>217</v>
      </c>
      <c r="AZ30" s="2">
        <v>20.7</v>
      </c>
      <c r="BA30" s="49">
        <f t="shared" si="45"/>
        <v>2.1583449373383727</v>
      </c>
      <c r="BB30" s="43">
        <v>97</v>
      </c>
      <c r="BC30" s="2">
        <v>9.2</v>
      </c>
      <c r="BD30" s="27">
        <f t="shared" si="46"/>
        <v>0.9647901332802864</v>
      </c>
      <c r="BE30" s="24">
        <v>12</v>
      </c>
      <c r="BF30" s="2">
        <f>ROUND(BE30/V30*100000,1)</f>
        <v>1.1</v>
      </c>
      <c r="BG30" s="27">
        <f t="shared" si="47"/>
        <v>0.11935548040580862</v>
      </c>
    </row>
    <row r="31" spans="1:59" ht="15" customHeight="1">
      <c r="A31" s="5" t="s">
        <v>11</v>
      </c>
      <c r="B31" s="23">
        <v>36</v>
      </c>
      <c r="C31" s="2">
        <f>ROUND(B31/V9*100000,1)</f>
        <v>22.9</v>
      </c>
      <c r="D31" s="49">
        <f t="shared" si="33"/>
        <v>1.9543973941368076</v>
      </c>
      <c r="E31" s="45">
        <v>19</v>
      </c>
      <c r="F31" s="2">
        <f>ROUND(E31/V9*100000,1)</f>
        <v>12.1</v>
      </c>
      <c r="G31" s="27">
        <f t="shared" si="34"/>
        <v>1.0314875135722041</v>
      </c>
      <c r="H31" s="14">
        <v>33</v>
      </c>
      <c r="I31" s="2">
        <f>ROUND(H31/V9*100000,1)</f>
        <v>21</v>
      </c>
      <c r="J31" s="49">
        <f t="shared" si="35"/>
        <v>1.7915309446254073</v>
      </c>
      <c r="K31" s="45">
        <v>31</v>
      </c>
      <c r="L31" s="2">
        <f>ROUND(K31/V9*100000,1)</f>
        <v>19.7</v>
      </c>
      <c r="M31" s="27">
        <f t="shared" si="36"/>
        <v>1.6829533116178068</v>
      </c>
      <c r="N31" s="14">
        <v>0</v>
      </c>
      <c r="O31" s="2">
        <f>ROUND(N31/V9*100000,1)</f>
        <v>0</v>
      </c>
      <c r="P31" s="27">
        <f t="shared" si="37"/>
        <v>0</v>
      </c>
      <c r="V31" s="36">
        <f>SUM(V32:V34)</f>
        <v>81108</v>
      </c>
      <c r="X31" s="5" t="s">
        <v>11</v>
      </c>
      <c r="Y31" s="45">
        <f>SUM(Y32:Y34)</f>
        <v>23</v>
      </c>
      <c r="Z31" s="2">
        <f>ROUND(Y31/V20*100000,1)</f>
        <v>30.1</v>
      </c>
      <c r="AA31" s="27">
        <f t="shared" si="38"/>
        <v>2.390852390852391</v>
      </c>
      <c r="AB31" s="14">
        <f>SUM(AB32:AB34)</f>
        <v>13</v>
      </c>
      <c r="AC31" s="2">
        <f>ROUND(AB31/V20*100000,1)</f>
        <v>17</v>
      </c>
      <c r="AD31" s="27">
        <f t="shared" si="39"/>
        <v>1.3513513513513513</v>
      </c>
      <c r="AE31" s="23">
        <f>SUM(AE32:AE34)</f>
        <v>12</v>
      </c>
      <c r="AF31" s="2">
        <f>ROUND(AE31/V20*100000,1)</f>
        <v>15.7</v>
      </c>
      <c r="AG31" s="49">
        <f t="shared" si="40"/>
        <v>1.2474012474012475</v>
      </c>
      <c r="AH31" s="45">
        <f>SUM(AH32:AH34)</f>
        <v>13</v>
      </c>
      <c r="AI31" s="2">
        <f>ROUND(AH31/V20*100000,1)</f>
        <v>17</v>
      </c>
      <c r="AJ31" s="27">
        <f t="shared" si="41"/>
        <v>1.3513513513513513</v>
      </c>
      <c r="AK31" s="23">
        <f>SUM(AK32:AK34)</f>
        <v>0</v>
      </c>
      <c r="AL31" s="2">
        <f>ROUND(AK31/V20*100000,1)</f>
        <v>0</v>
      </c>
      <c r="AM31" s="27">
        <f t="shared" si="42"/>
        <v>0</v>
      </c>
      <c r="AR31" s="5" t="s">
        <v>11</v>
      </c>
      <c r="AS31" s="24">
        <f>SUM(AS32:AS34)</f>
        <v>13</v>
      </c>
      <c r="AT31" s="2">
        <f>ROUND(AS31/V31*100000,1)</f>
        <v>16</v>
      </c>
      <c r="AU31" s="27">
        <f t="shared" si="43"/>
        <v>1.4772727272727273</v>
      </c>
      <c r="AV31" s="24">
        <f>SUM(AV32:AV34)</f>
        <v>6</v>
      </c>
      <c r="AW31" s="2">
        <f>ROUND(AV31/V31*100000,1)</f>
        <v>7.4</v>
      </c>
      <c r="AX31" s="27">
        <f t="shared" si="44"/>
        <v>0.6818181818181818</v>
      </c>
      <c r="AY31" s="24">
        <f>SUM(AY32:AY34)</f>
        <v>21</v>
      </c>
      <c r="AZ31" s="2">
        <f>ROUND(AY31/V31*100000,1)</f>
        <v>25.9</v>
      </c>
      <c r="BA31" s="49">
        <f t="shared" si="45"/>
        <v>2.3863636363636367</v>
      </c>
      <c r="BB31" s="43">
        <f>SUM(BB32:BB34)</f>
        <v>18</v>
      </c>
      <c r="BC31" s="2">
        <f>ROUND(BB31/V31*100000,1)</f>
        <v>22.2</v>
      </c>
      <c r="BD31" s="27">
        <f t="shared" si="46"/>
        <v>2.0454545454545454</v>
      </c>
      <c r="BE31" s="115">
        <f>SUM(BE32:BE34)</f>
        <v>0</v>
      </c>
      <c r="BF31" s="2">
        <f>ROUND(BE31/V31*100000,1)</f>
        <v>0</v>
      </c>
      <c r="BG31" s="27">
        <f t="shared" si="47"/>
        <v>0</v>
      </c>
    </row>
    <row r="32" spans="1:59" ht="15" customHeight="1">
      <c r="A32" s="6" t="s">
        <v>12</v>
      </c>
      <c r="B32" s="21">
        <v>15</v>
      </c>
      <c r="C32" s="57">
        <f>ROUND(B32/V10*100000,1)</f>
        <v>16.5</v>
      </c>
      <c r="D32" s="56">
        <f t="shared" si="33"/>
        <v>1.6891891891891893</v>
      </c>
      <c r="E32" s="46">
        <v>7</v>
      </c>
      <c r="F32" s="57">
        <f>ROUND(E32/V10*100000,1)</f>
        <v>7.7</v>
      </c>
      <c r="G32" s="56">
        <f t="shared" si="34"/>
        <v>0.7882882882882882</v>
      </c>
      <c r="H32" s="31">
        <v>18</v>
      </c>
      <c r="I32" s="57">
        <f>ROUND(H32/V10*100000,1)</f>
        <v>19.7</v>
      </c>
      <c r="J32" s="56">
        <f t="shared" si="35"/>
        <v>2.027027027027027</v>
      </c>
      <c r="K32" s="46">
        <v>15</v>
      </c>
      <c r="L32" s="57">
        <f>ROUND(K32/V10*100000,1)</f>
        <v>16.5</v>
      </c>
      <c r="M32" s="56">
        <f t="shared" si="36"/>
        <v>1.6891891891891893</v>
      </c>
      <c r="N32" s="31">
        <v>0</v>
      </c>
      <c r="O32" s="57">
        <f>ROUND(N32/V10*100000,1)</f>
        <v>0</v>
      </c>
      <c r="P32" s="56">
        <f t="shared" si="37"/>
        <v>0</v>
      </c>
      <c r="V32" s="28">
        <v>46675</v>
      </c>
      <c r="X32" s="6" t="s">
        <v>12</v>
      </c>
      <c r="Y32" s="77">
        <v>9</v>
      </c>
      <c r="Z32" s="57">
        <f>ROUND(Y32/V21*100000,1)</f>
        <v>20.2</v>
      </c>
      <c r="AA32" s="56">
        <f t="shared" si="38"/>
        <v>1.9027484143763214</v>
      </c>
      <c r="AB32" s="78">
        <v>5</v>
      </c>
      <c r="AC32" s="57">
        <f>ROUND(AB32/V21*100000,1)</f>
        <v>11.2</v>
      </c>
      <c r="AD32" s="56">
        <f t="shared" si="39"/>
        <v>1.0570824524312896</v>
      </c>
      <c r="AE32" s="75">
        <v>5</v>
      </c>
      <c r="AF32" s="57">
        <f>ROUND(AE32/V21*100000,1)</f>
        <v>11.2</v>
      </c>
      <c r="AG32" s="61">
        <f t="shared" si="40"/>
        <v>1.0570824524312896</v>
      </c>
      <c r="AH32" s="77">
        <v>8</v>
      </c>
      <c r="AI32" s="57">
        <f>ROUND(AH32/V21*100000,1)</f>
        <v>18</v>
      </c>
      <c r="AJ32" s="56">
        <f t="shared" si="41"/>
        <v>1.6913319238900635</v>
      </c>
      <c r="AK32" s="75">
        <v>0</v>
      </c>
      <c r="AL32" s="57">
        <f>ROUND(AK32/V21*100000,1)</f>
        <v>0</v>
      </c>
      <c r="AM32" s="56">
        <f t="shared" si="42"/>
        <v>0</v>
      </c>
      <c r="AR32" s="6" t="s">
        <v>12</v>
      </c>
      <c r="AS32" s="110">
        <v>6</v>
      </c>
      <c r="AT32" s="57">
        <f>ROUND(AS32/V32*100000,1)</f>
        <v>12.9</v>
      </c>
      <c r="AU32" s="56">
        <f t="shared" si="43"/>
        <v>1.4457831325301205</v>
      </c>
      <c r="AV32" s="113">
        <v>2</v>
      </c>
      <c r="AW32" s="57">
        <f>ROUND(AV32/V32*100000,1)</f>
        <v>4.3</v>
      </c>
      <c r="AX32" s="56">
        <f t="shared" si="44"/>
        <v>0.48192771084337355</v>
      </c>
      <c r="AY32" s="113">
        <v>13</v>
      </c>
      <c r="AZ32" s="57">
        <f>ROUND(AY32/V32*100000,1)</f>
        <v>27.9</v>
      </c>
      <c r="BA32" s="61">
        <f t="shared" si="45"/>
        <v>3.132530120481928</v>
      </c>
      <c r="BB32" s="110">
        <v>7</v>
      </c>
      <c r="BC32" s="57">
        <f>ROUND(BB32/V32*100000,1)</f>
        <v>15</v>
      </c>
      <c r="BD32" s="56">
        <f t="shared" si="46"/>
        <v>1.6867469879518073</v>
      </c>
      <c r="BE32" s="116">
        <v>0</v>
      </c>
      <c r="BF32" s="57">
        <f>ROUND(BE32/V32*100000,1)</f>
        <v>0</v>
      </c>
      <c r="BG32" s="56">
        <f t="shared" si="47"/>
        <v>0</v>
      </c>
    </row>
    <row r="33" spans="1:59" ht="15" customHeight="1">
      <c r="A33" s="7" t="s">
        <v>13</v>
      </c>
      <c r="B33" s="19">
        <v>5</v>
      </c>
      <c r="C33" s="63">
        <f>ROUND(B33/V11*100000,1)</f>
        <v>22.3</v>
      </c>
      <c r="D33" s="54">
        <f t="shared" si="33"/>
        <v>1.7921146953405016</v>
      </c>
      <c r="E33" s="47">
        <v>3</v>
      </c>
      <c r="F33" s="63">
        <f>ROUND(E33/V11*100000,1)</f>
        <v>13.4</v>
      </c>
      <c r="G33" s="54">
        <f t="shared" si="34"/>
        <v>1.0752688172043012</v>
      </c>
      <c r="H33" s="32">
        <v>2</v>
      </c>
      <c r="I33" s="63">
        <f>ROUND(H33/V11*100000,1)</f>
        <v>8.9</v>
      </c>
      <c r="J33" s="54">
        <f t="shared" si="35"/>
        <v>0.7168458781362007</v>
      </c>
      <c r="K33" s="47">
        <v>4</v>
      </c>
      <c r="L33" s="63">
        <f>ROUND(K33/V11*100000,1)</f>
        <v>17.9</v>
      </c>
      <c r="M33" s="54">
        <f t="shared" si="36"/>
        <v>1.4336917562724014</v>
      </c>
      <c r="N33" s="32">
        <v>0</v>
      </c>
      <c r="O33" s="63">
        <f>ROUND(N33/V11*100000,1)</f>
        <v>0</v>
      </c>
      <c r="P33" s="54">
        <f t="shared" si="37"/>
        <v>0</v>
      </c>
      <c r="V33" s="28">
        <v>11664</v>
      </c>
      <c r="X33" s="7" t="s">
        <v>13</v>
      </c>
      <c r="Y33" s="47">
        <v>4</v>
      </c>
      <c r="Z33" s="63">
        <f>ROUND(Y33/V22*100000,1)</f>
        <v>37.3</v>
      </c>
      <c r="AA33" s="54">
        <f t="shared" si="38"/>
        <v>2.547770700636943</v>
      </c>
      <c r="AB33" s="32">
        <v>3</v>
      </c>
      <c r="AC33" s="63">
        <f>ROUND(AB33/V22*100000,1)</f>
        <v>28</v>
      </c>
      <c r="AD33" s="54">
        <f t="shared" si="39"/>
        <v>1.910828025477707</v>
      </c>
      <c r="AE33" s="19">
        <v>2</v>
      </c>
      <c r="AF33" s="63">
        <f>ROUND(AE33/V22*100000,1)</f>
        <v>18.6</v>
      </c>
      <c r="AG33" s="50">
        <f t="shared" si="40"/>
        <v>1.2738853503184715</v>
      </c>
      <c r="AH33" s="47">
        <v>3</v>
      </c>
      <c r="AI33" s="63">
        <f>ROUND(AH33/V22*100000,1)</f>
        <v>28</v>
      </c>
      <c r="AJ33" s="54">
        <f t="shared" si="41"/>
        <v>1.910828025477707</v>
      </c>
      <c r="AK33" s="19">
        <v>0</v>
      </c>
      <c r="AL33" s="63">
        <f>ROUND(AK33/V22*100000,1)</f>
        <v>0</v>
      </c>
      <c r="AM33" s="54">
        <f t="shared" si="42"/>
        <v>0</v>
      </c>
      <c r="AR33" s="7" t="s">
        <v>13</v>
      </c>
      <c r="AS33" s="111">
        <v>1</v>
      </c>
      <c r="AT33" s="63">
        <f>ROUND(AS33/V33*100000,1)</f>
        <v>8.6</v>
      </c>
      <c r="AU33" s="54">
        <f t="shared" si="43"/>
        <v>0.819672131147541</v>
      </c>
      <c r="AV33" s="109">
        <v>0</v>
      </c>
      <c r="AW33" s="63">
        <f>ROUND(AV33/V33*100000,1)</f>
        <v>0</v>
      </c>
      <c r="AX33" s="54">
        <f t="shared" si="44"/>
        <v>0</v>
      </c>
      <c r="AY33" s="109">
        <v>0</v>
      </c>
      <c r="AZ33" s="63">
        <f>ROUND(AY33/V33*100000,1)</f>
        <v>0</v>
      </c>
      <c r="BA33" s="50">
        <f t="shared" si="45"/>
        <v>0</v>
      </c>
      <c r="BB33" s="111">
        <v>1</v>
      </c>
      <c r="BC33" s="63">
        <f>ROUND(BB33/V33*100000,1)</f>
        <v>8.6</v>
      </c>
      <c r="BD33" s="54">
        <f t="shared" si="46"/>
        <v>0.819672131147541</v>
      </c>
      <c r="BE33" s="109">
        <v>0</v>
      </c>
      <c r="BF33" s="63">
        <f>ROUND(BE33/V33*100000,1)</f>
        <v>0</v>
      </c>
      <c r="BG33" s="54">
        <f t="shared" si="47"/>
        <v>0</v>
      </c>
    </row>
    <row r="34" spans="1:59" ht="15" customHeight="1">
      <c r="A34" s="8" t="s">
        <v>14</v>
      </c>
      <c r="B34" s="20">
        <v>16</v>
      </c>
      <c r="C34" s="64">
        <f>ROUND(B34/V12*100000,1)</f>
        <v>36.5</v>
      </c>
      <c r="D34" s="55">
        <f t="shared" si="33"/>
        <v>2.3703703703703702</v>
      </c>
      <c r="E34" s="52">
        <v>9</v>
      </c>
      <c r="F34" s="64">
        <f>ROUND(E34/V12*100000,1)</f>
        <v>20.5</v>
      </c>
      <c r="G34" s="55">
        <f t="shared" si="34"/>
        <v>1.3333333333333335</v>
      </c>
      <c r="H34" s="33">
        <v>13</v>
      </c>
      <c r="I34" s="64">
        <f>ROUND(H34/V12*100000,1)</f>
        <v>29.6</v>
      </c>
      <c r="J34" s="55">
        <f t="shared" si="35"/>
        <v>1.925925925925926</v>
      </c>
      <c r="K34" s="52">
        <v>12</v>
      </c>
      <c r="L34" s="64">
        <f>ROUND(K34/V12*100000,1)</f>
        <v>27.3</v>
      </c>
      <c r="M34" s="55">
        <f t="shared" si="36"/>
        <v>1.7777777777777777</v>
      </c>
      <c r="N34" s="17">
        <v>0</v>
      </c>
      <c r="O34" s="64">
        <f>ROUND(N34/V12*100000,1)</f>
        <v>0</v>
      </c>
      <c r="P34" s="55">
        <f t="shared" si="37"/>
        <v>0</v>
      </c>
      <c r="V34" s="28">
        <v>22769</v>
      </c>
      <c r="X34" s="8" t="s">
        <v>14</v>
      </c>
      <c r="Y34" s="48">
        <v>10</v>
      </c>
      <c r="Z34" s="64">
        <f>ROUND(Y34/V23*100000,1)</f>
        <v>47.3</v>
      </c>
      <c r="AA34" s="55">
        <f t="shared" si="38"/>
        <v>3.0120481927710845</v>
      </c>
      <c r="AB34" s="17">
        <v>5</v>
      </c>
      <c r="AC34" s="64">
        <f>ROUND(AB34/V23*100000,1)</f>
        <v>23.7</v>
      </c>
      <c r="AD34" s="55">
        <f t="shared" si="39"/>
        <v>1.5060240963855422</v>
      </c>
      <c r="AE34" s="20">
        <v>5</v>
      </c>
      <c r="AF34" s="64">
        <f>ROUND(AE34/V23*100000,1)</f>
        <v>23.7</v>
      </c>
      <c r="AG34" s="51">
        <f t="shared" si="40"/>
        <v>1.5060240963855422</v>
      </c>
      <c r="AH34" s="52">
        <v>2</v>
      </c>
      <c r="AI34" s="64">
        <f>ROUND(AH34/V23*100000,1)</f>
        <v>9.5</v>
      </c>
      <c r="AJ34" s="55">
        <f t="shared" si="41"/>
        <v>0.6024096385542169</v>
      </c>
      <c r="AK34" s="73">
        <v>0</v>
      </c>
      <c r="AL34" s="64">
        <f>ROUND(AK34/V23*100000,1)</f>
        <v>0</v>
      </c>
      <c r="AM34" s="55">
        <f t="shared" si="42"/>
        <v>0</v>
      </c>
      <c r="AR34" s="8" t="s">
        <v>14</v>
      </c>
      <c r="AS34" s="112">
        <v>6</v>
      </c>
      <c r="AT34" s="64">
        <f>ROUND(AS34/V34*100000,1)</f>
        <v>26.4</v>
      </c>
      <c r="AU34" s="55">
        <f t="shared" si="43"/>
        <v>1.749271137026239</v>
      </c>
      <c r="AV34" s="114">
        <v>4</v>
      </c>
      <c r="AW34" s="64">
        <f>ROUND(AV34/V34*100000,1)</f>
        <v>17.6</v>
      </c>
      <c r="AX34" s="55">
        <f t="shared" si="44"/>
        <v>1.1661807580174928</v>
      </c>
      <c r="AY34" s="114">
        <v>8</v>
      </c>
      <c r="AZ34" s="64">
        <f>ROUND(AY34/V34*100000,1)</f>
        <v>35.1</v>
      </c>
      <c r="BA34" s="51">
        <f t="shared" si="45"/>
        <v>2.3323615160349855</v>
      </c>
      <c r="BB34" s="112">
        <v>10</v>
      </c>
      <c r="BC34" s="64">
        <f>ROUND(BB34/V34*100000,1)</f>
        <v>43.9</v>
      </c>
      <c r="BD34" s="55">
        <f t="shared" si="46"/>
        <v>2.9154518950437316</v>
      </c>
      <c r="BE34" s="117">
        <v>0</v>
      </c>
      <c r="BF34" s="64">
        <f>ROUND(BE34/V34*100000,1)</f>
        <v>0</v>
      </c>
      <c r="BG34" s="55">
        <f t="shared" si="47"/>
        <v>0</v>
      </c>
    </row>
    <row r="35" ht="15" customHeight="1">
      <c r="O35" s="71"/>
    </row>
    <row r="36" spans="1:53" ht="15" customHeight="1">
      <c r="A36" s="59" t="s">
        <v>36</v>
      </c>
      <c r="B36" s="60"/>
      <c r="C36" s="60"/>
      <c r="D36" s="60"/>
      <c r="E36" s="60"/>
      <c r="F36" s="60"/>
      <c r="G36" s="60"/>
      <c r="H36" s="60"/>
      <c r="I36" s="59" t="s">
        <v>38</v>
      </c>
      <c r="J36" s="60"/>
      <c r="X36" s="59" t="s">
        <v>36</v>
      </c>
      <c r="Y36" s="60"/>
      <c r="Z36" s="60"/>
      <c r="AA36" s="60"/>
      <c r="AB36" s="60"/>
      <c r="AC36" s="60"/>
      <c r="AD36" s="60"/>
      <c r="AE36" s="60"/>
      <c r="AF36" s="59" t="s">
        <v>38</v>
      </c>
      <c r="AG36" s="60"/>
      <c r="AR36" s="59" t="s">
        <v>36</v>
      </c>
      <c r="AS36" s="60"/>
      <c r="AT36" s="60"/>
      <c r="AU36" s="60"/>
      <c r="AV36" s="60"/>
      <c r="AW36" s="60"/>
      <c r="AX36" s="60"/>
      <c r="AY36" s="60"/>
      <c r="AZ36" s="59" t="s">
        <v>38</v>
      </c>
      <c r="BA36" s="60"/>
    </row>
    <row r="37" spans="1:53" ht="13.5">
      <c r="A37" s="59" t="s">
        <v>34</v>
      </c>
      <c r="B37" s="60"/>
      <c r="C37" s="60"/>
      <c r="D37" s="60"/>
      <c r="E37" s="60"/>
      <c r="F37" s="60"/>
      <c r="G37" s="60"/>
      <c r="H37" s="60"/>
      <c r="I37" s="60"/>
      <c r="J37" s="60"/>
      <c r="X37" s="59" t="s">
        <v>40</v>
      </c>
      <c r="Y37" s="60"/>
      <c r="Z37" s="60"/>
      <c r="AA37" s="60"/>
      <c r="AB37" s="60"/>
      <c r="AC37" s="60"/>
      <c r="AD37" s="60"/>
      <c r="AE37" s="60"/>
      <c r="AF37" s="60"/>
      <c r="AG37" s="60"/>
      <c r="AR37" s="59" t="s">
        <v>40</v>
      </c>
      <c r="AS37" s="60"/>
      <c r="AT37" s="60"/>
      <c r="AU37" s="60"/>
      <c r="AV37" s="60"/>
      <c r="AW37" s="60"/>
      <c r="AX37" s="60"/>
      <c r="AY37" s="60"/>
      <c r="AZ37" s="60"/>
      <c r="BA37" s="60"/>
    </row>
    <row r="38" spans="1:53" ht="13.5">
      <c r="A38" s="59" t="s">
        <v>37</v>
      </c>
      <c r="B38" s="60"/>
      <c r="C38" s="60"/>
      <c r="D38" s="60"/>
      <c r="E38" s="60"/>
      <c r="F38" s="60"/>
      <c r="G38" s="60"/>
      <c r="H38" s="60"/>
      <c r="I38" s="60"/>
      <c r="J38" s="60"/>
      <c r="X38" s="59" t="s">
        <v>41</v>
      </c>
      <c r="Y38" s="60"/>
      <c r="Z38" s="60"/>
      <c r="AA38" s="60"/>
      <c r="AB38" s="60"/>
      <c r="AC38" s="60"/>
      <c r="AD38" s="60"/>
      <c r="AE38" s="60"/>
      <c r="AF38" s="60"/>
      <c r="AG38" s="60"/>
      <c r="AR38" s="59" t="s">
        <v>41</v>
      </c>
      <c r="AS38" s="60"/>
      <c r="AT38" s="60"/>
      <c r="AU38" s="60"/>
      <c r="AV38" s="60"/>
      <c r="AW38" s="60"/>
      <c r="AX38" s="60"/>
      <c r="AY38" s="60"/>
      <c r="AZ38" s="60"/>
      <c r="BA38" s="60"/>
    </row>
    <row r="39" spans="1:53" ht="13.5">
      <c r="A39" s="59" t="s">
        <v>35</v>
      </c>
      <c r="B39" s="60"/>
      <c r="C39" s="60"/>
      <c r="D39" s="60"/>
      <c r="E39" s="60"/>
      <c r="F39" s="60"/>
      <c r="G39" s="60"/>
      <c r="H39" s="60"/>
      <c r="I39" s="60"/>
      <c r="J39" s="60"/>
      <c r="X39" s="59" t="s">
        <v>35</v>
      </c>
      <c r="Y39" s="60"/>
      <c r="Z39" s="60"/>
      <c r="AA39" s="60"/>
      <c r="AB39" s="60"/>
      <c r="AC39" s="60"/>
      <c r="AD39" s="60"/>
      <c r="AE39" s="60"/>
      <c r="AF39" s="60"/>
      <c r="AG39" s="60"/>
      <c r="AR39" s="59" t="s">
        <v>35</v>
      </c>
      <c r="AS39" s="60"/>
      <c r="AT39" s="60"/>
      <c r="AU39" s="60"/>
      <c r="AV39" s="60"/>
      <c r="AW39" s="60"/>
      <c r="AX39" s="60"/>
      <c r="AY39" s="60"/>
      <c r="AZ39" s="60"/>
      <c r="BA39" s="60"/>
    </row>
    <row r="40" spans="1:53" ht="13.5">
      <c r="A40" s="60"/>
      <c r="B40" s="60"/>
      <c r="C40" s="60"/>
      <c r="D40" s="60"/>
      <c r="E40" s="60"/>
      <c r="F40" s="60"/>
      <c r="G40" s="60"/>
      <c r="H40" s="60"/>
      <c r="I40" s="60"/>
      <c r="J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</row>
  </sheetData>
  <sheetProtection/>
  <mergeCells count="63">
    <mergeCell ref="B15:D16"/>
    <mergeCell ref="E16:G16"/>
    <mergeCell ref="K15:M16"/>
    <mergeCell ref="Q5:S5"/>
    <mergeCell ref="N5:P5"/>
    <mergeCell ref="H4:J5"/>
    <mergeCell ref="B4:D5"/>
    <mergeCell ref="E4:G5"/>
    <mergeCell ref="K5:M5"/>
    <mergeCell ref="N15:P16"/>
    <mergeCell ref="Q15:S16"/>
    <mergeCell ref="E26:G27"/>
    <mergeCell ref="H26:J27"/>
    <mergeCell ref="K26:M27"/>
    <mergeCell ref="N26:P27"/>
    <mergeCell ref="H16:J16"/>
    <mergeCell ref="E15:J15"/>
    <mergeCell ref="AN5:AP5"/>
    <mergeCell ref="AO14:AP14"/>
    <mergeCell ref="Y15:AA16"/>
    <mergeCell ref="AB15:AG15"/>
    <mergeCell ref="AH15:AJ16"/>
    <mergeCell ref="AK15:AM16"/>
    <mergeCell ref="AN15:AP16"/>
    <mergeCell ref="AB16:AD16"/>
    <mergeCell ref="AE16:AG16"/>
    <mergeCell ref="B26:D27"/>
    <mergeCell ref="R3:S3"/>
    <mergeCell ref="R14:S14"/>
    <mergeCell ref="O25:P25"/>
    <mergeCell ref="AO3:AP3"/>
    <mergeCell ref="Y4:AA5"/>
    <mergeCell ref="AB4:AD5"/>
    <mergeCell ref="AE4:AG5"/>
    <mergeCell ref="AH5:AJ5"/>
    <mergeCell ref="AK5:AM5"/>
    <mergeCell ref="AL25:AM25"/>
    <mergeCell ref="Y26:AA27"/>
    <mergeCell ref="AB26:AD27"/>
    <mergeCell ref="AE26:AG27"/>
    <mergeCell ref="AH26:AJ27"/>
    <mergeCell ref="AK26:AM27"/>
    <mergeCell ref="BI3:BJ3"/>
    <mergeCell ref="AS4:AU5"/>
    <mergeCell ref="AV4:AX5"/>
    <mergeCell ref="AY4:BA5"/>
    <mergeCell ref="BB5:BD5"/>
    <mergeCell ref="BE5:BG5"/>
    <mergeCell ref="BH5:BJ5"/>
    <mergeCell ref="BI14:BJ14"/>
    <mergeCell ref="AS15:AU16"/>
    <mergeCell ref="AV15:BA15"/>
    <mergeCell ref="BB15:BD16"/>
    <mergeCell ref="BE15:BG16"/>
    <mergeCell ref="BH15:BJ16"/>
    <mergeCell ref="AV16:AX16"/>
    <mergeCell ref="AY16:BA16"/>
    <mergeCell ref="BF25:BG25"/>
    <mergeCell ref="AS26:AU27"/>
    <mergeCell ref="AV26:AX27"/>
    <mergeCell ref="AY26:BA27"/>
    <mergeCell ref="BB26:BD27"/>
    <mergeCell ref="BE26:BG27"/>
  </mergeCells>
  <printOptions/>
  <pageMargins left="0.7874015748031497" right="0.7874015748031497" top="0.7874015748031497" bottom="0.8661417322834646" header="0.31496062992125984" footer="0.31496062992125984"/>
  <pageSetup fitToWidth="3" fitToHeight="1" horizontalDpi="600" verticalDpi="600" orientation="landscape" paperSize="9" scale="75" r:id="rId1"/>
  <colBreaks count="2" manualBreakCount="2">
    <brk id="20" max="43" man="1"/>
    <brk id="43" max="43" man="1"/>
  </colBreaks>
  <ignoredErrors>
    <ignoredError sqref="Z9 AC9:AD9 AF9 AL9 Z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2013-02-13T07:55:17Z</cp:lastPrinted>
  <dcterms:created xsi:type="dcterms:W3CDTF">2013-02-13T06:08:58Z</dcterms:created>
  <dcterms:modified xsi:type="dcterms:W3CDTF">2013-02-21T09:05:47Z</dcterms:modified>
  <cp:category/>
  <cp:version/>
  <cp:contentType/>
  <cp:contentStatus/>
</cp:coreProperties>
</file>