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420" windowWidth="7680" windowHeight="8355" activeTab="0"/>
  </bookViews>
  <sheets>
    <sheet name="Sheet1" sheetId="1" r:id="rId1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<sst xmlns="http://schemas.openxmlformats.org/spreadsheetml/2006/main" count="77" uniqueCount="49">
  <si>
    <t>全国</t>
  </si>
  <si>
    <t>岐阜県</t>
  </si>
  <si>
    <t>管内</t>
  </si>
  <si>
    <t>合計特殊出生率</t>
  </si>
  <si>
    <t>母の年齢階級別出生数×５</t>
  </si>
  <si>
    <t>年齢階級別女子人口</t>
  </si>
  <si>
    <t>（１５歳から４９歳までの合計）</t>
  </si>
  <si>
    <t>オ　年齢階級別女子人口・合計特殊出生率（Ｔ２－６－２）</t>
  </si>
  <si>
    <t>カ　人口妊娠中絶　年齢別・妊娠週別の届出件数（Ｔ２－６－３）</t>
  </si>
  <si>
    <t>区分</t>
  </si>
  <si>
    <t>総数</t>
  </si>
  <si>
    <t>満7週以前</t>
  </si>
  <si>
    <t>満８～11週</t>
  </si>
  <si>
    <t>満１２～15週</t>
  </si>
  <si>
    <t>満16～19週</t>
  </si>
  <si>
    <t>満２０・21週</t>
  </si>
  <si>
    <t>20歳未満</t>
  </si>
  <si>
    <t>５０歳以上</t>
  </si>
  <si>
    <t>不詳</t>
  </si>
  <si>
    <t>本所小計</t>
  </si>
  <si>
    <t>センター小計</t>
  </si>
  <si>
    <t>郡上市</t>
  </si>
  <si>
    <t>15～     19歳</t>
  </si>
  <si>
    <t>20～    24歳</t>
  </si>
  <si>
    <t>25～     29歳</t>
  </si>
  <si>
    <t>30～      34歳</t>
  </si>
  <si>
    <t>35～     39歳</t>
  </si>
  <si>
    <t>40～     44歳</t>
  </si>
  <si>
    <t>45～     49歳</t>
  </si>
  <si>
    <t>＝</t>
  </si>
  <si>
    <t>２０～２４</t>
  </si>
  <si>
    <t>２５～２９</t>
  </si>
  <si>
    <t>３０～３４</t>
  </si>
  <si>
    <t>３５～３９</t>
  </si>
  <si>
    <t>４０～４４</t>
  </si>
  <si>
    <t>４５～４９</t>
  </si>
  <si>
    <t>関市</t>
  </si>
  <si>
    <t>美濃市</t>
  </si>
  <si>
    <t>-</t>
  </si>
  <si>
    <t>出典：全国および岐阜県---</t>
  </si>
  <si>
    <r>
      <rPr>
        <sz val="10"/>
        <color indexed="9"/>
        <rFont val="ＭＳ Ｐ明朝"/>
        <family val="1"/>
      </rPr>
      <t>出典：</t>
    </r>
    <r>
      <rPr>
        <sz val="10"/>
        <rFont val="ＭＳ Ｐ明朝"/>
        <family val="1"/>
      </rPr>
      <t>市町--------------</t>
    </r>
  </si>
  <si>
    <t>県統計課「市町村別・年齢（各歳）・男女別人口（平成23年10月1日現在）」</t>
  </si>
  <si>
    <t>　　（平成２３年）</t>
  </si>
  <si>
    <t>（平成２３年度）</t>
  </si>
  <si>
    <t>総務省統計局「年齢（5歳階級）、男女別人口－総人口（平成23年10月1日現在）」</t>
  </si>
  <si>
    <t>総務省統計局「年齢（5歳階級）、男女別人口－日本人人口（平成23年10月1日現在）」</t>
  </si>
  <si>
    <t>注意：全国及び岐阜県の合計特殊出生率は厚生労働省公表値</t>
  </si>
  <si>
    <t>　　　　算出に用いた出生率の15歳及び49歳にはそれぞれ14歳以下、50歳以上を含む</t>
  </si>
  <si>
    <r>
      <rPr>
        <sz val="10"/>
        <color indexed="9"/>
        <rFont val="ＭＳ Ｐ明朝"/>
        <family val="1"/>
      </rPr>
      <t>出典：</t>
    </r>
    <r>
      <rPr>
        <sz val="10"/>
        <rFont val="ＭＳ Ｐ明朝"/>
        <family val="1"/>
      </rPr>
      <t>県----------------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</si>
</sst>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vertical="center" shrinkToFit="1"/>
    </xf>
    <xf numFmtId="41" fontId="6" fillId="0" borderId="11" xfId="0" applyNumberFormat="1" applyFont="1" applyBorder="1" applyAlignment="1">
      <alignment vertical="center" shrinkToFit="1"/>
    </xf>
    <xf numFmtId="178" fontId="0" fillId="0" borderId="0" xfId="0" applyNumberFormat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 shrinkToFit="1"/>
    </xf>
    <xf numFmtId="41" fontId="6" fillId="0" borderId="13" xfId="0" applyNumberFormat="1" applyFont="1" applyBorder="1" applyAlignment="1">
      <alignment vertical="center"/>
    </xf>
    <xf numFmtId="41" fontId="7" fillId="0" borderId="14" xfId="0" applyNumberFormat="1" applyFont="1" applyFill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6" fillId="0" borderId="15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 wrapText="1" shrinkToFit="1"/>
    </xf>
    <xf numFmtId="41" fontId="7" fillId="0" borderId="18" xfId="0" applyNumberFormat="1" applyFont="1" applyFill="1" applyBorder="1" applyAlignment="1">
      <alignment vertical="center"/>
    </xf>
    <xf numFmtId="41" fontId="6" fillId="0" borderId="18" xfId="0" applyNumberFormat="1" applyFont="1" applyBorder="1" applyAlignment="1">
      <alignment vertical="center"/>
    </xf>
    <xf numFmtId="41" fontId="6" fillId="0" borderId="19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wrapText="1" shrinkToFit="1"/>
    </xf>
    <xf numFmtId="41" fontId="7" fillId="0" borderId="27" xfId="0" applyNumberFormat="1" applyFont="1" applyFill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41" fontId="6" fillId="0" borderId="28" xfId="0" applyNumberFormat="1" applyFont="1" applyBorder="1" applyAlignment="1">
      <alignment vertical="center"/>
    </xf>
    <xf numFmtId="41" fontId="6" fillId="0" borderId="29" xfId="0" applyNumberFormat="1" applyFont="1" applyBorder="1" applyAlignment="1">
      <alignment vertical="center"/>
    </xf>
    <xf numFmtId="41" fontId="6" fillId="0" borderId="30" xfId="0" applyNumberFormat="1" applyFont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24" xfId="0" applyNumberFormat="1" applyFont="1" applyFill="1" applyBorder="1" applyAlignment="1">
      <alignment vertical="center"/>
    </xf>
    <xf numFmtId="176" fontId="6" fillId="0" borderId="25" xfId="0" applyNumberFormat="1" applyFont="1" applyFill="1" applyBorder="1" applyAlignment="1">
      <alignment vertical="center"/>
    </xf>
    <xf numFmtId="0" fontId="3" fillId="0" borderId="31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41" fontId="6" fillId="0" borderId="31" xfId="0" applyNumberFormat="1" applyFont="1" applyBorder="1" applyAlignment="1">
      <alignment vertical="center" shrinkToFit="1"/>
    </xf>
    <xf numFmtId="41" fontId="6" fillId="0" borderId="14" xfId="0" applyNumberFormat="1" applyFont="1" applyBorder="1" applyAlignment="1">
      <alignment vertical="center" shrinkToFit="1"/>
    </xf>
    <xf numFmtId="41" fontId="6" fillId="0" borderId="32" xfId="0" applyNumberFormat="1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41" fontId="6" fillId="0" borderId="33" xfId="0" applyNumberFormat="1" applyFont="1" applyBorder="1" applyAlignment="1">
      <alignment vertical="center" shrinkToFit="1"/>
    </xf>
    <xf numFmtId="41" fontId="6" fillId="0" borderId="34" xfId="0" applyNumberFormat="1" applyFont="1" applyBorder="1" applyAlignment="1">
      <alignment vertical="center" shrinkToFit="1"/>
    </xf>
    <xf numFmtId="41" fontId="6" fillId="0" borderId="35" xfId="0" applyNumberFormat="1" applyFont="1" applyBorder="1" applyAlignment="1">
      <alignment vertical="center" shrinkToFit="1"/>
    </xf>
    <xf numFmtId="41" fontId="6" fillId="0" borderId="35" xfId="0" applyNumberFormat="1" applyFont="1" applyBorder="1" applyAlignment="1">
      <alignment horizontal="right" vertical="center" shrinkToFit="1"/>
    </xf>
    <xf numFmtId="41" fontId="6" fillId="0" borderId="36" xfId="0" applyNumberFormat="1" applyFont="1" applyBorder="1" applyAlignment="1">
      <alignment horizontal="right" vertical="center" shrinkToFit="1"/>
    </xf>
    <xf numFmtId="0" fontId="6" fillId="0" borderId="37" xfId="0" applyFont="1" applyBorder="1" applyAlignment="1">
      <alignment vertical="center" shrinkToFit="1"/>
    </xf>
    <xf numFmtId="41" fontId="6" fillId="0" borderId="37" xfId="0" applyNumberFormat="1" applyFont="1" applyBorder="1" applyAlignment="1">
      <alignment vertical="center" shrinkToFit="1"/>
    </xf>
    <xf numFmtId="41" fontId="6" fillId="0" borderId="38" xfId="0" applyNumberFormat="1" applyFont="1" applyBorder="1" applyAlignment="1">
      <alignment vertical="center" shrinkToFit="1"/>
    </xf>
    <xf numFmtId="41" fontId="6" fillId="0" borderId="39" xfId="0" applyNumberFormat="1" applyFont="1" applyBorder="1" applyAlignment="1">
      <alignment vertical="center" shrinkToFit="1"/>
    </xf>
    <xf numFmtId="41" fontId="6" fillId="0" borderId="39" xfId="0" applyNumberFormat="1" applyFont="1" applyBorder="1" applyAlignment="1">
      <alignment horizontal="right" vertical="center" shrinkToFit="1"/>
    </xf>
    <xf numFmtId="41" fontId="6" fillId="0" borderId="40" xfId="0" applyNumberFormat="1" applyFont="1" applyBorder="1" applyAlignment="1">
      <alignment horizontal="right" vertical="center" shrinkToFit="1"/>
    </xf>
    <xf numFmtId="41" fontId="6" fillId="0" borderId="40" xfId="0" applyNumberFormat="1" applyFont="1" applyBorder="1" applyAlignment="1">
      <alignment vertical="center" shrinkToFit="1"/>
    </xf>
    <xf numFmtId="41" fontId="6" fillId="0" borderId="38" xfId="0" applyNumberFormat="1" applyFont="1" applyBorder="1" applyAlignment="1">
      <alignment horizontal="right" vertical="center" shrinkToFit="1"/>
    </xf>
    <xf numFmtId="0" fontId="6" fillId="0" borderId="41" xfId="0" applyFont="1" applyBorder="1" applyAlignment="1">
      <alignment vertical="center" shrinkToFit="1"/>
    </xf>
    <xf numFmtId="41" fontId="6" fillId="0" borderId="41" xfId="0" applyNumberFormat="1" applyFont="1" applyBorder="1" applyAlignment="1">
      <alignment vertical="center" shrinkToFit="1"/>
    </xf>
    <xf numFmtId="41" fontId="6" fillId="0" borderId="42" xfId="0" applyNumberFormat="1" applyFont="1" applyBorder="1" applyAlignment="1">
      <alignment horizontal="right" vertical="center" shrinkToFit="1"/>
    </xf>
    <xf numFmtId="41" fontId="6" fillId="0" borderId="43" xfId="0" applyNumberFormat="1" applyFont="1" applyBorder="1" applyAlignment="1">
      <alignment horizontal="right" vertical="center" shrinkToFit="1"/>
    </xf>
    <xf numFmtId="41" fontId="6" fillId="0" borderId="44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shrinkToFit="1"/>
    </xf>
    <xf numFmtId="0" fontId="3" fillId="0" borderId="0" xfId="0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22" xfId="0" applyFont="1" applyFill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SheetLayoutView="100" zoomScalePageLayoutView="0" workbookViewId="0" topLeftCell="A19">
      <selection activeCell="E23" sqref="E23"/>
    </sheetView>
  </sheetViews>
  <sheetFormatPr defaultColWidth="9.00390625" defaultRowHeight="13.5"/>
  <cols>
    <col min="1" max="1" width="10.625" style="0" customWidth="1"/>
    <col min="2" max="9" width="7.625" style="0" customWidth="1"/>
    <col min="10" max="12" width="6.125" style="0" customWidth="1"/>
  </cols>
  <sheetData>
    <row r="1" ht="17.25" customHeight="1">
      <c r="A1" s="1" t="s">
        <v>7</v>
      </c>
    </row>
    <row r="2" spans="1:10" ht="13.5">
      <c r="A2" s="2"/>
      <c r="B2" s="2"/>
      <c r="C2" s="2"/>
      <c r="D2" s="2"/>
      <c r="E2" s="2"/>
      <c r="F2" s="2"/>
      <c r="G2" s="2"/>
      <c r="H2" s="2" t="s">
        <v>42</v>
      </c>
      <c r="I2" s="2"/>
      <c r="J2" s="2"/>
    </row>
    <row r="3" spans="1:16" ht="32.25" customHeight="1">
      <c r="A3" s="26"/>
      <c r="B3" s="20" t="s">
        <v>22</v>
      </c>
      <c r="C3" s="14" t="s">
        <v>23</v>
      </c>
      <c r="D3" s="14" t="s">
        <v>24</v>
      </c>
      <c r="E3" s="14" t="s">
        <v>25</v>
      </c>
      <c r="F3" s="14" t="s">
        <v>26</v>
      </c>
      <c r="G3" s="14" t="s">
        <v>27</v>
      </c>
      <c r="H3" s="32" t="s">
        <v>28</v>
      </c>
      <c r="I3" s="72" t="s">
        <v>3</v>
      </c>
      <c r="J3" s="2"/>
      <c r="P3" s="11"/>
    </row>
    <row r="4" spans="1:11" ht="15" customHeight="1">
      <c r="A4" s="27" t="s">
        <v>0</v>
      </c>
      <c r="B4" s="21">
        <v>2923000</v>
      </c>
      <c r="C4" s="16">
        <v>3008000</v>
      </c>
      <c r="D4" s="16">
        <v>3435000</v>
      </c>
      <c r="E4" s="16">
        <v>3879000</v>
      </c>
      <c r="F4" s="16">
        <v>4691000</v>
      </c>
      <c r="G4" s="16">
        <v>4515000</v>
      </c>
      <c r="H4" s="33">
        <v>3887000</v>
      </c>
      <c r="I4" s="38">
        <v>1.39</v>
      </c>
      <c r="J4" s="2"/>
      <c r="K4" s="11"/>
    </row>
    <row r="5" spans="1:10" ht="15" customHeight="1">
      <c r="A5" s="28" t="s">
        <v>1</v>
      </c>
      <c r="B5" s="22">
        <v>51000</v>
      </c>
      <c r="C5" s="17">
        <v>48000</v>
      </c>
      <c r="D5" s="17">
        <v>53000</v>
      </c>
      <c r="E5" s="17">
        <v>60000</v>
      </c>
      <c r="F5" s="17">
        <v>74000</v>
      </c>
      <c r="G5" s="17">
        <v>72000</v>
      </c>
      <c r="H5" s="34">
        <v>63000</v>
      </c>
      <c r="I5" s="39">
        <f>(194*5/B5)+(1634*5/C5)+(5246*5/D5)+(6039*5/E5)+(3301*5/F5)+(430*5/G5)+(7*5/H5)</f>
        <v>1.4408408087610363</v>
      </c>
      <c r="J5" s="2"/>
    </row>
    <row r="6" spans="1:10" ht="15" customHeight="1">
      <c r="A6" s="28" t="s">
        <v>2</v>
      </c>
      <c r="B6" s="22">
        <f>SUM(B7+B10)</f>
        <v>3858</v>
      </c>
      <c r="C6" s="17">
        <f aca="true" t="shared" si="0" ref="C6:H6">SUM(C7+C10)</f>
        <v>3373</v>
      </c>
      <c r="D6" s="17">
        <f t="shared" si="0"/>
        <v>3656</v>
      </c>
      <c r="E6" s="17">
        <f t="shared" si="0"/>
        <v>4222</v>
      </c>
      <c r="F6" s="17">
        <f t="shared" si="0"/>
        <v>4974</v>
      </c>
      <c r="G6" s="17">
        <f t="shared" si="0"/>
        <v>4848</v>
      </c>
      <c r="H6" s="34">
        <f t="shared" si="0"/>
        <v>4644</v>
      </c>
      <c r="I6" s="38">
        <f>(12*5/B6)+(119*5/C6)+(411*5/D6)+(441*5/E6)+(214*5/F6)+(39*5/G6)</f>
        <v>1.5316483639772849</v>
      </c>
      <c r="J6" s="2"/>
    </row>
    <row r="7" spans="1:10" ht="15" customHeight="1">
      <c r="A7" s="28" t="s">
        <v>19</v>
      </c>
      <c r="B7" s="22">
        <f aca="true" t="shared" si="1" ref="B7:H7">SUM(B8:B9)</f>
        <v>2779</v>
      </c>
      <c r="C7" s="17">
        <f t="shared" si="1"/>
        <v>2961</v>
      </c>
      <c r="D7" s="17">
        <f t="shared" si="1"/>
        <v>2938</v>
      </c>
      <c r="E7" s="17">
        <f t="shared" si="1"/>
        <v>3226</v>
      </c>
      <c r="F7" s="17">
        <f t="shared" si="1"/>
        <v>3778</v>
      </c>
      <c r="G7" s="17">
        <f t="shared" si="1"/>
        <v>3585</v>
      </c>
      <c r="H7" s="34">
        <f t="shared" si="1"/>
        <v>3299</v>
      </c>
      <c r="I7" s="38">
        <f>(11*5/(B8+B9))+(92*5/(C8+C9))+(320*5/(D8+D9))+(315*5/(E8+E9))+(160*5/(F8+F9))+(23*5/(G8+G9))</f>
        <v>1.4517834281826463</v>
      </c>
      <c r="J7" s="2"/>
    </row>
    <row r="8" spans="1:10" ht="15" customHeight="1">
      <c r="A8" s="29" t="s">
        <v>36</v>
      </c>
      <c r="B8" s="23">
        <v>2261</v>
      </c>
      <c r="C8" s="15">
        <v>2438</v>
      </c>
      <c r="D8" s="15">
        <v>2379</v>
      </c>
      <c r="E8" s="15">
        <v>2644</v>
      </c>
      <c r="F8" s="15">
        <v>3122</v>
      </c>
      <c r="G8" s="15">
        <v>2933</v>
      </c>
      <c r="H8" s="35">
        <v>2679</v>
      </c>
      <c r="I8" s="40">
        <f>(9*5/B8)+(76*5/C8)+(263*5/D8)+(254*5/E8)+(128*5/F8)+(18*5/G8)</f>
        <v>1.444536350207491</v>
      </c>
      <c r="J8" s="2"/>
    </row>
    <row r="9" spans="1:10" ht="15" customHeight="1">
      <c r="A9" s="30" t="s">
        <v>37</v>
      </c>
      <c r="B9" s="24">
        <v>518</v>
      </c>
      <c r="C9" s="18">
        <v>523</v>
      </c>
      <c r="D9" s="18">
        <v>559</v>
      </c>
      <c r="E9" s="18">
        <v>582</v>
      </c>
      <c r="F9" s="18">
        <v>656</v>
      </c>
      <c r="G9" s="18">
        <v>652</v>
      </c>
      <c r="H9" s="36">
        <v>620</v>
      </c>
      <c r="I9" s="41">
        <f>(2*5/B9)+(16*5/C9)+(57*5/D9)+(61*5/E9)+(32*5/F9)+(5*5/G9)</f>
        <v>1.488408668768686</v>
      </c>
      <c r="J9" s="2"/>
    </row>
    <row r="10" spans="1:10" ht="15" customHeight="1">
      <c r="A10" s="28" t="s">
        <v>20</v>
      </c>
      <c r="B10" s="22">
        <f>B11</f>
        <v>1079</v>
      </c>
      <c r="C10" s="17">
        <f aca="true" t="shared" si="2" ref="C10:I10">C11</f>
        <v>412</v>
      </c>
      <c r="D10" s="17">
        <f t="shared" si="2"/>
        <v>718</v>
      </c>
      <c r="E10" s="17">
        <f t="shared" si="2"/>
        <v>996</v>
      </c>
      <c r="F10" s="17">
        <f t="shared" si="2"/>
        <v>1196</v>
      </c>
      <c r="G10" s="17">
        <f t="shared" si="2"/>
        <v>1263</v>
      </c>
      <c r="H10" s="34">
        <f t="shared" si="2"/>
        <v>1345</v>
      </c>
      <c r="I10" s="38">
        <f t="shared" si="2"/>
        <v>1.8876324384180756</v>
      </c>
      <c r="J10" s="2"/>
    </row>
    <row r="11" spans="1:10" ht="15" customHeight="1">
      <c r="A11" s="31" t="s">
        <v>21</v>
      </c>
      <c r="B11" s="25">
        <v>1079</v>
      </c>
      <c r="C11" s="19">
        <v>412</v>
      </c>
      <c r="D11" s="19">
        <v>718</v>
      </c>
      <c r="E11" s="19">
        <v>996</v>
      </c>
      <c r="F11" s="19">
        <v>1196</v>
      </c>
      <c r="G11" s="19">
        <v>1263</v>
      </c>
      <c r="H11" s="37">
        <v>1345</v>
      </c>
      <c r="I11" s="42">
        <f>(1*5/B11)+(27*5/C11)+(91*5/D11)+(126*5/E11)+(54*5/F11)+(16*5/G11)</f>
        <v>1.8876324384180756</v>
      </c>
      <c r="J11" s="2"/>
    </row>
    <row r="12" spans="1:10" ht="13.5">
      <c r="A12" s="12" t="s">
        <v>39</v>
      </c>
      <c r="B12" s="2"/>
      <c r="C12" s="12" t="s">
        <v>45</v>
      </c>
      <c r="D12" s="2"/>
      <c r="E12" s="2"/>
      <c r="F12" s="2"/>
      <c r="G12" s="2"/>
      <c r="H12" s="2"/>
      <c r="I12" s="2"/>
      <c r="J12" s="2"/>
    </row>
    <row r="13" spans="1:10" ht="13.5">
      <c r="A13" s="12" t="s">
        <v>48</v>
      </c>
      <c r="B13" s="2"/>
      <c r="C13" s="12" t="s">
        <v>44</v>
      </c>
      <c r="D13" s="2"/>
      <c r="E13" s="2"/>
      <c r="F13" s="2"/>
      <c r="G13" s="2"/>
      <c r="H13" s="2"/>
      <c r="I13" s="2"/>
      <c r="J13" s="2"/>
    </row>
    <row r="14" spans="1:10" ht="13.5">
      <c r="A14" s="13" t="s">
        <v>40</v>
      </c>
      <c r="B14" s="2"/>
      <c r="C14" s="12" t="s">
        <v>41</v>
      </c>
      <c r="D14" s="2"/>
      <c r="E14" s="2"/>
      <c r="F14" s="2"/>
      <c r="G14" s="2"/>
      <c r="H14" s="2"/>
      <c r="I14" s="2"/>
      <c r="J14" s="2"/>
    </row>
    <row r="15" spans="1:10" ht="22.5" customHeight="1">
      <c r="A15" s="2"/>
      <c r="B15" s="68" t="s">
        <v>3</v>
      </c>
      <c r="C15" s="68"/>
      <c r="D15" s="69" t="s">
        <v>29</v>
      </c>
      <c r="E15" s="68" t="s">
        <v>4</v>
      </c>
      <c r="F15" s="68"/>
      <c r="G15" s="68"/>
      <c r="H15" s="68" t="s">
        <v>6</v>
      </c>
      <c r="I15" s="68"/>
      <c r="J15" s="68"/>
    </row>
    <row r="16" spans="1:10" ht="5.25" customHeight="1">
      <c r="A16" s="2"/>
      <c r="B16" s="68"/>
      <c r="C16" s="68"/>
      <c r="D16" s="70"/>
      <c r="E16" s="5"/>
      <c r="F16" s="5"/>
      <c r="G16" s="5"/>
      <c r="H16" s="68"/>
      <c r="I16" s="68"/>
      <c r="J16" s="68"/>
    </row>
    <row r="17" spans="1:10" ht="5.25" customHeight="1">
      <c r="A17" s="2"/>
      <c r="B17" s="3"/>
      <c r="C17" s="3"/>
      <c r="D17" s="4"/>
      <c r="E17" s="8"/>
      <c r="F17" s="8"/>
      <c r="G17" s="8"/>
      <c r="H17" s="3"/>
      <c r="I17" s="3"/>
      <c r="J17" s="3"/>
    </row>
    <row r="18" spans="1:10" ht="13.5">
      <c r="A18" s="2"/>
      <c r="B18" s="2"/>
      <c r="C18" s="2"/>
      <c r="D18" s="2"/>
      <c r="E18" s="2" t="s">
        <v>5</v>
      </c>
      <c r="F18" s="2"/>
      <c r="G18" s="2"/>
      <c r="H18" s="2"/>
      <c r="I18" s="2"/>
      <c r="J18" s="2"/>
    </row>
    <row r="19" spans="1:10" ht="13.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3.5">
      <c r="A20" s="2" t="s">
        <v>46</v>
      </c>
      <c r="B20" s="2"/>
      <c r="C20" s="2"/>
      <c r="D20" s="2"/>
      <c r="E20" s="2"/>
      <c r="F20" s="2"/>
      <c r="G20" s="2"/>
      <c r="H20" s="2"/>
      <c r="I20" s="2"/>
      <c r="J20" s="2"/>
    </row>
    <row r="21" spans="1:10" ht="14.25" customHeight="1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</row>
    <row r="22" spans="1:10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4.25" customHeight="1">
      <c r="A23" s="2"/>
      <c r="B23" s="2"/>
      <c r="C23" s="2"/>
      <c r="D23" s="2"/>
      <c r="E23" s="2"/>
      <c r="F23" s="4"/>
      <c r="G23" s="2"/>
      <c r="H23" s="2"/>
      <c r="I23" s="2"/>
      <c r="J23" s="2"/>
    </row>
    <row r="24" spans="1:10" ht="13.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7.25" customHeight="1">
      <c r="A25" s="7" t="s">
        <v>8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7.25" customHeight="1">
      <c r="A26" s="2"/>
      <c r="B26" s="2"/>
      <c r="C26" s="2"/>
      <c r="D26" s="2"/>
      <c r="E26" s="2"/>
      <c r="F26" s="2"/>
      <c r="G26" s="71" t="s">
        <v>43</v>
      </c>
      <c r="H26" s="2"/>
      <c r="I26" s="2"/>
      <c r="J26" s="2"/>
    </row>
    <row r="27" spans="1:10" ht="13.5" customHeight="1">
      <c r="A27" s="6" t="s">
        <v>9</v>
      </c>
      <c r="B27" s="73" t="s">
        <v>10</v>
      </c>
      <c r="C27" s="43" t="s">
        <v>11</v>
      </c>
      <c r="D27" s="44" t="s">
        <v>12</v>
      </c>
      <c r="E27" s="44" t="s">
        <v>13</v>
      </c>
      <c r="F27" s="44" t="s">
        <v>14</v>
      </c>
      <c r="G27" s="45" t="s">
        <v>15</v>
      </c>
      <c r="H27" s="2"/>
      <c r="I27" s="2"/>
      <c r="J27" s="2"/>
    </row>
    <row r="28" spans="1:10" ht="12.75" customHeight="1">
      <c r="A28" s="9" t="s">
        <v>10</v>
      </c>
      <c r="B28" s="10">
        <f aca="true" t="shared" si="3" ref="B28:G28">SUM(B29:B37)</f>
        <v>65</v>
      </c>
      <c r="C28" s="46">
        <f t="shared" si="3"/>
        <v>36</v>
      </c>
      <c r="D28" s="47">
        <f t="shared" si="3"/>
        <v>25</v>
      </c>
      <c r="E28" s="47">
        <f t="shared" si="3"/>
        <v>2</v>
      </c>
      <c r="F28" s="47">
        <f t="shared" si="3"/>
        <v>1</v>
      </c>
      <c r="G28" s="48">
        <f t="shared" si="3"/>
        <v>1</v>
      </c>
      <c r="H28" s="2"/>
      <c r="I28" s="2"/>
      <c r="J28" s="2"/>
    </row>
    <row r="29" spans="1:10" ht="12.75" customHeight="1">
      <c r="A29" s="49" t="s">
        <v>16</v>
      </c>
      <c r="B29" s="50">
        <f>SUM(C29:G29)</f>
        <v>8</v>
      </c>
      <c r="C29" s="51">
        <v>1</v>
      </c>
      <c r="D29" s="52">
        <v>6</v>
      </c>
      <c r="E29" s="52">
        <v>0</v>
      </c>
      <c r="F29" s="53" t="s">
        <v>38</v>
      </c>
      <c r="G29" s="54">
        <v>1</v>
      </c>
      <c r="H29" s="2"/>
      <c r="I29" s="2"/>
      <c r="J29" s="2"/>
    </row>
    <row r="30" spans="1:10" ht="12.75" customHeight="1">
      <c r="A30" s="55" t="s">
        <v>30</v>
      </c>
      <c r="B30" s="56">
        <f aca="true" t="shared" si="4" ref="B30:B37">SUM(C30:G30)</f>
        <v>12</v>
      </c>
      <c r="C30" s="57">
        <v>4</v>
      </c>
      <c r="D30" s="58">
        <v>7</v>
      </c>
      <c r="E30" s="59" t="s">
        <v>38</v>
      </c>
      <c r="F30" s="58">
        <v>1</v>
      </c>
      <c r="G30" s="60" t="s">
        <v>38</v>
      </c>
      <c r="H30" s="2"/>
      <c r="I30" s="2"/>
      <c r="J30" s="2"/>
    </row>
    <row r="31" spans="1:10" ht="12.75" customHeight="1">
      <c r="A31" s="55" t="s">
        <v>31</v>
      </c>
      <c r="B31" s="56">
        <f t="shared" si="4"/>
        <v>10</v>
      </c>
      <c r="C31" s="57">
        <v>9</v>
      </c>
      <c r="D31" s="58">
        <v>1</v>
      </c>
      <c r="E31" s="59" t="s">
        <v>38</v>
      </c>
      <c r="F31" s="59" t="s">
        <v>38</v>
      </c>
      <c r="G31" s="61">
        <v>0</v>
      </c>
      <c r="H31" s="2"/>
      <c r="I31" s="2"/>
      <c r="J31" s="2"/>
    </row>
    <row r="32" spans="1:10" ht="12.75" customHeight="1">
      <c r="A32" s="55" t="s">
        <v>32</v>
      </c>
      <c r="B32" s="56">
        <f t="shared" si="4"/>
        <v>14</v>
      </c>
      <c r="C32" s="57">
        <v>8</v>
      </c>
      <c r="D32" s="58">
        <v>4</v>
      </c>
      <c r="E32" s="59">
        <v>2</v>
      </c>
      <c r="F32" s="59" t="s">
        <v>38</v>
      </c>
      <c r="G32" s="60" t="s">
        <v>38</v>
      </c>
      <c r="H32" s="2"/>
      <c r="I32" s="2"/>
      <c r="J32" s="2"/>
    </row>
    <row r="33" spans="1:10" ht="12.75" customHeight="1">
      <c r="A33" s="55" t="s">
        <v>33</v>
      </c>
      <c r="B33" s="56">
        <f t="shared" si="4"/>
        <v>11</v>
      </c>
      <c r="C33" s="57">
        <v>7</v>
      </c>
      <c r="D33" s="58">
        <v>4</v>
      </c>
      <c r="E33" s="59" t="s">
        <v>38</v>
      </c>
      <c r="F33" s="59" t="s">
        <v>38</v>
      </c>
      <c r="G33" s="60" t="s">
        <v>38</v>
      </c>
      <c r="H33" s="2"/>
      <c r="I33" s="2"/>
      <c r="J33" s="2"/>
    </row>
    <row r="34" spans="1:10" ht="12.75" customHeight="1">
      <c r="A34" s="55" t="s">
        <v>34</v>
      </c>
      <c r="B34" s="56">
        <f t="shared" si="4"/>
        <v>9</v>
      </c>
      <c r="C34" s="57">
        <v>7</v>
      </c>
      <c r="D34" s="58">
        <v>2</v>
      </c>
      <c r="E34" s="59" t="s">
        <v>38</v>
      </c>
      <c r="F34" s="59" t="s">
        <v>38</v>
      </c>
      <c r="G34" s="60" t="s">
        <v>38</v>
      </c>
      <c r="H34" s="2"/>
      <c r="I34" s="2"/>
      <c r="J34" s="2"/>
    </row>
    <row r="35" spans="1:10" ht="12.75" customHeight="1">
      <c r="A35" s="55" t="s">
        <v>35</v>
      </c>
      <c r="B35" s="56">
        <f t="shared" si="4"/>
        <v>1</v>
      </c>
      <c r="C35" s="62" t="s">
        <v>38</v>
      </c>
      <c r="D35" s="59">
        <v>1</v>
      </c>
      <c r="E35" s="59" t="s">
        <v>38</v>
      </c>
      <c r="F35" s="59" t="s">
        <v>38</v>
      </c>
      <c r="G35" s="60" t="s">
        <v>38</v>
      </c>
      <c r="H35" s="2"/>
      <c r="I35" s="2"/>
      <c r="J35" s="2"/>
    </row>
    <row r="36" spans="1:10" ht="12.75" customHeight="1">
      <c r="A36" s="55" t="s">
        <v>17</v>
      </c>
      <c r="B36" s="56">
        <f t="shared" si="4"/>
        <v>0</v>
      </c>
      <c r="C36" s="62" t="s">
        <v>38</v>
      </c>
      <c r="D36" s="59" t="s">
        <v>38</v>
      </c>
      <c r="E36" s="59" t="s">
        <v>38</v>
      </c>
      <c r="F36" s="59" t="s">
        <v>38</v>
      </c>
      <c r="G36" s="60" t="s">
        <v>38</v>
      </c>
      <c r="H36" s="2"/>
      <c r="I36" s="2"/>
      <c r="J36" s="2"/>
    </row>
    <row r="37" spans="1:10" ht="12.75" customHeight="1">
      <c r="A37" s="63" t="s">
        <v>18</v>
      </c>
      <c r="B37" s="64">
        <f t="shared" si="4"/>
        <v>0</v>
      </c>
      <c r="C37" s="65" t="s">
        <v>38</v>
      </c>
      <c r="D37" s="66" t="s">
        <v>38</v>
      </c>
      <c r="E37" s="66" t="s">
        <v>38</v>
      </c>
      <c r="F37" s="66" t="s">
        <v>38</v>
      </c>
      <c r="G37" s="67" t="s">
        <v>38</v>
      </c>
      <c r="H37" s="2"/>
      <c r="I37" s="2"/>
      <c r="J37" s="2"/>
    </row>
    <row r="38" spans="1:10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3.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3.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3.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3.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3.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3.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3.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3.5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sheetProtection/>
  <mergeCells count="4">
    <mergeCell ref="B15:C16"/>
    <mergeCell ref="D15:D16"/>
    <mergeCell ref="H15:J16"/>
    <mergeCell ref="E15:G15"/>
  </mergeCells>
  <printOptions/>
  <pageMargins left="0.984251968503937" right="0.984251968503937" top="0.984251968503937" bottom="1.1811023622047245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p84289</dc:creator>
  <cp:keywords/>
  <dc:description/>
  <cp:lastModifiedBy>岐阜県</cp:lastModifiedBy>
  <cp:lastPrinted>2013-02-20T02:12:49Z</cp:lastPrinted>
  <dcterms:created xsi:type="dcterms:W3CDTF">2006-11-22T04:50:23Z</dcterms:created>
  <dcterms:modified xsi:type="dcterms:W3CDTF">2013-02-20T02:13:16Z</dcterms:modified>
  <cp:category/>
  <cp:version/>
  <cp:contentType/>
  <cp:contentStatus/>
</cp:coreProperties>
</file>