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15" windowWidth="7680" windowHeight="8730" activeTab="0"/>
  </bookViews>
  <sheets>
    <sheet name="Sheet1" sheetId="1" r:id="rId1"/>
  </sheets>
  <definedNames>
    <definedName name="_xlnm.Print_Area" localSheetId="0">'Sheet1'!$A$1:$I$32</definedName>
    <definedName name="印刷範囲">'Sheet1'!$A$3:$I$30</definedName>
  </definedNames>
  <calcPr fullCalcOnLoad="1"/>
</workbook>
</file>

<file path=xl/sharedStrings.xml><?xml version="1.0" encoding="utf-8"?>
<sst xmlns="http://schemas.openxmlformats.org/spreadsheetml/2006/main" count="54" uniqueCount="36">
  <si>
    <t>ア　世帯数、人口及び面積（Ｔ１－１）</t>
  </si>
  <si>
    <t>　　　 　人　　 　　　口</t>
  </si>
  <si>
    <t>面　積</t>
  </si>
  <si>
    <t>人口密度</t>
  </si>
  <si>
    <t>区　分</t>
  </si>
  <si>
    <t>世帯数</t>
  </si>
  <si>
    <t>計</t>
  </si>
  <si>
    <t>男</t>
  </si>
  <si>
    <t>女</t>
  </si>
  <si>
    <t xml:space="preserve">    (k㎡)</t>
  </si>
  <si>
    <t xml:space="preserve">  (人/k㎡)</t>
  </si>
  <si>
    <t>岐阜県</t>
  </si>
  <si>
    <t>管内総数</t>
  </si>
  <si>
    <t>本所小計</t>
  </si>
  <si>
    <t>ｾﾝﾀｰ小計</t>
  </si>
  <si>
    <t>郡上市</t>
  </si>
  <si>
    <t>数</t>
  </si>
  <si>
    <t>率</t>
  </si>
  <si>
    <t>郡上市</t>
  </si>
  <si>
    <t>イ　年齢３区分別人口及び率 （Ｔ１－２）</t>
  </si>
  <si>
    <t>　　  年 少 人 口</t>
  </si>
  <si>
    <t xml:space="preserve">  　　( 0～14歳)</t>
  </si>
  <si>
    <t xml:space="preserve"> 　　生産年齢人口</t>
  </si>
  <si>
    <t>　 　(15～64歳)</t>
  </si>
  <si>
    <t xml:space="preserve">  　　老 年 人 口</t>
  </si>
  <si>
    <t xml:space="preserve">  　　(65歳以上)</t>
  </si>
  <si>
    <t>総　数</t>
  </si>
  <si>
    <t>面積：「平成１８年全国都道府県県市区町村別面積調」（国土交通省国土地理院）</t>
  </si>
  <si>
    <t>関市</t>
  </si>
  <si>
    <t>美濃市</t>
  </si>
  <si>
    <t>（２）管内の概要</t>
  </si>
  <si>
    <t>老齢化指数</t>
  </si>
  <si>
    <t>全国</t>
  </si>
  <si>
    <t>人口・世帯：（岐阜県の人口・世帯数　調査：統計課）</t>
  </si>
  <si>
    <t>人口：（岐阜県の人口・世帯数　調査：統計課）</t>
  </si>
  <si>
    <t>　（平成２３年１０月１日現在）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</si>
</sst>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#,###,##0;&quot; -&quot;###,###,##0"/>
    <numFmt numFmtId="181" formatCode="#,##0.00_ "/>
    <numFmt numFmtId="182" formatCode="0.00_ "/>
  </numFmts>
  <fonts count="41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182" fontId="0" fillId="0" borderId="0" xfId="0" applyNumberFormat="1" applyAlignment="1">
      <alignment/>
    </xf>
    <xf numFmtId="17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/>
    </xf>
    <xf numFmtId="41" fontId="0" fillId="0" borderId="0" xfId="0" applyNumberFormat="1" applyBorder="1" applyAlignment="1">
      <alignment shrinkToFit="1"/>
    </xf>
    <xf numFmtId="41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0" xfId="0" applyNumberFormat="1" applyBorder="1" applyAlignment="1" applyProtection="1">
      <alignment/>
      <protection locked="0"/>
    </xf>
    <xf numFmtId="3" fontId="0" fillId="0" borderId="30" xfId="0" applyNumberFormat="1" applyBorder="1" applyAlignment="1">
      <alignment/>
    </xf>
    <xf numFmtId="180" fontId="4" fillId="0" borderId="31" xfId="60" applyNumberFormat="1" applyFont="1" applyFill="1" applyBorder="1" applyAlignment="1" quotePrefix="1">
      <alignment/>
      <protection/>
    </xf>
    <xf numFmtId="3" fontId="0" fillId="0" borderId="29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179" fontId="0" fillId="0" borderId="41" xfId="0" applyNumberFormat="1" applyBorder="1" applyAlignment="1">
      <alignment/>
    </xf>
    <xf numFmtId="179" fontId="0" fillId="0" borderId="42" xfId="0" applyNumberFormat="1" applyBorder="1" applyAlignment="1">
      <alignment/>
    </xf>
    <xf numFmtId="179" fontId="0" fillId="0" borderId="40" xfId="0" applyNumberFormat="1" applyBorder="1" applyAlignment="1">
      <alignment/>
    </xf>
    <xf numFmtId="178" fontId="0" fillId="0" borderId="41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 horizontal="center"/>
    </xf>
    <xf numFmtId="3" fontId="0" fillId="0" borderId="45" xfId="0" applyNumberFormat="1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 horizontal="center"/>
    </xf>
    <xf numFmtId="3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178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8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9" xfId="0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33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5" xfId="0" applyNumberForma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10.625" defaultRowHeight="11.25" customHeight="1"/>
  <cols>
    <col min="1" max="1" width="11.625" style="0" customWidth="1"/>
    <col min="2" max="2" width="13.00390625" style="0" customWidth="1"/>
    <col min="3" max="8" width="11.375" style="0" customWidth="1"/>
    <col min="9" max="9" width="7.875" style="0" customWidth="1"/>
  </cols>
  <sheetData>
    <row r="1" spans="1:2" ht="17.25" customHeight="1">
      <c r="A1" s="4" t="s">
        <v>30</v>
      </c>
      <c r="B1" s="11"/>
    </row>
    <row r="2" ht="17.25" customHeight="1"/>
    <row r="3" ht="15.75" customHeight="1">
      <c r="A3" s="88" t="s">
        <v>0</v>
      </c>
    </row>
    <row r="4" ht="16.5" customHeight="1">
      <c r="E4" s="7" t="s">
        <v>35</v>
      </c>
    </row>
    <row r="5" spans="1:8" ht="16.5" customHeight="1">
      <c r="A5" s="72"/>
      <c r="B5" s="72"/>
      <c r="C5" s="69" t="s">
        <v>1</v>
      </c>
      <c r="D5" s="20"/>
      <c r="E5" s="78"/>
      <c r="F5" s="46" t="s">
        <v>2</v>
      </c>
      <c r="G5" s="46" t="s">
        <v>3</v>
      </c>
      <c r="H5" s="6"/>
    </row>
    <row r="6" spans="1:8" ht="16.5" customHeight="1">
      <c r="A6" s="47" t="s">
        <v>4</v>
      </c>
      <c r="B6" s="47" t="s">
        <v>5</v>
      </c>
      <c r="C6" s="70" t="s">
        <v>6</v>
      </c>
      <c r="D6" s="21" t="s">
        <v>7</v>
      </c>
      <c r="E6" s="79" t="s">
        <v>8</v>
      </c>
      <c r="F6" s="83" t="s">
        <v>9</v>
      </c>
      <c r="G6" s="83" t="s">
        <v>10</v>
      </c>
      <c r="H6" s="6"/>
    </row>
    <row r="7" spans="1:8" ht="16.5" customHeight="1">
      <c r="A7" s="73" t="s">
        <v>11</v>
      </c>
      <c r="B7" s="50">
        <v>740906</v>
      </c>
      <c r="C7" s="43">
        <f>D7+E7</f>
        <v>2073333</v>
      </c>
      <c r="D7" s="19">
        <v>1002847</v>
      </c>
      <c r="E7" s="80">
        <v>1070486</v>
      </c>
      <c r="F7" s="84">
        <v>10621.17</v>
      </c>
      <c r="G7" s="84">
        <f aca="true" t="shared" si="0" ref="G7:G13">IF(F7=0,0,C7/F7)</f>
        <v>195.20759012425185</v>
      </c>
      <c r="H7" s="6"/>
    </row>
    <row r="8" spans="1:8" ht="16.5" customHeight="1">
      <c r="A8" s="74" t="s">
        <v>12</v>
      </c>
      <c r="B8" s="50">
        <f>B9+B12</f>
        <v>54773</v>
      </c>
      <c r="C8" s="43">
        <f>C9+C12</f>
        <v>157460</v>
      </c>
      <c r="D8" s="19">
        <f>D9+D12</f>
        <v>76352</v>
      </c>
      <c r="E8" s="80">
        <f>E9+E12</f>
        <v>81108</v>
      </c>
      <c r="F8" s="84">
        <f>SUM(F9+F12)</f>
        <v>1620.6799999999998</v>
      </c>
      <c r="G8" s="84">
        <f t="shared" si="0"/>
        <v>97.15674901893034</v>
      </c>
      <c r="H8" s="6"/>
    </row>
    <row r="9" spans="1:8" ht="16.5" customHeight="1">
      <c r="A9" s="74" t="s">
        <v>13</v>
      </c>
      <c r="B9" s="50">
        <f>B10+B11</f>
        <v>40209</v>
      </c>
      <c r="C9" s="43">
        <f>C10+C11</f>
        <v>113571</v>
      </c>
      <c r="D9" s="19">
        <f>D10+D11</f>
        <v>55232</v>
      </c>
      <c r="E9" s="80">
        <f>E10+E11</f>
        <v>58339</v>
      </c>
      <c r="F9" s="84">
        <f>SUM(F10:F11)</f>
        <v>589.89</v>
      </c>
      <c r="G9" s="84">
        <f t="shared" si="0"/>
        <v>192.52911559782333</v>
      </c>
      <c r="H9" s="6"/>
    </row>
    <row r="10" spans="1:8" ht="16.5" customHeight="1">
      <c r="A10" s="75" t="s">
        <v>28</v>
      </c>
      <c r="B10" s="76">
        <v>32465</v>
      </c>
      <c r="C10" s="71">
        <f>D10+E10</f>
        <v>91178</v>
      </c>
      <c r="D10" s="22">
        <v>44503</v>
      </c>
      <c r="E10" s="81">
        <v>46675</v>
      </c>
      <c r="F10" s="85">
        <v>472.84</v>
      </c>
      <c r="G10" s="85">
        <f t="shared" si="0"/>
        <v>192.83055579054226</v>
      </c>
      <c r="H10" s="6"/>
    </row>
    <row r="11" spans="1:8" ht="16.5" customHeight="1">
      <c r="A11" s="77" t="s">
        <v>29</v>
      </c>
      <c r="B11" s="52">
        <v>7744</v>
      </c>
      <c r="C11" s="45">
        <f>D11+E11</f>
        <v>22393</v>
      </c>
      <c r="D11" s="18">
        <v>10729</v>
      </c>
      <c r="E11" s="82">
        <v>11664</v>
      </c>
      <c r="F11" s="86">
        <v>117.05</v>
      </c>
      <c r="G11" s="86">
        <f t="shared" si="0"/>
        <v>191.31140538231526</v>
      </c>
      <c r="H11" s="6"/>
    </row>
    <row r="12" spans="1:8" ht="16.5" customHeight="1">
      <c r="A12" s="74" t="s">
        <v>14</v>
      </c>
      <c r="B12" s="50">
        <f>B13</f>
        <v>14564</v>
      </c>
      <c r="C12" s="43">
        <f>D12+E12</f>
        <v>43889</v>
      </c>
      <c r="D12" s="19">
        <f>D13</f>
        <v>21120</v>
      </c>
      <c r="E12" s="80">
        <f>E13</f>
        <v>22769</v>
      </c>
      <c r="F12" s="87">
        <f>F13</f>
        <v>1030.79</v>
      </c>
      <c r="G12" s="87">
        <f>G13</f>
        <v>42.57802268163253</v>
      </c>
      <c r="H12" s="6"/>
    </row>
    <row r="13" spans="1:8" ht="16.5" customHeight="1">
      <c r="A13" s="74" t="s">
        <v>15</v>
      </c>
      <c r="B13" s="50">
        <v>14564</v>
      </c>
      <c r="C13" s="43">
        <f>D13+E13</f>
        <v>43889</v>
      </c>
      <c r="D13" s="19">
        <v>21120</v>
      </c>
      <c r="E13" s="80">
        <v>22769</v>
      </c>
      <c r="F13" s="84">
        <v>1030.79</v>
      </c>
      <c r="G13" s="84">
        <f t="shared" si="0"/>
        <v>42.57802268163253</v>
      </c>
      <c r="H13" s="6"/>
    </row>
    <row r="14" spans="1:7" ht="16.5" customHeight="1">
      <c r="A14" s="15" t="s">
        <v>33</v>
      </c>
      <c r="B14" s="8"/>
      <c r="C14" s="8"/>
      <c r="D14" s="8"/>
      <c r="E14" s="8"/>
      <c r="F14" s="9"/>
      <c r="G14" s="9"/>
    </row>
    <row r="15" spans="1:7" ht="16.5" customHeight="1">
      <c r="A15" s="10" t="s">
        <v>27</v>
      </c>
      <c r="B15" s="8"/>
      <c r="C15" s="8"/>
      <c r="D15" s="8"/>
      <c r="E15" s="8"/>
      <c r="F15" s="9"/>
      <c r="G15" s="9"/>
    </row>
    <row r="16" spans="1:7" ht="16.5" customHeight="1">
      <c r="A16" s="10"/>
      <c r="B16" s="8"/>
      <c r="C16" s="8"/>
      <c r="D16" s="8"/>
      <c r="E16" s="8"/>
      <c r="F16" s="9"/>
      <c r="G16" s="9"/>
    </row>
    <row r="17" spans="1:7" ht="16.5" customHeight="1">
      <c r="A17" s="1"/>
      <c r="B17" s="2"/>
      <c r="C17" s="2"/>
      <c r="D17" s="2"/>
      <c r="E17" s="2"/>
      <c r="F17" s="3"/>
      <c r="G17" s="3"/>
    </row>
    <row r="18" ht="16.5" customHeight="1">
      <c r="A18" s="89" t="s">
        <v>19</v>
      </c>
    </row>
    <row r="19" ht="16.5" customHeight="1">
      <c r="F19" s="7" t="str">
        <f>E4</f>
        <v>　（平成２３年１０月１日現在）</v>
      </c>
    </row>
    <row r="20" spans="1:10" ht="16.5" customHeight="1">
      <c r="A20" s="31"/>
      <c r="B20" s="46"/>
      <c r="C20" s="38" t="s">
        <v>20</v>
      </c>
      <c r="D20" s="53"/>
      <c r="E20" s="62" t="s">
        <v>22</v>
      </c>
      <c r="F20" s="16"/>
      <c r="G20" s="38" t="s">
        <v>24</v>
      </c>
      <c r="H20" s="16"/>
      <c r="I20" s="14"/>
      <c r="J20" s="6"/>
    </row>
    <row r="21" spans="1:10" ht="16.5" customHeight="1">
      <c r="A21" s="32"/>
      <c r="B21" s="47" t="s">
        <v>26</v>
      </c>
      <c r="C21" s="39" t="s">
        <v>21</v>
      </c>
      <c r="D21" s="54"/>
      <c r="E21" s="63" t="s">
        <v>23</v>
      </c>
      <c r="F21" s="25"/>
      <c r="G21" s="60" t="s">
        <v>25</v>
      </c>
      <c r="H21" s="25"/>
      <c r="I21" s="14"/>
      <c r="J21" s="6"/>
    </row>
    <row r="22" spans="1:13" ht="16.5" customHeight="1">
      <c r="A22" s="33"/>
      <c r="B22" s="48"/>
      <c r="C22" s="40" t="s">
        <v>16</v>
      </c>
      <c r="D22" s="55" t="s">
        <v>17</v>
      </c>
      <c r="E22" s="17" t="s">
        <v>16</v>
      </c>
      <c r="F22" s="26" t="s">
        <v>17</v>
      </c>
      <c r="G22" s="40" t="s">
        <v>16</v>
      </c>
      <c r="H22" s="26" t="s">
        <v>17</v>
      </c>
      <c r="I22" s="14"/>
      <c r="J22" s="6"/>
      <c r="L22" s="90" t="s">
        <v>31</v>
      </c>
      <c r="M22" s="90"/>
    </row>
    <row r="23" spans="1:13" ht="16.5" customHeight="1">
      <c r="A23" s="34" t="s">
        <v>32</v>
      </c>
      <c r="B23" s="49">
        <v>127799000</v>
      </c>
      <c r="C23" s="41">
        <v>16705000</v>
      </c>
      <c r="D23" s="56">
        <f aca="true" t="shared" si="1" ref="D23:D28">(C23/B23*100)</f>
        <v>13.07130728722447</v>
      </c>
      <c r="E23" s="64">
        <v>81342000</v>
      </c>
      <c r="F23" s="27">
        <f aca="true" t="shared" si="2" ref="F23:F28">(E23/B23*100)</f>
        <v>63.64838535512798</v>
      </c>
      <c r="G23" s="41">
        <v>29752000</v>
      </c>
      <c r="H23" s="27">
        <f>(G23/B23*100)</f>
        <v>23.280307357647555</v>
      </c>
      <c r="I23" s="14"/>
      <c r="J23" s="6"/>
      <c r="L23" s="5" t="s">
        <v>32</v>
      </c>
      <c r="M23" s="12">
        <f aca="true" t="shared" si="3" ref="M23:M30">G23/C23*100</f>
        <v>178.10236456150852</v>
      </c>
    </row>
    <row r="24" spans="1:13" ht="16.5" customHeight="1">
      <c r="A24" s="35" t="s">
        <v>11</v>
      </c>
      <c r="B24" s="50">
        <f>C7</f>
        <v>2073333</v>
      </c>
      <c r="C24" s="42">
        <v>286932</v>
      </c>
      <c r="D24" s="56">
        <f t="shared" si="1"/>
        <v>13.8391662120846</v>
      </c>
      <c r="E24" s="65">
        <v>1275021</v>
      </c>
      <c r="F24" s="27">
        <f t="shared" si="2"/>
        <v>61.49619959745974</v>
      </c>
      <c r="G24" s="42">
        <v>502565</v>
      </c>
      <c r="H24" s="27">
        <f>(G24/B24*100)</f>
        <v>24.239473350397645</v>
      </c>
      <c r="I24" s="23"/>
      <c r="J24" s="6"/>
      <c r="L24" s="13" t="s">
        <v>11</v>
      </c>
      <c r="M24" s="12">
        <f t="shared" si="3"/>
        <v>175.15125534969957</v>
      </c>
    </row>
    <row r="25" spans="1:13" ht="16.5" customHeight="1">
      <c r="A25" s="34" t="s">
        <v>12</v>
      </c>
      <c r="B25" s="50">
        <f aca="true" t="shared" si="4" ref="B25:B30">C8</f>
        <v>157460</v>
      </c>
      <c r="C25" s="43">
        <f>C26+C29</f>
        <v>21128</v>
      </c>
      <c r="D25" s="56">
        <f t="shared" si="1"/>
        <v>13.41801092340912</v>
      </c>
      <c r="E25" s="66">
        <f>E26+E29</f>
        <v>94996</v>
      </c>
      <c r="F25" s="27">
        <f t="shared" si="2"/>
        <v>60.330242601295566</v>
      </c>
      <c r="G25" s="43">
        <f>G26+G29</f>
        <v>41166</v>
      </c>
      <c r="H25" s="27">
        <f>(G25/B25*100)</f>
        <v>26.143782547948685</v>
      </c>
      <c r="I25" s="24"/>
      <c r="J25" s="6"/>
      <c r="L25" s="14" t="s">
        <v>12</v>
      </c>
      <c r="M25" s="12">
        <f t="shared" si="3"/>
        <v>194.84096932979932</v>
      </c>
    </row>
    <row r="26" spans="1:13" ht="16.5" customHeight="1">
      <c r="A26" s="34" t="s">
        <v>13</v>
      </c>
      <c r="B26" s="50">
        <f t="shared" si="4"/>
        <v>113571</v>
      </c>
      <c r="C26" s="43">
        <f>C27+C28</f>
        <v>15476</v>
      </c>
      <c r="D26" s="56">
        <f t="shared" si="1"/>
        <v>13.626718088244358</v>
      </c>
      <c r="E26" s="66">
        <f>E27+E28</f>
        <v>70859</v>
      </c>
      <c r="F26" s="27">
        <f t="shared" si="2"/>
        <v>62.391807767828055</v>
      </c>
      <c r="G26" s="43">
        <f>G27+G28</f>
        <v>27070</v>
      </c>
      <c r="H26" s="27">
        <f>(G26/B26*100)</f>
        <v>23.835310070352467</v>
      </c>
      <c r="I26" s="24"/>
      <c r="J26" s="6"/>
      <c r="L26" s="14" t="s">
        <v>13</v>
      </c>
      <c r="M26" s="12">
        <f t="shared" si="3"/>
        <v>174.9159989661411</v>
      </c>
    </row>
    <row r="27" spans="1:13" ht="16.5" customHeight="1">
      <c r="A27" s="36" t="s">
        <v>28</v>
      </c>
      <c r="B27" s="51">
        <f t="shared" si="4"/>
        <v>91178</v>
      </c>
      <c r="C27" s="44">
        <v>12902</v>
      </c>
      <c r="D27" s="57">
        <f t="shared" si="1"/>
        <v>14.15034328456426</v>
      </c>
      <c r="E27" s="67">
        <v>57258</v>
      </c>
      <c r="F27" s="28">
        <f t="shared" si="2"/>
        <v>62.798043387659305</v>
      </c>
      <c r="G27" s="61">
        <v>20852</v>
      </c>
      <c r="H27" s="28">
        <f>IF(B27=0,0,G27/B27*100)</f>
        <v>22.86955186558161</v>
      </c>
      <c r="I27" s="24"/>
      <c r="J27" s="6"/>
      <c r="L27" s="14" t="s">
        <v>28</v>
      </c>
      <c r="M27" s="12">
        <f t="shared" si="3"/>
        <v>161.61835374360564</v>
      </c>
    </row>
    <row r="28" spans="1:13" ht="16.5" customHeight="1">
      <c r="A28" s="37" t="s">
        <v>29</v>
      </c>
      <c r="B28" s="52">
        <f t="shared" si="4"/>
        <v>22393</v>
      </c>
      <c r="C28" s="45">
        <v>2574</v>
      </c>
      <c r="D28" s="58">
        <f t="shared" si="1"/>
        <v>11.49466351091859</v>
      </c>
      <c r="E28" s="68">
        <v>13601</v>
      </c>
      <c r="F28" s="29">
        <f t="shared" si="2"/>
        <v>60.737730540794</v>
      </c>
      <c r="G28" s="45">
        <v>6218</v>
      </c>
      <c r="H28" s="29">
        <f>IF(B28=0,0,G28/B28*100)</f>
        <v>27.76760594828741</v>
      </c>
      <c r="I28" s="24"/>
      <c r="J28" s="6"/>
      <c r="L28" s="14" t="s">
        <v>29</v>
      </c>
      <c r="M28" s="12">
        <f t="shared" si="3"/>
        <v>241.56954156954157</v>
      </c>
    </row>
    <row r="29" spans="1:13" ht="16.5" customHeight="1">
      <c r="A29" s="34" t="s">
        <v>14</v>
      </c>
      <c r="B29" s="50">
        <f t="shared" si="4"/>
        <v>43889</v>
      </c>
      <c r="C29" s="43">
        <f aca="true" t="shared" si="5" ref="C29:H29">C30</f>
        <v>5652</v>
      </c>
      <c r="D29" s="59">
        <f t="shared" si="5"/>
        <v>12.877942081159288</v>
      </c>
      <c r="E29" s="66">
        <f t="shared" si="5"/>
        <v>24137</v>
      </c>
      <c r="F29" s="30">
        <f t="shared" si="5"/>
        <v>54.99555697327349</v>
      </c>
      <c r="G29" s="43">
        <f t="shared" si="5"/>
        <v>14096</v>
      </c>
      <c r="H29" s="30">
        <f t="shared" si="5"/>
        <v>32.11738704458976</v>
      </c>
      <c r="I29" s="24"/>
      <c r="J29" s="6"/>
      <c r="L29" s="14" t="s">
        <v>14</v>
      </c>
      <c r="M29" s="12">
        <f t="shared" si="3"/>
        <v>249.39844302901628</v>
      </c>
    </row>
    <row r="30" spans="1:13" ht="16.5" customHeight="1">
      <c r="A30" s="34" t="s">
        <v>18</v>
      </c>
      <c r="B30" s="50">
        <f t="shared" si="4"/>
        <v>43889</v>
      </c>
      <c r="C30" s="43">
        <v>5652</v>
      </c>
      <c r="D30" s="56">
        <f>(C30/B30*100)</f>
        <v>12.877942081159288</v>
      </c>
      <c r="E30" s="66">
        <v>24137</v>
      </c>
      <c r="F30" s="27">
        <f>(E30/B30*100)</f>
        <v>54.99555697327349</v>
      </c>
      <c r="G30" s="43">
        <v>14096</v>
      </c>
      <c r="H30" s="27">
        <f>(G30/B30*100)</f>
        <v>32.11738704458976</v>
      </c>
      <c r="I30" s="24"/>
      <c r="J30" s="6"/>
      <c r="L30" s="14" t="s">
        <v>18</v>
      </c>
      <c r="M30" s="12">
        <f t="shared" si="3"/>
        <v>249.39844302901628</v>
      </c>
    </row>
    <row r="31" spans="1:9" ht="16.5" customHeight="1">
      <c r="A31" s="15" t="s">
        <v>34</v>
      </c>
      <c r="B31" s="6"/>
      <c r="C31" s="6"/>
      <c r="D31" s="6"/>
      <c r="E31" s="6"/>
      <c r="F31" s="6"/>
      <c r="G31" s="6"/>
      <c r="H31" s="6"/>
      <c r="I31" s="6"/>
    </row>
    <row r="32" ht="16.5" customHeight="1"/>
    <row r="33" ht="16.5" customHeight="1"/>
  </sheetData>
  <sheetProtection/>
  <mergeCells count="1">
    <mergeCell ref="L22:M22"/>
  </mergeCells>
  <printOptions/>
  <pageMargins left="1.06" right="0.82" top="0.984251968503937" bottom="1.1811023622047245" header="0.16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A:\T1-1＆２.jsd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世帯数、人口及び面積</dc:title>
  <dc:subject/>
  <dc:creator>岐阜県</dc:creator>
  <cp:keywords/>
  <dc:description/>
  <cp:lastModifiedBy>岐阜県</cp:lastModifiedBy>
  <cp:lastPrinted>2012-03-07T04:29:07Z</cp:lastPrinted>
  <dcterms:created xsi:type="dcterms:W3CDTF">2002-06-10T07:08:17Z</dcterms:created>
  <dcterms:modified xsi:type="dcterms:W3CDTF">2013-02-21T08:30:04Z</dcterms:modified>
  <cp:category/>
  <cp:version/>
  <cp:contentType/>
  <cp:contentStatus/>
  <cp:revision>45</cp:revision>
</cp:coreProperties>
</file>