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T11-4" sheetId="1" r:id="rId1"/>
  </sheets>
  <definedNames>
    <definedName name="_xlnm.Print_Area" localSheetId="0">'T11-4'!$A$1:$T$20</definedName>
    <definedName name="印刷範囲">'T11-4'!$A$1:$T$20</definedName>
  </definedNames>
  <calcPr fullCalcOnLoad="1"/>
</workbook>
</file>

<file path=xl/sharedStrings.xml><?xml version="1.0" encoding="utf-8"?>
<sst xmlns="http://schemas.openxmlformats.org/spreadsheetml/2006/main" count="47" uniqueCount="30">
  <si>
    <t>（４）献血状況　（Ｔ１１－４）</t>
  </si>
  <si>
    <t xml:space="preserve">   　 区分</t>
  </si>
  <si>
    <t>成　分</t>
  </si>
  <si>
    <t>合  計</t>
  </si>
  <si>
    <t>市町村名</t>
  </si>
  <si>
    <t>配  車  台  数</t>
  </si>
  <si>
    <t>目 標 献 血 者 数</t>
  </si>
  <si>
    <t>献　　血　　者　　数</t>
  </si>
  <si>
    <t>目 　標 　達　 成　 率</t>
  </si>
  <si>
    <t>全　血</t>
  </si>
  <si>
    <t>全　　　血</t>
  </si>
  <si>
    <t>200ml</t>
  </si>
  <si>
    <t>400ml</t>
  </si>
  <si>
    <t>県　　内</t>
  </si>
  <si>
    <t>管 内 計</t>
  </si>
  <si>
    <t>小  　計</t>
  </si>
  <si>
    <t>大 垣 市</t>
  </si>
  <si>
    <t>海 津 市</t>
  </si>
  <si>
    <t>養 老 町</t>
  </si>
  <si>
    <t>関ヶ原町</t>
  </si>
  <si>
    <t>神 戸 町</t>
  </si>
  <si>
    <t>輪之内町</t>
  </si>
  <si>
    <t>安 八 町</t>
  </si>
  <si>
    <t>小  　計</t>
  </si>
  <si>
    <t>揖斐川町</t>
  </si>
  <si>
    <t>大 野 町</t>
  </si>
  <si>
    <t>池 田 町</t>
  </si>
  <si>
    <t>垂 井 町</t>
  </si>
  <si>
    <t>献血車１台当たりの献血量（ml）</t>
  </si>
  <si>
    <t>（平成２３年度）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</si>
</sst>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\-#,##0.0;\-#"/>
    <numFmt numFmtId="179" formatCode="#,##0;\-#,##0;\-#"/>
    <numFmt numFmtId="180" formatCode="#,##0.0_ "/>
    <numFmt numFmtId="181" formatCode="0.0;\-0.0;\-"/>
    <numFmt numFmtId="182" formatCode="_ * #,##0.0_ ;_ * \-#,##0.0_ ;_ * &quot;-&quot;?_ ;_ @_ "/>
    <numFmt numFmtId="183" formatCode="#,##0;\-#,##0;\-"/>
    <numFmt numFmtId="184" formatCode="_ * #,##0.0_ ;_ * \-#,##0.0_ ;_ * &quot;-&quot;_ ;_ @_ "/>
    <numFmt numFmtId="185" formatCode="0.0_);[Red]\(0.0\)"/>
    <numFmt numFmtId="186" formatCode="0_);[Red]\(0\)"/>
    <numFmt numFmtId="187" formatCode="#,##0_ "/>
  </numFmts>
  <fonts count="40">
    <font>
      <sz val="7.1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u val="single"/>
      <sz val="7.15"/>
      <color indexed="12"/>
      <name val="ＭＳ ゴシック"/>
      <family val="3"/>
    </font>
    <font>
      <u val="single"/>
      <sz val="7.15"/>
      <color indexed="3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5"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" fillId="0" borderId="10" xfId="0" applyNumberFormat="1" applyFont="1" applyBorder="1" applyAlignment="1" applyProtection="1">
      <alignment horizontal="left" vertical="center"/>
      <protection locked="0"/>
    </xf>
    <xf numFmtId="3" fontId="2" fillId="0" borderId="11" xfId="0" applyNumberFormat="1" applyFont="1" applyBorder="1" applyAlignment="1" applyProtection="1">
      <alignment vertical="center"/>
      <protection locked="0"/>
    </xf>
    <xf numFmtId="3" fontId="2" fillId="0" borderId="12" xfId="0" applyNumberFormat="1" applyFont="1" applyBorder="1" applyAlignment="1" applyProtection="1">
      <alignment horizontal="center" vertical="center"/>
      <protection locked="0"/>
    </xf>
    <xf numFmtId="41" fontId="2" fillId="0" borderId="13" xfId="0" applyNumberFormat="1" applyFont="1" applyBorder="1" applyAlignment="1" applyProtection="1">
      <alignment vertical="center"/>
      <protection locked="0"/>
    </xf>
    <xf numFmtId="41" fontId="2" fillId="0" borderId="14" xfId="0" applyNumberFormat="1" applyFont="1" applyBorder="1" applyAlignment="1" applyProtection="1">
      <alignment vertical="center"/>
      <protection locked="0"/>
    </xf>
    <xf numFmtId="41" fontId="2" fillId="0" borderId="12" xfId="0" applyNumberFormat="1" applyFont="1" applyBorder="1" applyAlignment="1" applyProtection="1">
      <alignment vertical="center"/>
      <protection locked="0"/>
    </xf>
    <xf numFmtId="41" fontId="2" fillId="0" borderId="15" xfId="0" applyNumberFormat="1" applyFont="1" applyBorder="1" applyAlignment="1" applyProtection="1">
      <alignment vertical="center"/>
      <protection locked="0"/>
    </xf>
    <xf numFmtId="41" fontId="2" fillId="0" borderId="16" xfId="0" applyNumberFormat="1" applyFont="1" applyBorder="1" applyAlignment="1" applyProtection="1">
      <alignment vertical="center"/>
      <protection locked="0"/>
    </xf>
    <xf numFmtId="41" fontId="2" fillId="0" borderId="17" xfId="0" applyNumberFormat="1" applyFont="1" applyBorder="1" applyAlignment="1" applyProtection="1">
      <alignment vertical="center"/>
      <protection locked="0"/>
    </xf>
    <xf numFmtId="41" fontId="2" fillId="0" borderId="18" xfId="0" applyNumberFormat="1" applyFont="1" applyBorder="1" applyAlignment="1" applyProtection="1">
      <alignment vertical="center"/>
      <protection locked="0"/>
    </xf>
    <xf numFmtId="41" fontId="2" fillId="0" borderId="19" xfId="0" applyNumberFormat="1" applyFont="1" applyBorder="1" applyAlignment="1" applyProtection="1">
      <alignment vertical="center"/>
      <protection locked="0"/>
    </xf>
    <xf numFmtId="3" fontId="2" fillId="0" borderId="20" xfId="0" applyNumberFormat="1" applyFont="1" applyBorder="1" applyAlignment="1" applyProtection="1">
      <alignment horizontal="center" vertical="center"/>
      <protection locked="0"/>
    </xf>
    <xf numFmtId="3" fontId="2" fillId="0" borderId="21" xfId="0" applyNumberFormat="1" applyFont="1" applyBorder="1" applyAlignment="1" applyProtection="1">
      <alignment horizontal="center" vertical="center"/>
      <protection locked="0"/>
    </xf>
    <xf numFmtId="3" fontId="2" fillId="0" borderId="22" xfId="0" applyNumberFormat="1" applyFont="1" applyBorder="1" applyAlignment="1" applyProtection="1">
      <alignment horizontal="center" vertical="center"/>
      <protection locked="0"/>
    </xf>
    <xf numFmtId="41" fontId="2" fillId="33" borderId="13" xfId="0" applyNumberFormat="1" applyFont="1" applyFill="1" applyBorder="1" applyAlignment="1" applyProtection="1">
      <alignment vertical="center"/>
      <protection/>
    </xf>
    <xf numFmtId="41" fontId="2" fillId="33" borderId="14" xfId="0" applyNumberFormat="1" applyFont="1" applyFill="1" applyBorder="1" applyAlignment="1" applyProtection="1">
      <alignment vertical="center"/>
      <protection/>
    </xf>
    <xf numFmtId="41" fontId="2" fillId="33" borderId="12" xfId="0" applyNumberFormat="1" applyFont="1" applyFill="1" applyBorder="1" applyAlignment="1" applyProtection="1">
      <alignment vertical="center"/>
      <protection/>
    </xf>
    <xf numFmtId="41" fontId="2" fillId="33" borderId="15" xfId="0" applyNumberFormat="1" applyFont="1" applyFill="1" applyBorder="1" applyAlignment="1" applyProtection="1">
      <alignment vertical="center"/>
      <protection/>
    </xf>
    <xf numFmtId="41" fontId="2" fillId="33" borderId="23" xfId="0" applyNumberFormat="1" applyFont="1" applyFill="1" applyBorder="1" applyAlignment="1" applyProtection="1">
      <alignment vertical="center"/>
      <protection/>
    </xf>
    <xf numFmtId="41" fontId="2" fillId="33" borderId="24" xfId="0" applyNumberFormat="1" applyFont="1" applyFill="1" applyBorder="1" applyAlignment="1" applyProtection="1">
      <alignment vertical="center"/>
      <protection/>
    </xf>
    <xf numFmtId="41" fontId="2" fillId="33" borderId="25" xfId="0" applyNumberFormat="1" applyFont="1" applyFill="1" applyBorder="1" applyAlignment="1" applyProtection="1">
      <alignment vertical="center"/>
      <protection/>
    </xf>
    <xf numFmtId="41" fontId="2" fillId="33" borderId="17" xfId="0" applyNumberFormat="1" applyFont="1" applyFill="1" applyBorder="1" applyAlignment="1" applyProtection="1">
      <alignment vertical="center"/>
      <protection/>
    </xf>
    <xf numFmtId="41" fontId="2" fillId="33" borderId="26" xfId="0" applyNumberFormat="1" applyFont="1" applyFill="1" applyBorder="1" applyAlignment="1" applyProtection="1">
      <alignment vertical="center"/>
      <protection/>
    </xf>
    <xf numFmtId="41" fontId="2" fillId="33" borderId="27" xfId="0" applyNumberFormat="1" applyFont="1" applyFill="1" applyBorder="1" applyAlignment="1" applyProtection="1">
      <alignment vertical="center"/>
      <protection/>
    </xf>
    <xf numFmtId="41" fontId="2" fillId="33" borderId="18" xfId="0" applyNumberFormat="1" applyFont="1" applyFill="1" applyBorder="1" applyAlignment="1" applyProtection="1">
      <alignment vertical="center"/>
      <protection/>
    </xf>
    <xf numFmtId="41" fontId="2" fillId="33" borderId="28" xfId="0" applyNumberFormat="1" applyFont="1" applyFill="1" applyBorder="1" applyAlignment="1" applyProtection="1">
      <alignment vertical="center"/>
      <protection/>
    </xf>
    <xf numFmtId="41" fontId="2" fillId="33" borderId="29" xfId="0" applyNumberFormat="1" applyFont="1" applyFill="1" applyBorder="1" applyAlignment="1" applyProtection="1">
      <alignment vertical="center"/>
      <protection/>
    </xf>
    <xf numFmtId="41" fontId="2" fillId="33" borderId="30" xfId="0" applyNumberFormat="1" applyFont="1" applyFill="1" applyBorder="1" applyAlignment="1" applyProtection="1">
      <alignment vertical="center"/>
      <protection/>
    </xf>
    <xf numFmtId="181" fontId="2" fillId="33" borderId="29" xfId="0" applyNumberFormat="1" applyFont="1" applyFill="1" applyBorder="1" applyAlignment="1" applyProtection="1">
      <alignment vertical="center"/>
      <protection/>
    </xf>
    <xf numFmtId="181" fontId="2" fillId="33" borderId="31" xfId="0" applyNumberFormat="1" applyFont="1" applyFill="1" applyBorder="1" applyAlignment="1" applyProtection="1">
      <alignment vertical="center"/>
      <protection/>
    </xf>
    <xf numFmtId="181" fontId="2" fillId="33" borderId="17" xfId="0" applyNumberFormat="1" applyFont="1" applyFill="1" applyBorder="1" applyAlignment="1" applyProtection="1">
      <alignment vertical="center"/>
      <protection/>
    </xf>
    <xf numFmtId="181" fontId="2" fillId="33" borderId="32" xfId="0" applyNumberFormat="1" applyFont="1" applyFill="1" applyBorder="1" applyAlignment="1" applyProtection="1">
      <alignment vertical="center"/>
      <protection/>
    </xf>
    <xf numFmtId="181" fontId="2" fillId="33" borderId="13" xfId="0" applyNumberFormat="1" applyFont="1" applyFill="1" applyBorder="1" applyAlignment="1" applyProtection="1">
      <alignment vertical="center"/>
      <protection/>
    </xf>
    <xf numFmtId="181" fontId="2" fillId="33" borderId="33" xfId="0" applyNumberFormat="1" applyFont="1" applyFill="1" applyBorder="1" applyAlignment="1" applyProtection="1">
      <alignment vertical="center"/>
      <protection/>
    </xf>
    <xf numFmtId="181" fontId="2" fillId="33" borderId="12" xfId="0" applyNumberFormat="1" applyFont="1" applyFill="1" applyBorder="1" applyAlignment="1" applyProtection="1">
      <alignment vertical="center"/>
      <protection/>
    </xf>
    <xf numFmtId="181" fontId="2" fillId="33" borderId="34" xfId="0" applyNumberFormat="1" applyFont="1" applyFill="1" applyBorder="1" applyAlignment="1" applyProtection="1">
      <alignment vertical="center"/>
      <protection/>
    </xf>
    <xf numFmtId="181" fontId="2" fillId="33" borderId="35" xfId="0" applyNumberFormat="1" applyFont="1" applyFill="1" applyBorder="1" applyAlignment="1" applyProtection="1">
      <alignment vertical="center"/>
      <protection/>
    </xf>
    <xf numFmtId="181" fontId="2" fillId="33" borderId="36" xfId="0" applyNumberFormat="1" applyFont="1" applyFill="1" applyBorder="1" applyAlignment="1" applyProtection="1">
      <alignment vertical="center"/>
      <protection/>
    </xf>
    <xf numFmtId="181" fontId="2" fillId="33" borderId="18" xfId="0" applyNumberFormat="1" applyFont="1" applyFill="1" applyBorder="1" applyAlignment="1" applyProtection="1">
      <alignment vertical="center"/>
      <protection/>
    </xf>
    <xf numFmtId="181" fontId="2" fillId="33" borderId="37" xfId="0" applyNumberFormat="1" applyFont="1" applyFill="1" applyBorder="1" applyAlignment="1" applyProtection="1">
      <alignment vertical="center"/>
      <protection/>
    </xf>
    <xf numFmtId="181" fontId="2" fillId="33" borderId="38" xfId="0" applyNumberFormat="1" applyFont="1" applyFill="1" applyBorder="1" applyAlignment="1" applyProtection="1">
      <alignment vertical="center"/>
      <protection/>
    </xf>
    <xf numFmtId="41" fontId="2" fillId="34" borderId="13" xfId="0" applyNumberFormat="1" applyFont="1" applyFill="1" applyBorder="1" applyAlignment="1" applyProtection="1">
      <alignment vertical="center"/>
      <protection/>
    </xf>
    <xf numFmtId="183" fontId="2" fillId="0" borderId="13" xfId="0" applyNumberFormat="1" applyFont="1" applyBorder="1" applyAlignment="1" applyProtection="1">
      <alignment vertical="center"/>
      <protection locked="0"/>
    </xf>
    <xf numFmtId="183" fontId="2" fillId="0" borderId="12" xfId="0" applyNumberFormat="1" applyFont="1" applyBorder="1" applyAlignment="1" applyProtection="1">
      <alignment vertical="center"/>
      <protection locked="0"/>
    </xf>
    <xf numFmtId="183" fontId="2" fillId="0" borderId="18" xfId="0" applyNumberFormat="1" applyFont="1" applyBorder="1" applyAlignment="1" applyProtection="1">
      <alignment vertical="center"/>
      <protection locked="0"/>
    </xf>
    <xf numFmtId="183" fontId="2" fillId="33" borderId="13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Alignment="1" applyProtection="1">
      <alignment vertical="center"/>
      <protection locked="0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180" fontId="2" fillId="33" borderId="13" xfId="0" applyNumberFormat="1" applyFont="1" applyFill="1" applyBorder="1" applyAlignment="1" applyProtection="1">
      <alignment vertical="center"/>
      <protection/>
    </xf>
    <xf numFmtId="185" fontId="2" fillId="0" borderId="39" xfId="0" applyNumberFormat="1" applyFont="1" applyBorder="1" applyAlignment="1" applyProtection="1">
      <alignment vertical="center"/>
      <protection locked="0"/>
    </xf>
    <xf numFmtId="185" fontId="2" fillId="33" borderId="13" xfId="0" applyNumberFormat="1" applyFont="1" applyFill="1" applyBorder="1" applyAlignment="1" applyProtection="1">
      <alignment vertical="center"/>
      <protection/>
    </xf>
    <xf numFmtId="185" fontId="2" fillId="33" borderId="39" xfId="0" applyNumberFormat="1" applyFont="1" applyFill="1" applyBorder="1" applyAlignment="1" applyProtection="1">
      <alignment vertical="center"/>
      <protection/>
    </xf>
    <xf numFmtId="185" fontId="2" fillId="0" borderId="40" xfId="0" applyNumberFormat="1" applyFont="1" applyBorder="1" applyAlignment="1" applyProtection="1">
      <alignment vertical="center"/>
      <protection locked="0"/>
    </xf>
    <xf numFmtId="185" fontId="2" fillId="33" borderId="12" xfId="0" applyNumberFormat="1" applyFont="1" applyFill="1" applyBorder="1" applyAlignment="1" applyProtection="1">
      <alignment vertical="center"/>
      <protection/>
    </xf>
    <xf numFmtId="185" fontId="2" fillId="0" borderId="41" xfId="0" applyNumberFormat="1" applyFont="1" applyBorder="1" applyAlignment="1" applyProtection="1">
      <alignment vertical="center"/>
      <protection locked="0"/>
    </xf>
    <xf numFmtId="185" fontId="2" fillId="33" borderId="18" xfId="0" applyNumberFormat="1" applyFont="1" applyFill="1" applyBorder="1" applyAlignment="1" applyProtection="1">
      <alignment vertical="center"/>
      <protection/>
    </xf>
    <xf numFmtId="186" fontId="2" fillId="0" borderId="39" xfId="0" applyNumberFormat="1" applyFont="1" applyBorder="1" applyAlignment="1" applyProtection="1">
      <alignment vertical="center"/>
      <protection locked="0"/>
    </xf>
    <xf numFmtId="187" fontId="2" fillId="33" borderId="13" xfId="0" applyNumberFormat="1" applyFont="1" applyFill="1" applyBorder="1" applyAlignment="1" applyProtection="1">
      <alignment vertical="center"/>
      <protection/>
    </xf>
    <xf numFmtId="3" fontId="2" fillId="0" borderId="34" xfId="0" applyNumberFormat="1" applyFont="1" applyBorder="1" applyAlignment="1" applyProtection="1">
      <alignment horizontal="center" vertical="center"/>
      <protection locked="0"/>
    </xf>
    <xf numFmtId="3" fontId="2" fillId="0" borderId="42" xfId="0" applyNumberFormat="1" applyFont="1" applyBorder="1" applyAlignment="1" applyProtection="1">
      <alignment horizontal="center" vertical="center"/>
      <protection locked="0"/>
    </xf>
    <xf numFmtId="3" fontId="2" fillId="0" borderId="43" xfId="0" applyNumberFormat="1" applyFont="1" applyBorder="1" applyAlignment="1" applyProtection="1">
      <alignment horizontal="center" vertical="center"/>
      <protection locked="0"/>
    </xf>
    <xf numFmtId="3" fontId="2" fillId="0" borderId="44" xfId="0" applyNumberFormat="1" applyFont="1" applyBorder="1" applyAlignment="1" applyProtection="1">
      <alignment horizontal="center" vertical="center"/>
      <protection locked="0"/>
    </xf>
    <xf numFmtId="3" fontId="2" fillId="0" borderId="45" xfId="0" applyNumberFormat="1" applyFont="1" applyBorder="1" applyAlignment="1" applyProtection="1">
      <alignment horizontal="center" vertical="center"/>
      <protection locked="0"/>
    </xf>
    <xf numFmtId="3" fontId="2" fillId="0" borderId="46" xfId="0" applyNumberFormat="1" applyFont="1" applyBorder="1" applyAlignment="1" applyProtection="1">
      <alignment horizontal="center" vertical="center"/>
      <protection locked="0"/>
    </xf>
    <xf numFmtId="3" fontId="2" fillId="0" borderId="47" xfId="0" applyNumberFormat="1" applyFont="1" applyBorder="1" applyAlignment="1" applyProtection="1">
      <alignment horizontal="center" vertical="center"/>
      <protection locked="0"/>
    </xf>
    <xf numFmtId="3" fontId="2" fillId="0" borderId="48" xfId="0" applyNumberFormat="1" applyFont="1" applyBorder="1" applyAlignment="1" applyProtection="1">
      <alignment horizontal="center" vertical="center"/>
      <protection locked="0"/>
    </xf>
    <xf numFmtId="3" fontId="2" fillId="0" borderId="49" xfId="0" applyNumberFormat="1" applyFont="1" applyBorder="1" applyAlignment="1" applyProtection="1">
      <alignment horizontal="center" vertical="center"/>
      <protection locked="0"/>
    </xf>
    <xf numFmtId="3" fontId="2" fillId="0" borderId="50" xfId="0" applyNumberFormat="1" applyFont="1" applyBorder="1" applyAlignment="1" applyProtection="1">
      <alignment horizontal="center" vertical="center"/>
      <protection locked="0"/>
    </xf>
    <xf numFmtId="3" fontId="2" fillId="0" borderId="51" xfId="0" applyNumberFormat="1" applyFont="1" applyBorder="1" applyAlignment="1" applyProtection="1">
      <alignment horizontal="center" vertical="center"/>
      <protection locked="0"/>
    </xf>
    <xf numFmtId="3" fontId="2" fillId="0" borderId="52" xfId="0" applyNumberFormat="1" applyFont="1" applyBorder="1" applyAlignment="1" applyProtection="1">
      <alignment horizontal="center" vertical="center"/>
      <protection locked="0"/>
    </xf>
    <xf numFmtId="3" fontId="2" fillId="0" borderId="53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84772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1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10.66015625" defaultRowHeight="15.75" customHeight="1"/>
  <cols>
    <col min="1" max="1" width="15" style="0" customWidth="1"/>
    <col min="2" max="4" width="8.66015625" style="0" customWidth="1"/>
    <col min="5" max="16" width="10.16015625" style="0" customWidth="1"/>
    <col min="17" max="20" width="8.66015625" style="0" customWidth="1"/>
  </cols>
  <sheetData>
    <row r="1" spans="1:20" s="49" customFormat="1" ht="12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s="49" customFormat="1" ht="15" customHeight="1" thickBo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50"/>
      <c r="S2" s="48"/>
      <c r="T2" s="51" t="s">
        <v>29</v>
      </c>
    </row>
    <row r="3" spans="1:21" ht="21.75" customHeight="1">
      <c r="A3" s="2" t="s">
        <v>1</v>
      </c>
      <c r="B3" s="72" t="s">
        <v>5</v>
      </c>
      <c r="C3" s="67"/>
      <c r="D3" s="69"/>
      <c r="E3" s="66" t="s">
        <v>6</v>
      </c>
      <c r="F3" s="67"/>
      <c r="G3" s="67"/>
      <c r="H3" s="69"/>
      <c r="I3" s="66" t="s">
        <v>7</v>
      </c>
      <c r="J3" s="67"/>
      <c r="K3" s="67"/>
      <c r="L3" s="69"/>
      <c r="M3" s="66" t="s">
        <v>28</v>
      </c>
      <c r="N3" s="67"/>
      <c r="O3" s="67"/>
      <c r="P3" s="69"/>
      <c r="Q3" s="66" t="s">
        <v>8</v>
      </c>
      <c r="R3" s="67"/>
      <c r="S3" s="67"/>
      <c r="T3" s="68"/>
      <c r="U3" s="1"/>
    </row>
    <row r="4" spans="1:21" ht="21.75" customHeight="1">
      <c r="A4" s="3"/>
      <c r="B4" s="73" t="s">
        <v>9</v>
      </c>
      <c r="C4" s="62" t="s">
        <v>2</v>
      </c>
      <c r="D4" s="62" t="s">
        <v>3</v>
      </c>
      <c r="E4" s="64" t="s">
        <v>10</v>
      </c>
      <c r="F4" s="65"/>
      <c r="G4" s="62" t="s">
        <v>2</v>
      </c>
      <c r="H4" s="62" t="s">
        <v>3</v>
      </c>
      <c r="I4" s="64" t="s">
        <v>10</v>
      </c>
      <c r="J4" s="65"/>
      <c r="K4" s="62" t="s">
        <v>2</v>
      </c>
      <c r="L4" s="62" t="s">
        <v>3</v>
      </c>
      <c r="M4" s="64" t="s">
        <v>10</v>
      </c>
      <c r="N4" s="65"/>
      <c r="O4" s="62" t="s">
        <v>2</v>
      </c>
      <c r="P4" s="62" t="s">
        <v>3</v>
      </c>
      <c r="Q4" s="64" t="s">
        <v>10</v>
      </c>
      <c r="R4" s="65"/>
      <c r="S4" s="62" t="s">
        <v>2</v>
      </c>
      <c r="T4" s="70" t="s">
        <v>3</v>
      </c>
      <c r="U4" s="1"/>
    </row>
    <row r="5" spans="1:21" ht="21.75" customHeight="1" thickBot="1">
      <c r="A5" s="3" t="s">
        <v>4</v>
      </c>
      <c r="B5" s="74"/>
      <c r="C5" s="63"/>
      <c r="D5" s="63"/>
      <c r="E5" s="4" t="s">
        <v>11</v>
      </c>
      <c r="F5" s="4" t="s">
        <v>12</v>
      </c>
      <c r="G5" s="63"/>
      <c r="H5" s="63"/>
      <c r="I5" s="4" t="s">
        <v>11</v>
      </c>
      <c r="J5" s="4" t="s">
        <v>12</v>
      </c>
      <c r="K5" s="63"/>
      <c r="L5" s="63"/>
      <c r="M5" s="4" t="s">
        <v>11</v>
      </c>
      <c r="N5" s="4" t="s">
        <v>12</v>
      </c>
      <c r="O5" s="63"/>
      <c r="P5" s="63"/>
      <c r="Q5" s="4" t="s">
        <v>11</v>
      </c>
      <c r="R5" s="4" t="s">
        <v>12</v>
      </c>
      <c r="S5" s="63"/>
      <c r="T5" s="71"/>
      <c r="U5" s="1"/>
    </row>
    <row r="6" spans="1:21" ht="21.75" customHeight="1" thickBot="1">
      <c r="A6" s="13" t="s">
        <v>13</v>
      </c>
      <c r="B6" s="60">
        <v>1009</v>
      </c>
      <c r="C6" s="44">
        <v>0</v>
      </c>
      <c r="D6" s="61">
        <f>SUM(B6:C6)</f>
        <v>1009</v>
      </c>
      <c r="E6" s="5">
        <v>10900</v>
      </c>
      <c r="F6" s="5">
        <v>46800</v>
      </c>
      <c r="G6" s="5">
        <v>24300</v>
      </c>
      <c r="H6" s="16">
        <f>SUM(E6:G6)</f>
        <v>82000</v>
      </c>
      <c r="I6" s="5">
        <v>10873</v>
      </c>
      <c r="J6" s="5">
        <v>45981</v>
      </c>
      <c r="K6" s="5">
        <v>24686</v>
      </c>
      <c r="L6" s="16">
        <f>SUM(I6:K6)</f>
        <v>81540</v>
      </c>
      <c r="M6" s="16">
        <f>I6/B6*200</f>
        <v>2155.203171456888</v>
      </c>
      <c r="N6" s="16">
        <f>J6/B6*400</f>
        <v>18228.34489593657</v>
      </c>
      <c r="O6" s="5">
        <v>0</v>
      </c>
      <c r="P6" s="28">
        <f>SUM(M6:O6)</f>
        <v>20383.548067393458</v>
      </c>
      <c r="Q6" s="30">
        <f>IF(E6=0,"     -",ROUND(I6/E6*100,1))</f>
        <v>99.8</v>
      </c>
      <c r="R6" s="30">
        <f>IF(F6=0,"     -",ROUND(J6/F6*100,1))</f>
        <v>98.3</v>
      </c>
      <c r="S6" s="30">
        <f>IF(G6=0,"     -",ROUND(K6/G6*100,1))</f>
        <v>101.6</v>
      </c>
      <c r="T6" s="31">
        <f>IF(H6=0,"     -",ROUND(L6/H6*100,1))</f>
        <v>99.4</v>
      </c>
      <c r="U6" s="1"/>
    </row>
    <row r="7" spans="1:21" ht="21.75" customHeight="1" thickBot="1">
      <c r="A7" s="13" t="s">
        <v>14</v>
      </c>
      <c r="B7" s="55">
        <f aca="true" t="shared" si="0" ref="B7:L8">SUM(B8+B17)</f>
        <v>212</v>
      </c>
      <c r="C7" s="47">
        <f t="shared" si="0"/>
        <v>0</v>
      </c>
      <c r="D7" s="52">
        <f t="shared" si="0"/>
        <v>212</v>
      </c>
      <c r="E7" s="16">
        <f t="shared" si="0"/>
        <v>1544.0000000000002</v>
      </c>
      <c r="F7" s="16">
        <f t="shared" si="0"/>
        <v>7180.999999999995</v>
      </c>
      <c r="G7" s="16">
        <f t="shared" si="0"/>
        <v>0</v>
      </c>
      <c r="H7" s="16">
        <f t="shared" si="0"/>
        <v>8724.999999999996</v>
      </c>
      <c r="I7" s="16">
        <f t="shared" si="0"/>
        <v>1565</v>
      </c>
      <c r="J7" s="16">
        <f t="shared" si="0"/>
        <v>7667</v>
      </c>
      <c r="K7" s="16">
        <f t="shared" si="0"/>
        <v>0</v>
      </c>
      <c r="L7" s="16">
        <f t="shared" si="0"/>
        <v>9232</v>
      </c>
      <c r="M7" s="16">
        <f aca="true" t="shared" si="1" ref="M7:M20">I7/B7*200</f>
        <v>1476.4150943396226</v>
      </c>
      <c r="N7" s="16">
        <f>J7/B7*400</f>
        <v>14466.037735849057</v>
      </c>
      <c r="O7" s="43">
        <v>0</v>
      </c>
      <c r="P7" s="23">
        <f>SUM(M7:O7)</f>
        <v>15942.452830188678</v>
      </c>
      <c r="Q7" s="32">
        <f>IF(E7=0,"     -",ROUND(I7/E7*100,1))</f>
        <v>101.4</v>
      </c>
      <c r="R7" s="32">
        <f>IF(F7=0,"     -",ROUND(J7/F7*100,1))</f>
        <v>106.8</v>
      </c>
      <c r="S7" s="32" t="str">
        <f aca="true" t="shared" si="2" ref="S7:S20">IF(G7=0,"     -",ROUND(K7/G7*100,1))</f>
        <v>     -</v>
      </c>
      <c r="T7" s="33">
        <f aca="true" t="shared" si="3" ref="T7:T20">IF(H7=0,"     -",ROUND(L7/H7*100,1))</f>
        <v>105.8</v>
      </c>
      <c r="U7" s="1"/>
    </row>
    <row r="8" spans="1:21" ht="21.75" customHeight="1" thickBot="1">
      <c r="A8" s="13" t="s">
        <v>15</v>
      </c>
      <c r="B8" s="55">
        <f aca="true" t="shared" si="4" ref="B8:L8">SUM(B9:B16)</f>
        <v>175</v>
      </c>
      <c r="C8" s="47">
        <f t="shared" si="0"/>
        <v>0</v>
      </c>
      <c r="D8" s="52">
        <f t="shared" si="4"/>
        <v>175</v>
      </c>
      <c r="E8" s="16">
        <f t="shared" si="4"/>
        <v>1275.4782608695655</v>
      </c>
      <c r="F8" s="16">
        <f t="shared" si="4"/>
        <v>5932.130434782604</v>
      </c>
      <c r="G8" s="16">
        <f t="shared" si="4"/>
        <v>0</v>
      </c>
      <c r="H8" s="29">
        <f t="shared" si="4"/>
        <v>7207.60869565217</v>
      </c>
      <c r="I8" s="16">
        <f t="shared" si="4"/>
        <v>1238</v>
      </c>
      <c r="J8" s="16">
        <f t="shared" si="4"/>
        <v>6326</v>
      </c>
      <c r="K8" s="16">
        <f t="shared" si="4"/>
        <v>0</v>
      </c>
      <c r="L8" s="16">
        <f t="shared" si="4"/>
        <v>7564</v>
      </c>
      <c r="M8" s="16">
        <f t="shared" si="1"/>
        <v>1414.8571428571427</v>
      </c>
      <c r="N8" s="16">
        <f aca="true" t="shared" si="5" ref="N8:N20">J8/B8*400</f>
        <v>14459.428571428572</v>
      </c>
      <c r="O8" s="5">
        <v>0</v>
      </c>
      <c r="P8" s="29">
        <f>SUM(M8:O8)</f>
        <v>15874.285714285716</v>
      </c>
      <c r="Q8" s="34">
        <f aca="true" t="shared" si="6" ref="Q8:Q20">IF(E8=0,"     -",ROUND(I8/E8*100,1))</f>
        <v>97.1</v>
      </c>
      <c r="R8" s="34">
        <f aca="true" t="shared" si="7" ref="R8:R20">IF(F8=0,"     -",ROUND(J8/F8*100,1))</f>
        <v>106.6</v>
      </c>
      <c r="S8" s="34" t="str">
        <f t="shared" si="2"/>
        <v>     -</v>
      </c>
      <c r="T8" s="35">
        <f t="shared" si="3"/>
        <v>104.9</v>
      </c>
      <c r="U8" s="1"/>
    </row>
    <row r="9" spans="1:21" ht="21.75" customHeight="1">
      <c r="A9" s="13" t="s">
        <v>16</v>
      </c>
      <c r="B9" s="53">
        <v>104.5</v>
      </c>
      <c r="C9" s="44">
        <v>0</v>
      </c>
      <c r="D9" s="54">
        <f aca="true" t="shared" si="8" ref="D9:D15">SUM(B9:C9)</f>
        <v>104.5</v>
      </c>
      <c r="E9" s="5">
        <v>753.352657004831</v>
      </c>
      <c r="F9" s="5">
        <v>3503.7729468599</v>
      </c>
      <c r="G9" s="5">
        <v>0</v>
      </c>
      <c r="H9" s="23">
        <f aca="true" t="shared" si="9" ref="H9:H17">SUM(E9:G9)</f>
        <v>4257.125603864731</v>
      </c>
      <c r="I9" s="5">
        <v>855</v>
      </c>
      <c r="J9" s="5">
        <v>4059</v>
      </c>
      <c r="K9" s="5">
        <v>0</v>
      </c>
      <c r="L9" s="16">
        <f aca="true" t="shared" si="10" ref="L9:L16">SUM(I9:K9)</f>
        <v>4914</v>
      </c>
      <c r="M9" s="17">
        <f t="shared" si="1"/>
        <v>1636.3636363636363</v>
      </c>
      <c r="N9" s="17">
        <f t="shared" si="5"/>
        <v>15536.842105263158</v>
      </c>
      <c r="O9" s="5">
        <v>0</v>
      </c>
      <c r="P9" s="16">
        <f aca="true" t="shared" si="11" ref="P9:P16">SUM(M9:O9)</f>
        <v>17173.205741626796</v>
      </c>
      <c r="Q9" s="34">
        <f t="shared" si="6"/>
        <v>113.5</v>
      </c>
      <c r="R9" s="34">
        <f t="shared" si="7"/>
        <v>115.8</v>
      </c>
      <c r="S9" s="34" t="str">
        <f t="shared" si="2"/>
        <v>     -</v>
      </c>
      <c r="T9" s="35">
        <f t="shared" si="3"/>
        <v>115.4</v>
      </c>
      <c r="U9" s="1"/>
    </row>
    <row r="10" spans="1:21" ht="21.75" customHeight="1">
      <c r="A10" s="14" t="s">
        <v>17</v>
      </c>
      <c r="B10" s="56">
        <v>13</v>
      </c>
      <c r="C10" s="45">
        <v>0</v>
      </c>
      <c r="D10" s="57">
        <f t="shared" si="8"/>
        <v>13</v>
      </c>
      <c r="E10" s="7">
        <v>111.8840579710145</v>
      </c>
      <c r="F10" s="7">
        <v>520.3623188405797</v>
      </c>
      <c r="G10" s="7">
        <v>0</v>
      </c>
      <c r="H10" s="18">
        <f t="shared" si="9"/>
        <v>632.2463768115942</v>
      </c>
      <c r="I10" s="7">
        <v>68</v>
      </c>
      <c r="J10" s="7">
        <v>380</v>
      </c>
      <c r="K10" s="7">
        <v>0</v>
      </c>
      <c r="L10" s="18">
        <f t="shared" si="10"/>
        <v>448</v>
      </c>
      <c r="M10" s="19">
        <f t="shared" si="1"/>
        <v>1046.1538461538462</v>
      </c>
      <c r="N10" s="19">
        <f t="shared" si="5"/>
        <v>11692.307692307691</v>
      </c>
      <c r="O10" s="7">
        <v>0</v>
      </c>
      <c r="P10" s="18">
        <f t="shared" si="11"/>
        <v>12738.461538461537</v>
      </c>
      <c r="Q10" s="36">
        <f t="shared" si="6"/>
        <v>60.8</v>
      </c>
      <c r="R10" s="36">
        <f t="shared" si="7"/>
        <v>73</v>
      </c>
      <c r="S10" s="37" t="str">
        <f t="shared" si="2"/>
        <v>     -</v>
      </c>
      <c r="T10" s="38">
        <f t="shared" si="3"/>
        <v>70.9</v>
      </c>
      <c r="U10" s="1"/>
    </row>
    <row r="11" spans="1:21" ht="21.75" customHeight="1">
      <c r="A11" s="14" t="s">
        <v>18</v>
      </c>
      <c r="B11" s="56">
        <v>15</v>
      </c>
      <c r="C11" s="45">
        <v>0</v>
      </c>
      <c r="D11" s="57">
        <f t="shared" si="8"/>
        <v>15</v>
      </c>
      <c r="E11" s="7">
        <v>104.42512077294687</v>
      </c>
      <c r="F11" s="7">
        <v>485.67149758454104</v>
      </c>
      <c r="G11" s="7">
        <v>0</v>
      </c>
      <c r="H11" s="18">
        <f t="shared" si="9"/>
        <v>590.096618357488</v>
      </c>
      <c r="I11" s="7">
        <v>103</v>
      </c>
      <c r="J11" s="7">
        <v>462</v>
      </c>
      <c r="K11" s="7">
        <v>0</v>
      </c>
      <c r="L11" s="18">
        <f t="shared" si="10"/>
        <v>565</v>
      </c>
      <c r="M11" s="19">
        <f t="shared" si="1"/>
        <v>1373.3333333333333</v>
      </c>
      <c r="N11" s="19">
        <f t="shared" si="5"/>
        <v>12320</v>
      </c>
      <c r="O11" s="7">
        <v>0</v>
      </c>
      <c r="P11" s="18">
        <f t="shared" si="11"/>
        <v>13693.333333333334</v>
      </c>
      <c r="Q11" s="36">
        <f t="shared" si="6"/>
        <v>98.6</v>
      </c>
      <c r="R11" s="36">
        <f t="shared" si="7"/>
        <v>95.1</v>
      </c>
      <c r="S11" s="39" t="str">
        <f t="shared" si="2"/>
        <v>     -</v>
      </c>
      <c r="T11" s="38">
        <f t="shared" si="3"/>
        <v>95.7</v>
      </c>
      <c r="U11" s="1"/>
    </row>
    <row r="12" spans="1:21" ht="21.75" customHeight="1">
      <c r="A12" s="14" t="s">
        <v>27</v>
      </c>
      <c r="B12" s="56">
        <v>16</v>
      </c>
      <c r="C12" s="45">
        <v>0</v>
      </c>
      <c r="D12" s="57">
        <f t="shared" si="8"/>
        <v>16</v>
      </c>
      <c r="E12" s="7">
        <v>104.42512077294687</v>
      </c>
      <c r="F12" s="7">
        <v>485.67149758454104</v>
      </c>
      <c r="G12" s="7">
        <v>0</v>
      </c>
      <c r="H12" s="18">
        <f t="shared" si="9"/>
        <v>590.096618357488</v>
      </c>
      <c r="I12" s="7">
        <v>73</v>
      </c>
      <c r="J12" s="7">
        <v>520</v>
      </c>
      <c r="K12" s="7">
        <v>0</v>
      </c>
      <c r="L12" s="20">
        <f t="shared" si="10"/>
        <v>593</v>
      </c>
      <c r="M12" s="21">
        <f t="shared" si="1"/>
        <v>912.5</v>
      </c>
      <c r="N12" s="22">
        <f t="shared" si="5"/>
        <v>13000</v>
      </c>
      <c r="O12" s="9">
        <v>0</v>
      </c>
      <c r="P12" s="18">
        <f t="shared" si="11"/>
        <v>13912.5</v>
      </c>
      <c r="Q12" s="36">
        <f t="shared" si="6"/>
        <v>69.9</v>
      </c>
      <c r="R12" s="36">
        <f t="shared" si="7"/>
        <v>107.1</v>
      </c>
      <c r="S12" s="39" t="str">
        <f t="shared" si="2"/>
        <v>     -</v>
      </c>
      <c r="T12" s="38">
        <f t="shared" si="3"/>
        <v>100.5</v>
      </c>
      <c r="U12" s="1"/>
    </row>
    <row r="13" spans="1:21" ht="21.75" customHeight="1">
      <c r="A13" s="14" t="s">
        <v>19</v>
      </c>
      <c r="B13" s="56">
        <v>4</v>
      </c>
      <c r="C13" s="45">
        <v>0</v>
      </c>
      <c r="D13" s="57">
        <f t="shared" si="8"/>
        <v>4</v>
      </c>
      <c r="E13" s="7">
        <v>29.83574879227053</v>
      </c>
      <c r="F13" s="7">
        <v>138.76328502415458</v>
      </c>
      <c r="G13" s="7">
        <v>0</v>
      </c>
      <c r="H13" s="18">
        <f t="shared" si="9"/>
        <v>168.5990338164251</v>
      </c>
      <c r="I13" s="7">
        <v>26</v>
      </c>
      <c r="J13" s="7">
        <v>144</v>
      </c>
      <c r="K13" s="7">
        <v>0</v>
      </c>
      <c r="L13" s="23">
        <f t="shared" si="10"/>
        <v>170</v>
      </c>
      <c r="M13" s="19">
        <f t="shared" si="1"/>
        <v>1300</v>
      </c>
      <c r="N13" s="19">
        <f t="shared" si="5"/>
        <v>14400</v>
      </c>
      <c r="O13" s="10">
        <v>0</v>
      </c>
      <c r="P13" s="18">
        <f t="shared" si="11"/>
        <v>15700</v>
      </c>
      <c r="Q13" s="36">
        <f t="shared" si="6"/>
        <v>87.1</v>
      </c>
      <c r="R13" s="36">
        <f t="shared" si="7"/>
        <v>103.8</v>
      </c>
      <c r="S13" s="39" t="str">
        <f t="shared" si="2"/>
        <v>     -</v>
      </c>
      <c r="T13" s="38">
        <f t="shared" si="3"/>
        <v>100.8</v>
      </c>
      <c r="U13" s="1"/>
    </row>
    <row r="14" spans="1:21" ht="21.75" customHeight="1">
      <c r="A14" s="14" t="s">
        <v>20</v>
      </c>
      <c r="B14" s="56">
        <v>8</v>
      </c>
      <c r="C14" s="45">
        <v>0</v>
      </c>
      <c r="D14" s="57">
        <f t="shared" si="8"/>
        <v>8</v>
      </c>
      <c r="E14" s="7">
        <v>74.58937198067633</v>
      </c>
      <c r="F14" s="7">
        <v>346.90821256038646</v>
      </c>
      <c r="G14" s="7">
        <v>0</v>
      </c>
      <c r="H14" s="18">
        <f t="shared" si="9"/>
        <v>421.4975845410628</v>
      </c>
      <c r="I14" s="7">
        <v>37</v>
      </c>
      <c r="J14" s="7">
        <v>290</v>
      </c>
      <c r="K14" s="7">
        <v>0</v>
      </c>
      <c r="L14" s="18">
        <f t="shared" si="10"/>
        <v>327</v>
      </c>
      <c r="M14" s="22">
        <f t="shared" si="1"/>
        <v>925</v>
      </c>
      <c r="N14" s="19">
        <f t="shared" si="5"/>
        <v>14500</v>
      </c>
      <c r="O14" s="7">
        <v>0</v>
      </c>
      <c r="P14" s="18">
        <f t="shared" si="11"/>
        <v>15425</v>
      </c>
      <c r="Q14" s="36">
        <f t="shared" si="6"/>
        <v>49.6</v>
      </c>
      <c r="R14" s="36">
        <f t="shared" si="7"/>
        <v>83.6</v>
      </c>
      <c r="S14" s="39" t="str">
        <f t="shared" si="2"/>
        <v>     -</v>
      </c>
      <c r="T14" s="38">
        <f t="shared" si="3"/>
        <v>77.6</v>
      </c>
      <c r="U14" s="1"/>
    </row>
    <row r="15" spans="1:21" ht="21.75" customHeight="1">
      <c r="A15" s="14" t="s">
        <v>21</v>
      </c>
      <c r="B15" s="56">
        <v>5</v>
      </c>
      <c r="C15" s="45">
        <v>0</v>
      </c>
      <c r="D15" s="57">
        <f t="shared" si="8"/>
        <v>5</v>
      </c>
      <c r="E15" s="7">
        <v>37.29468599033817</v>
      </c>
      <c r="F15" s="7">
        <v>173.45410628019323</v>
      </c>
      <c r="G15" s="7">
        <v>0</v>
      </c>
      <c r="H15" s="18">
        <f t="shared" si="9"/>
        <v>210.7487922705314</v>
      </c>
      <c r="I15" s="7">
        <v>31</v>
      </c>
      <c r="J15" s="7">
        <v>158</v>
      </c>
      <c r="K15" s="7">
        <v>0</v>
      </c>
      <c r="L15" s="18">
        <f t="shared" si="10"/>
        <v>189</v>
      </c>
      <c r="M15" s="19">
        <f t="shared" si="1"/>
        <v>1240</v>
      </c>
      <c r="N15" s="19">
        <f t="shared" si="5"/>
        <v>12640</v>
      </c>
      <c r="O15" s="7">
        <v>0</v>
      </c>
      <c r="P15" s="18">
        <f t="shared" si="11"/>
        <v>13880</v>
      </c>
      <c r="Q15" s="36">
        <f t="shared" si="6"/>
        <v>83.1</v>
      </c>
      <c r="R15" s="36">
        <f t="shared" si="7"/>
        <v>91.1</v>
      </c>
      <c r="S15" s="39" t="str">
        <f t="shared" si="2"/>
        <v>     -</v>
      </c>
      <c r="T15" s="38">
        <f t="shared" si="3"/>
        <v>89.7</v>
      </c>
      <c r="U15" s="1"/>
    </row>
    <row r="16" spans="1:21" ht="21.75" customHeight="1" thickBot="1">
      <c r="A16" s="14" t="s">
        <v>22</v>
      </c>
      <c r="B16" s="56">
        <v>9.5</v>
      </c>
      <c r="C16" s="45">
        <v>0</v>
      </c>
      <c r="D16" s="57">
        <f>SUM(B16:C16)</f>
        <v>9.5</v>
      </c>
      <c r="E16" s="7">
        <v>59.67149758454106</v>
      </c>
      <c r="F16" s="7">
        <v>277.52657004830917</v>
      </c>
      <c r="G16" s="7">
        <v>0</v>
      </c>
      <c r="H16" s="18">
        <f t="shared" si="9"/>
        <v>337.1980676328502</v>
      </c>
      <c r="I16" s="7">
        <v>45</v>
      </c>
      <c r="J16" s="7">
        <v>313</v>
      </c>
      <c r="K16" s="7">
        <v>0</v>
      </c>
      <c r="L16" s="18">
        <f t="shared" si="10"/>
        <v>358</v>
      </c>
      <c r="M16" s="23">
        <f t="shared" si="1"/>
        <v>947.3684210526314</v>
      </c>
      <c r="N16" s="23">
        <f t="shared" si="5"/>
        <v>13178.947368421052</v>
      </c>
      <c r="O16" s="7">
        <v>0</v>
      </c>
      <c r="P16" s="18">
        <f t="shared" si="11"/>
        <v>14126.315789473683</v>
      </c>
      <c r="Q16" s="36">
        <f t="shared" si="6"/>
        <v>75.4</v>
      </c>
      <c r="R16" s="36">
        <f t="shared" si="7"/>
        <v>112.8</v>
      </c>
      <c r="S16" s="32" t="str">
        <f t="shared" si="2"/>
        <v>     -</v>
      </c>
      <c r="T16" s="38">
        <f t="shared" si="3"/>
        <v>106.2</v>
      </c>
      <c r="U16" s="1"/>
    </row>
    <row r="17" spans="1:21" ht="21.75" customHeight="1" thickBot="1">
      <c r="A17" s="13" t="s">
        <v>23</v>
      </c>
      <c r="B17" s="55">
        <f aca="true" t="shared" si="12" ref="B17:L17">SUM(B18:B20)</f>
        <v>37</v>
      </c>
      <c r="C17" s="47">
        <f t="shared" si="12"/>
        <v>0</v>
      </c>
      <c r="D17" s="54">
        <f t="shared" si="12"/>
        <v>37</v>
      </c>
      <c r="E17" s="16">
        <f t="shared" si="12"/>
        <v>268.52173913043475</v>
      </c>
      <c r="F17" s="16">
        <f t="shared" si="12"/>
        <v>1248.8695652173913</v>
      </c>
      <c r="G17" s="16">
        <f t="shared" si="12"/>
        <v>0</v>
      </c>
      <c r="H17" s="29">
        <f t="shared" si="9"/>
        <v>1517.391304347826</v>
      </c>
      <c r="I17" s="16">
        <f t="shared" si="12"/>
        <v>327</v>
      </c>
      <c r="J17" s="16">
        <f t="shared" si="12"/>
        <v>1341</v>
      </c>
      <c r="K17" s="16">
        <f t="shared" si="12"/>
        <v>0</v>
      </c>
      <c r="L17" s="16">
        <f t="shared" si="12"/>
        <v>1668</v>
      </c>
      <c r="M17" s="16">
        <f t="shared" si="1"/>
        <v>1767.5675675675677</v>
      </c>
      <c r="N17" s="16">
        <f t="shared" si="5"/>
        <v>14497.297297297297</v>
      </c>
      <c r="O17" s="5">
        <v>0</v>
      </c>
      <c r="P17" s="29">
        <f>SUM(M17:O17)</f>
        <v>16264.864864864865</v>
      </c>
      <c r="Q17" s="34">
        <f t="shared" si="6"/>
        <v>121.8</v>
      </c>
      <c r="R17" s="34">
        <f t="shared" si="7"/>
        <v>107.4</v>
      </c>
      <c r="S17" s="34" t="str">
        <f t="shared" si="2"/>
        <v>     -</v>
      </c>
      <c r="T17" s="35">
        <f t="shared" si="3"/>
        <v>109.9</v>
      </c>
      <c r="U17" s="1"/>
    </row>
    <row r="18" spans="1:21" ht="21.75" customHeight="1">
      <c r="A18" s="13" t="s">
        <v>24</v>
      </c>
      <c r="B18" s="53">
        <v>11</v>
      </c>
      <c r="C18" s="44">
        <v>0</v>
      </c>
      <c r="D18" s="54">
        <f>SUM(B18:C18)</f>
        <v>11</v>
      </c>
      <c r="E18" s="5">
        <v>89.5072463768116</v>
      </c>
      <c r="F18" s="5">
        <v>416.28985507246375</v>
      </c>
      <c r="G18" s="5">
        <v>0</v>
      </c>
      <c r="H18" s="16">
        <f>SUM(E18:G18)</f>
        <v>505.7971014492754</v>
      </c>
      <c r="I18" s="5">
        <v>82</v>
      </c>
      <c r="J18" s="5">
        <v>450</v>
      </c>
      <c r="K18" s="5">
        <v>0</v>
      </c>
      <c r="L18" s="16">
        <f>SUM(I18:K18)</f>
        <v>532</v>
      </c>
      <c r="M18" s="17">
        <f t="shared" si="1"/>
        <v>1490.9090909090908</v>
      </c>
      <c r="N18" s="24">
        <f t="shared" si="5"/>
        <v>16363.636363636362</v>
      </c>
      <c r="O18" s="6">
        <v>0</v>
      </c>
      <c r="P18" s="23">
        <f>SUM(M18:O18)</f>
        <v>17854.545454545452</v>
      </c>
      <c r="Q18" s="34">
        <f t="shared" si="6"/>
        <v>91.6</v>
      </c>
      <c r="R18" s="34">
        <f t="shared" si="7"/>
        <v>108.1</v>
      </c>
      <c r="S18" s="34" t="str">
        <f t="shared" si="2"/>
        <v>     -</v>
      </c>
      <c r="T18" s="35">
        <f t="shared" si="3"/>
        <v>105.2</v>
      </c>
      <c r="U18" s="1"/>
    </row>
    <row r="19" spans="1:21" ht="21.75" customHeight="1">
      <c r="A19" s="14" t="s">
        <v>25</v>
      </c>
      <c r="B19" s="56">
        <v>14</v>
      </c>
      <c r="C19" s="45">
        <v>0</v>
      </c>
      <c r="D19" s="57">
        <f>SUM(B19:C19)</f>
        <v>14</v>
      </c>
      <c r="E19" s="7">
        <v>89.5072463768116</v>
      </c>
      <c r="F19" s="7">
        <v>416.28985507246375</v>
      </c>
      <c r="G19" s="7">
        <v>0</v>
      </c>
      <c r="H19" s="18">
        <f>SUM(E19:G19)</f>
        <v>505.7971014492754</v>
      </c>
      <c r="I19" s="7">
        <v>155</v>
      </c>
      <c r="J19" s="7">
        <v>526</v>
      </c>
      <c r="K19" s="7">
        <v>0</v>
      </c>
      <c r="L19" s="18">
        <f>SUM(I19:K19)</f>
        <v>681</v>
      </c>
      <c r="M19" s="19">
        <f t="shared" si="1"/>
        <v>2214.285714285714</v>
      </c>
      <c r="N19" s="25">
        <f t="shared" si="5"/>
        <v>15028.571428571428</v>
      </c>
      <c r="O19" s="8">
        <v>0</v>
      </c>
      <c r="P19" s="18">
        <f>SUM(M19:O19)</f>
        <v>17242.85714285714</v>
      </c>
      <c r="Q19" s="36">
        <f t="shared" si="6"/>
        <v>173.2</v>
      </c>
      <c r="R19" s="36">
        <f t="shared" si="7"/>
        <v>126.4</v>
      </c>
      <c r="S19" s="39" t="str">
        <f t="shared" si="2"/>
        <v>     -</v>
      </c>
      <c r="T19" s="38">
        <f t="shared" si="3"/>
        <v>134.6</v>
      </c>
      <c r="U19" s="1"/>
    </row>
    <row r="20" spans="1:50" ht="21.75" customHeight="1" thickBot="1">
      <c r="A20" s="15" t="s">
        <v>26</v>
      </c>
      <c r="B20" s="58">
        <v>12</v>
      </c>
      <c r="C20" s="46">
        <v>0</v>
      </c>
      <c r="D20" s="59">
        <f>SUM(B20:C20)</f>
        <v>12</v>
      </c>
      <c r="E20" s="11">
        <v>89.5072463768116</v>
      </c>
      <c r="F20" s="11">
        <v>416.28985507246375</v>
      </c>
      <c r="G20" s="11">
        <v>0</v>
      </c>
      <c r="H20" s="26">
        <f>SUM(E20:G20)</f>
        <v>505.7971014492754</v>
      </c>
      <c r="I20" s="11">
        <v>90</v>
      </c>
      <c r="J20" s="11">
        <v>365</v>
      </c>
      <c r="K20" s="11">
        <v>0</v>
      </c>
      <c r="L20" s="26">
        <f>SUM(I20:K20)</f>
        <v>455</v>
      </c>
      <c r="M20" s="27">
        <f t="shared" si="1"/>
        <v>1500</v>
      </c>
      <c r="N20" s="27">
        <f t="shared" si="5"/>
        <v>12166.666666666668</v>
      </c>
      <c r="O20" s="12">
        <v>0</v>
      </c>
      <c r="P20" s="26">
        <f>SUM(M20:O20)</f>
        <v>13666.666666666668</v>
      </c>
      <c r="Q20" s="40">
        <f t="shared" si="6"/>
        <v>100.6</v>
      </c>
      <c r="R20" s="40">
        <f t="shared" si="7"/>
        <v>87.7</v>
      </c>
      <c r="S20" s="41" t="str">
        <f t="shared" si="2"/>
        <v>     -</v>
      </c>
      <c r="T20" s="42">
        <f t="shared" si="3"/>
        <v>90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27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</sheetData>
  <sheetProtection sheet="1"/>
  <mergeCells count="20">
    <mergeCell ref="B3:D3"/>
    <mergeCell ref="B4:B5"/>
    <mergeCell ref="C4:C5"/>
    <mergeCell ref="D4:D5"/>
    <mergeCell ref="E4:F4"/>
    <mergeCell ref="G4:G5"/>
    <mergeCell ref="I3:L3"/>
    <mergeCell ref="E3:H3"/>
    <mergeCell ref="H4:H5"/>
    <mergeCell ref="I4:J4"/>
    <mergeCell ref="K4:K5"/>
    <mergeCell ref="L4:L5"/>
    <mergeCell ref="P4:P5"/>
    <mergeCell ref="Q4:R4"/>
    <mergeCell ref="M4:N4"/>
    <mergeCell ref="O4:O5"/>
    <mergeCell ref="Q3:T3"/>
    <mergeCell ref="M3:P3"/>
    <mergeCell ref="S4:S5"/>
    <mergeCell ref="T4:T5"/>
  </mergeCells>
  <printOptions/>
  <pageMargins left="0.984251968503937" right="0.7874015748031497" top="0.7874015748031497" bottom="0.7874015748031497" header="0.7874015748031497" footer="0.5905511811023623"/>
  <pageSetup fitToHeight="1" fitToWidth="1" horizontalDpi="400" verticalDpi="400" orientation="landscape" paperSize="9" r:id="rId2"/>
  <headerFooter alignWithMargins="0">
    <oddFooter>&amp;L&amp;"ＭＳ Ｐゴシック,標準"&amp;9西濃地域の公衆衛生2012&amp;C&amp;"ＭＳ Ｐゴシック,標準"&amp;9－　161　－&amp;R&amp;"ＭＳ Ｐゴシック,標準"&amp;9第１１章　薬事・環境（薬事環境衛生関係施設・水道・その他）</oddFooter>
  </headerFooter>
  <rowBreaks count="1" manualBreakCount="1">
    <brk id="15" max="19" man="1"/>
  </rowBreaks>
  <colBreaks count="1" manualBreakCount="1">
    <brk id="1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D:\西濃地域の公衆衛生\公衆衛生年報16\提出データ16\Ｔ－１１\T11-4.jsd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献血状況</dc:title>
  <dc:subject/>
  <dc:creator>岐阜県</dc:creator>
  <cp:keywords/>
  <dc:description/>
  <cp:lastModifiedBy>岐阜県</cp:lastModifiedBy>
  <cp:lastPrinted>2013-01-08T02:57:36Z</cp:lastPrinted>
  <dcterms:created xsi:type="dcterms:W3CDTF">2005-12-08T02:05:33Z</dcterms:created>
  <dcterms:modified xsi:type="dcterms:W3CDTF">2013-02-04T06:08:22Z</dcterms:modified>
  <cp:category/>
  <cp:version/>
  <cp:contentType/>
  <cp:contentStatus/>
  <cp:revision>20</cp:revision>
</cp:coreProperties>
</file>