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25" windowWidth="15420" windowHeight="4155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'(女）'!$A$1:$AB$48</definedName>
    <definedName name="_xlnm.Print_Area" localSheetId="1">'（男）'!$A$1:$AB$48</definedName>
    <definedName name="_xlnm.Print_Area" localSheetId="0">'T2-8（総数）'!$A$1:$AB$48</definedName>
  </definedNames>
  <calcPr fullCalcOnLoad="1"/>
</workbook>
</file>

<file path=xl/sharedStrings.xml><?xml version="1.0" encoding="utf-8"?>
<sst xmlns="http://schemas.openxmlformats.org/spreadsheetml/2006/main" count="378" uniqueCount="51">
  <si>
    <t>＜総数＞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</si>
  <si>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</si>
  <si>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</si>
  <si>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</si>
  <si>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</si>
  <si>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</si>
  <si>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</si>
  <si>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</si>
  <si>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</si>
  <si>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</si>
  <si>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</si>
  <si>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</si>
  <si>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</si>
  <si>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</si>
  <si>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</si>
  <si>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</si>
  <si>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</si>
  <si>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</si>
  <si>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</si>
  <si>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</si>
  <si>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</si>
  <si>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</si>
  <si>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</si>
  <si>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</si>
  <si>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</si>
  <si>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</si>
  <si>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</si>
  <si>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くも膜下出血(再掲)</t>
  </si>
  <si>
    <t>脳梗塞(再掲)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</si>
  <si>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</si>
  <si>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</si>
  <si>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</si>
  <si>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</si>
  <si>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</si>
  <si>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</si>
  <si>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</si>
  <si>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</si>
  <si>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</si>
  <si>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</si>
  <si>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（日本人人口）</t>
  </si>
  <si>
    <t>脳内出血(再掲)</t>
  </si>
  <si>
    <t>率 *</t>
  </si>
  <si>
    <t>死因割合 *</t>
  </si>
  <si>
    <t>心  疾  患（高血圧症を除く）</t>
  </si>
  <si>
    <t>その他の虚血性心疾患（再掲）</t>
  </si>
  <si>
    <t>急性心筋梗塞（再掲）</t>
  </si>
  <si>
    <t xml:space="preserve">    （平成２３年）</t>
  </si>
  <si>
    <t>総務省統計局公表23.10.1推計人口態調査の概況・確定数）</t>
  </si>
  <si>
    <t>　※死因割合：総数に対する死因別の割合</t>
  </si>
  <si>
    <t>　※率は人口１０万対
　　 全国及び岐阜県（総数のみ）は厚生労働省公表値
　 　岐阜県（男女別）は平成２３年１０月１日現在推計日本人人口（総務省統計局）、
　 　市町は平成２３年１０月１日現在推計総人口（岐阜県統計課）を用いて算出した値</t>
  </si>
  <si>
    <t>　※率は人口１０万対
　　 全国は厚生労働省公表値
　   岐阜県は平成２３年１０月１日現在推計日本人人口（総務省統計局）、
　   市町は平成２３年１０月１日現在推計総人口（岐阜県統計課）を用いて算出した値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</si>
</sst>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  <numFmt numFmtId="186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41" fontId="3" fillId="0" borderId="19" xfId="0" applyNumberFormat="1" applyFont="1" applyFill="1" applyBorder="1" applyAlignment="1" applyProtection="1">
      <alignment vertical="center" shrinkToFit="1"/>
      <protection locked="0"/>
    </xf>
    <xf numFmtId="41" fontId="3" fillId="0" borderId="31" xfId="48" applyNumberFormat="1" applyFont="1" applyFill="1" applyBorder="1" applyAlignment="1">
      <alignment horizontal="right" vertical="center" shrinkToFit="1"/>
    </xf>
    <xf numFmtId="41" fontId="3" fillId="34" borderId="32" xfId="0" applyNumberFormat="1" applyFont="1" applyFill="1" applyBorder="1" applyAlignment="1" applyProtection="1">
      <alignment vertical="center" shrinkToFit="1"/>
      <protection/>
    </xf>
    <xf numFmtId="41" fontId="3" fillId="34" borderId="33" xfId="0" applyNumberFormat="1" applyFont="1" applyFill="1" applyBorder="1" applyAlignment="1" applyProtection="1">
      <alignment vertical="center" shrinkToFit="1"/>
      <protection/>
    </xf>
    <xf numFmtId="41" fontId="3" fillId="34" borderId="21" xfId="0" applyNumberFormat="1" applyFont="1" applyFill="1" applyBorder="1" applyAlignment="1" applyProtection="1">
      <alignment vertical="center" shrinkToFit="1"/>
      <protection/>
    </xf>
    <xf numFmtId="41" fontId="3" fillId="34" borderId="34" xfId="0" applyNumberFormat="1" applyFont="1" applyFill="1" applyBorder="1" applyAlignment="1" applyProtection="1">
      <alignment vertical="center" shrinkToFit="1"/>
      <protection/>
    </xf>
    <xf numFmtId="41" fontId="3" fillId="0" borderId="35" xfId="48" applyNumberFormat="1" applyFont="1" applyFill="1" applyBorder="1" applyAlignment="1">
      <alignment horizontal="right" vertical="center" shrinkToFit="1"/>
    </xf>
    <xf numFmtId="41" fontId="3" fillId="0" borderId="36" xfId="48" applyNumberFormat="1" applyFont="1" applyFill="1" applyBorder="1" applyAlignment="1">
      <alignment horizontal="right" vertical="center" shrinkToFit="1"/>
    </xf>
    <xf numFmtId="41" fontId="3" fillId="34" borderId="37" xfId="48" applyNumberFormat="1" applyFont="1" applyFill="1" applyBorder="1" applyAlignment="1">
      <alignment horizontal="right" vertical="center" shrinkToFit="1"/>
    </xf>
    <xf numFmtId="41" fontId="3" fillId="0" borderId="20" xfId="0" applyNumberFormat="1" applyFont="1" applyFill="1" applyBorder="1" applyAlignment="1" applyProtection="1">
      <alignment vertical="center" shrinkToFit="1"/>
      <protection locked="0"/>
    </xf>
    <xf numFmtId="41" fontId="3" fillId="0" borderId="18" xfId="0" applyNumberFormat="1" applyFont="1" applyFill="1" applyBorder="1" applyAlignment="1" applyProtection="1">
      <alignment vertical="center" shrinkToFit="1"/>
      <protection locked="0"/>
    </xf>
    <xf numFmtId="41" fontId="3" fillId="0" borderId="10" xfId="0" applyNumberFormat="1" applyFont="1" applyFill="1" applyBorder="1" applyAlignment="1" applyProtection="1">
      <alignment vertical="center" shrinkToFit="1"/>
      <protection locked="0"/>
    </xf>
    <xf numFmtId="41" fontId="3" fillId="33" borderId="29" xfId="0" applyNumberFormat="1" applyFont="1" applyFill="1" applyBorder="1" applyAlignment="1" applyProtection="1">
      <alignment vertical="center" shrinkToFit="1"/>
      <protection/>
    </xf>
    <xf numFmtId="41" fontId="3" fillId="0" borderId="38" xfId="48" applyNumberFormat="1" applyFont="1" applyFill="1" applyBorder="1" applyAlignment="1">
      <alignment horizontal="right" vertical="center" shrinkToFit="1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 shrinkToFit="1"/>
      <protection locked="0"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34" xfId="0" applyNumberFormat="1" applyFont="1" applyFill="1" applyBorder="1" applyAlignment="1" applyProtection="1">
      <alignment vertical="center" shrinkToFit="1"/>
      <protection/>
    </xf>
    <xf numFmtId="41" fontId="3" fillId="0" borderId="20" xfId="0" applyNumberFormat="1" applyFont="1" applyBorder="1" applyAlignment="1" applyProtection="1">
      <alignment vertical="center" shrinkToFit="1"/>
      <protection locked="0"/>
    </xf>
    <xf numFmtId="41" fontId="3" fillId="0" borderId="40" xfId="0" applyNumberFormat="1" applyFont="1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 applyProtection="1">
      <alignment vertical="center" shrinkToFit="1"/>
      <protection locked="0"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18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Fill="1" applyBorder="1" applyAlignment="1" applyProtection="1">
      <alignment vertical="center" shrinkToFit="1"/>
      <protection locked="0"/>
    </xf>
    <xf numFmtId="183" fontId="3" fillId="0" borderId="30" xfId="0" applyNumberFormat="1" applyFont="1" applyFill="1" applyBorder="1" applyAlignment="1" applyProtection="1">
      <alignment vertical="center" shrinkToFit="1"/>
      <protection/>
    </xf>
    <xf numFmtId="183" fontId="3" fillId="0" borderId="42" xfId="0" applyNumberFormat="1" applyFont="1" applyFill="1" applyBorder="1" applyAlignment="1" applyProtection="1">
      <alignment vertical="center" shrinkToFit="1"/>
      <protection/>
    </xf>
    <xf numFmtId="183" fontId="3" fillId="33" borderId="42" xfId="0" applyNumberFormat="1" applyFont="1" applyFill="1" applyBorder="1" applyAlignment="1" applyProtection="1">
      <alignment vertical="center" shrinkToFit="1"/>
      <protection/>
    </xf>
    <xf numFmtId="183" fontId="3" fillId="33" borderId="43" xfId="0" applyNumberFormat="1" applyFont="1" applyFill="1" applyBorder="1" applyAlignment="1" applyProtection="1">
      <alignment vertical="center" shrinkToFit="1"/>
      <protection/>
    </xf>
    <xf numFmtId="183" fontId="3" fillId="0" borderId="44" xfId="0" applyNumberFormat="1" applyFont="1" applyFill="1" applyBorder="1" applyAlignment="1" applyProtection="1">
      <alignment vertical="center" shrinkToFit="1"/>
      <protection/>
    </xf>
    <xf numFmtId="183" fontId="3" fillId="0" borderId="43" xfId="0" applyNumberFormat="1" applyFont="1" applyFill="1" applyBorder="1" applyAlignment="1" applyProtection="1">
      <alignment vertical="center" shrinkToFit="1"/>
      <protection/>
    </xf>
    <xf numFmtId="183" fontId="3" fillId="33" borderId="45" xfId="0" applyNumberFormat="1" applyFont="1" applyFill="1" applyBorder="1" applyAlignment="1" applyProtection="1">
      <alignment vertical="center" shrinkToFit="1"/>
      <protection/>
    </xf>
    <xf numFmtId="183" fontId="3" fillId="33" borderId="34" xfId="0" applyNumberFormat="1" applyFont="1" applyFill="1" applyBorder="1" applyAlignment="1" applyProtection="1">
      <alignment vertical="center" shrinkToFit="1"/>
      <protection/>
    </xf>
    <xf numFmtId="183" fontId="3" fillId="33" borderId="40" xfId="0" applyNumberFormat="1" applyFont="1" applyFill="1" applyBorder="1" applyAlignment="1" applyProtection="1">
      <alignment vertical="center" shrinkToFit="1"/>
      <protection/>
    </xf>
    <xf numFmtId="183" fontId="3" fillId="33" borderId="39" xfId="0" applyNumberFormat="1" applyFont="1" applyFill="1" applyBorder="1" applyAlignment="1" applyProtection="1">
      <alignment vertical="center" shrinkToFit="1"/>
      <protection/>
    </xf>
    <xf numFmtId="183" fontId="3" fillId="33" borderId="29" xfId="0" applyNumberFormat="1" applyFont="1" applyFill="1" applyBorder="1" applyAlignment="1" applyProtection="1">
      <alignment vertical="center" shrinkToFit="1"/>
      <protection/>
    </xf>
    <xf numFmtId="183" fontId="3" fillId="33" borderId="16" xfId="0" applyNumberFormat="1" applyFont="1" applyFill="1" applyBorder="1" applyAlignment="1" applyProtection="1">
      <alignment vertical="center" shrinkToFit="1"/>
      <protection/>
    </xf>
    <xf numFmtId="183" fontId="3" fillId="33" borderId="46" xfId="0" applyNumberFormat="1" applyFont="1" applyFill="1" applyBorder="1" applyAlignment="1" applyProtection="1">
      <alignment vertical="center" shrinkToFit="1"/>
      <protection/>
    </xf>
    <xf numFmtId="183" fontId="3" fillId="33" borderId="47" xfId="0" applyNumberFormat="1" applyFont="1" applyFill="1" applyBorder="1" applyAlignment="1" applyProtection="1">
      <alignment vertical="center" shrinkToFit="1"/>
      <protection/>
    </xf>
    <xf numFmtId="183" fontId="3" fillId="34" borderId="33" xfId="0" applyNumberFormat="1" applyFont="1" applyFill="1" applyBorder="1" applyAlignment="1" applyProtection="1">
      <alignment vertical="center" shrinkToFit="1"/>
      <protection/>
    </xf>
    <xf numFmtId="183" fontId="3" fillId="34" borderId="34" xfId="0" applyNumberFormat="1" applyFont="1" applyFill="1" applyBorder="1" applyAlignment="1" applyProtection="1">
      <alignment vertical="center" shrinkToFit="1"/>
      <protection/>
    </xf>
    <xf numFmtId="183" fontId="3" fillId="34" borderId="48" xfId="0" applyNumberFormat="1" applyFont="1" applyFill="1" applyBorder="1" applyAlignment="1" applyProtection="1">
      <alignment vertical="center" shrinkToFit="1"/>
      <protection/>
    </xf>
    <xf numFmtId="183" fontId="3" fillId="34" borderId="16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184" fontId="0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185" fontId="3" fillId="33" borderId="42" xfId="0" applyNumberFormat="1" applyFont="1" applyFill="1" applyBorder="1" applyAlignment="1" applyProtection="1">
      <alignment vertical="center" shrinkToFit="1"/>
      <protection/>
    </xf>
    <xf numFmtId="185" fontId="3" fillId="33" borderId="34" xfId="0" applyNumberFormat="1" applyFont="1" applyFill="1" applyBorder="1" applyAlignment="1" applyProtection="1">
      <alignment vertical="center" shrinkToFit="1"/>
      <protection/>
    </xf>
    <xf numFmtId="185" fontId="3" fillId="33" borderId="40" xfId="0" applyNumberFormat="1" applyFont="1" applyFill="1" applyBorder="1" applyAlignment="1" applyProtection="1">
      <alignment vertical="center" shrinkToFit="1"/>
      <protection/>
    </xf>
    <xf numFmtId="185" fontId="3" fillId="33" borderId="39" xfId="0" applyNumberFormat="1" applyFont="1" applyFill="1" applyBorder="1" applyAlignment="1" applyProtection="1">
      <alignment vertical="center" shrinkToFit="1"/>
      <protection/>
    </xf>
    <xf numFmtId="185" fontId="3" fillId="33" borderId="29" xfId="0" applyNumberFormat="1" applyFont="1" applyFill="1" applyBorder="1" applyAlignment="1" applyProtection="1">
      <alignment vertical="center" shrinkToFit="1"/>
      <protection/>
    </xf>
    <xf numFmtId="185" fontId="3" fillId="33" borderId="43" xfId="0" applyNumberFormat="1" applyFont="1" applyFill="1" applyBorder="1" applyAlignment="1" applyProtection="1">
      <alignment vertical="center" shrinkToFit="1"/>
      <protection/>
    </xf>
    <xf numFmtId="185" fontId="3" fillId="33" borderId="16" xfId="0" applyNumberFormat="1" applyFont="1" applyFill="1" applyBorder="1" applyAlignment="1" applyProtection="1">
      <alignment vertical="center" shrinkToFit="1"/>
      <protection/>
    </xf>
    <xf numFmtId="185" fontId="3" fillId="33" borderId="46" xfId="0" applyNumberFormat="1" applyFont="1" applyFill="1" applyBorder="1" applyAlignment="1" applyProtection="1">
      <alignment vertical="center" shrinkToFit="1"/>
      <protection/>
    </xf>
    <xf numFmtId="185" fontId="3" fillId="33" borderId="45" xfId="0" applyNumberFormat="1" applyFont="1" applyFill="1" applyBorder="1" applyAlignment="1" applyProtection="1">
      <alignment vertical="center" shrinkToFit="1"/>
      <protection/>
    </xf>
    <xf numFmtId="185" fontId="3" fillId="33" borderId="47" xfId="0" applyNumberFormat="1" applyFont="1" applyFill="1" applyBorder="1" applyAlignment="1" applyProtection="1">
      <alignment vertical="center" shrinkToFit="1"/>
      <protection/>
    </xf>
    <xf numFmtId="185" fontId="3" fillId="34" borderId="33" xfId="0" applyNumberFormat="1" applyFont="1" applyFill="1" applyBorder="1" applyAlignment="1" applyProtection="1">
      <alignment vertical="center" shrinkToFit="1"/>
      <protection/>
    </xf>
    <xf numFmtId="185" fontId="3" fillId="34" borderId="34" xfId="0" applyNumberFormat="1" applyFont="1" applyFill="1" applyBorder="1" applyAlignment="1" applyProtection="1">
      <alignment vertical="center" shrinkToFit="1"/>
      <protection/>
    </xf>
    <xf numFmtId="185" fontId="3" fillId="34" borderId="48" xfId="0" applyNumberFormat="1" applyFont="1" applyFill="1" applyBorder="1" applyAlignment="1" applyProtection="1">
      <alignment vertical="center" shrinkToFit="1"/>
      <protection/>
    </xf>
    <xf numFmtId="185" fontId="3" fillId="34" borderId="16" xfId="0" applyNumberFormat="1" applyFont="1" applyFill="1" applyBorder="1" applyAlignment="1" applyProtection="1">
      <alignment vertical="center" shrinkToFit="1"/>
      <protection/>
    </xf>
    <xf numFmtId="43" fontId="0" fillId="0" borderId="0" xfId="0" applyNumberFormat="1" applyAlignment="1" applyProtection="1">
      <alignment vertical="center"/>
      <protection locked="0"/>
    </xf>
    <xf numFmtId="186" fontId="0" fillId="0" borderId="0" xfId="0" applyNumberFormat="1" applyAlignment="1" applyProtection="1">
      <alignment vertical="center"/>
      <protection locked="0"/>
    </xf>
    <xf numFmtId="186" fontId="0" fillId="0" borderId="0" xfId="0" applyNumberFormat="1" applyAlignment="1">
      <alignment vertical="center"/>
    </xf>
    <xf numFmtId="183" fontId="3" fillId="0" borderId="31" xfId="0" applyNumberFormat="1" applyFont="1" applyFill="1" applyBorder="1" applyAlignment="1" applyProtection="1">
      <alignment vertical="center" shrinkToFit="1"/>
      <protection/>
    </xf>
    <xf numFmtId="185" fontId="3" fillId="33" borderId="35" xfId="0" applyNumberFormat="1" applyFont="1" applyFill="1" applyBorder="1" applyAlignment="1" applyProtection="1">
      <alignment vertical="center" shrinkToFit="1"/>
      <protection/>
    </xf>
    <xf numFmtId="185" fontId="3" fillId="33" borderId="36" xfId="0" applyNumberFormat="1" applyFont="1" applyFill="1" applyBorder="1" applyAlignment="1" applyProtection="1">
      <alignment vertical="center" shrinkToFit="1"/>
      <protection/>
    </xf>
    <xf numFmtId="185" fontId="3" fillId="33" borderId="31" xfId="0" applyNumberFormat="1" applyFont="1" applyFill="1" applyBorder="1" applyAlignment="1" applyProtection="1">
      <alignment vertical="center" shrinkToFit="1"/>
      <protection/>
    </xf>
    <xf numFmtId="185" fontId="3" fillId="33" borderId="38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183" fontId="3" fillId="0" borderId="49" xfId="0" applyNumberFormat="1" applyFont="1" applyFill="1" applyBorder="1" applyAlignment="1" applyProtection="1">
      <alignment vertical="center" shrinkToFit="1"/>
      <protection/>
    </xf>
    <xf numFmtId="185" fontId="3" fillId="33" borderId="37" xfId="0" applyNumberFormat="1" applyFont="1" applyFill="1" applyBorder="1" applyAlignment="1" applyProtection="1">
      <alignment vertical="center" shrinkToFit="1"/>
      <protection/>
    </xf>
    <xf numFmtId="185" fontId="3" fillId="34" borderId="5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3" fontId="3" fillId="0" borderId="0" xfId="0" applyNumberFormat="1" applyFont="1" applyFill="1" applyBorder="1" applyAlignment="1" applyProtection="1">
      <alignment vertical="center" shrinkToFit="1"/>
      <protection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0" xfId="48" applyNumberFormat="1" applyFont="1" applyFill="1" applyBorder="1" applyAlignment="1">
      <alignment horizontal="right" vertical="center" shrinkToFit="1"/>
    </xf>
    <xf numFmtId="41" fontId="3" fillId="0" borderId="11" xfId="48" applyNumberFormat="1" applyFont="1" applyFill="1" applyBorder="1" applyAlignment="1">
      <alignment horizontal="right" vertical="center" shrinkToFit="1"/>
    </xf>
    <xf numFmtId="41" fontId="3" fillId="0" borderId="12" xfId="48" applyNumberFormat="1" applyFont="1" applyFill="1" applyBorder="1" applyAlignment="1">
      <alignment horizontal="right" vertical="center" shrinkToFit="1"/>
    </xf>
    <xf numFmtId="41" fontId="3" fillId="0" borderId="13" xfId="48" applyNumberFormat="1" applyFont="1" applyFill="1" applyBorder="1" applyAlignment="1">
      <alignment horizontal="right" vertical="center" shrinkToFit="1"/>
    </xf>
    <xf numFmtId="0" fontId="2" fillId="0" borderId="5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5" fontId="3" fillId="0" borderId="0" xfId="0" applyNumberFormat="1" applyFont="1" applyFill="1" applyBorder="1" applyAlignment="1" applyProtection="1">
      <alignment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83" fontId="3" fillId="33" borderId="35" xfId="0" applyNumberFormat="1" applyFont="1" applyFill="1" applyBorder="1" applyAlignment="1" applyProtection="1">
      <alignment vertical="center" shrinkToFit="1"/>
      <protection/>
    </xf>
    <xf numFmtId="183" fontId="3" fillId="33" borderId="36" xfId="0" applyNumberFormat="1" applyFont="1" applyFill="1" applyBorder="1" applyAlignment="1" applyProtection="1">
      <alignment vertical="center" shrinkToFit="1"/>
      <protection/>
    </xf>
    <xf numFmtId="183" fontId="3" fillId="33" borderId="31" xfId="0" applyNumberFormat="1" applyFont="1" applyFill="1" applyBorder="1" applyAlignment="1" applyProtection="1">
      <alignment vertical="center" shrinkToFit="1"/>
      <protection/>
    </xf>
    <xf numFmtId="183" fontId="3" fillId="33" borderId="38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3" borderId="37" xfId="0" applyNumberFormat="1" applyFont="1" applyFill="1" applyBorder="1" applyAlignment="1" applyProtection="1">
      <alignment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183" fontId="3" fillId="0" borderId="40" xfId="0" applyNumberFormat="1" applyFont="1" applyFill="1" applyBorder="1" applyAlignment="1" applyProtection="1">
      <alignment vertical="center" shrinkToFit="1"/>
      <protection/>
    </xf>
    <xf numFmtId="41" fontId="3" fillId="0" borderId="40" xfId="0" applyNumberFormat="1" applyFont="1" applyFill="1" applyBorder="1" applyAlignment="1" applyProtection="1">
      <alignment vertical="center" shrinkToFit="1"/>
      <protection locked="0"/>
    </xf>
    <xf numFmtId="183" fontId="3" fillId="0" borderId="35" xfId="0" applyNumberFormat="1" applyFont="1" applyFill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41" fontId="3" fillId="0" borderId="19" xfId="0" applyNumberFormat="1" applyFont="1" applyBorder="1" applyAlignment="1" applyProtection="1">
      <alignment vertical="center" shrinkToFit="1"/>
      <protection locked="0"/>
    </xf>
    <xf numFmtId="41" fontId="3" fillId="0" borderId="42" xfId="0" applyNumberFormat="1" applyFont="1" applyBorder="1" applyAlignment="1" applyProtection="1">
      <alignment vertical="center" shrinkToFit="1"/>
      <protection locked="0"/>
    </xf>
    <xf numFmtId="183" fontId="3" fillId="0" borderId="4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41" fontId="3" fillId="0" borderId="42" xfId="0" applyNumberFormat="1" applyFont="1" applyFill="1" applyBorder="1" applyAlignment="1" applyProtection="1">
      <alignment vertical="center" shrinkToFit="1"/>
      <protection locked="0"/>
    </xf>
    <xf numFmtId="183" fontId="3" fillId="33" borderId="59" xfId="0" applyNumberFormat="1" applyFont="1" applyFill="1" applyBorder="1" applyAlignment="1" applyProtection="1">
      <alignment vertical="center" shrinkToFit="1"/>
      <protection/>
    </xf>
    <xf numFmtId="41" fontId="3" fillId="0" borderId="42" xfId="48" applyNumberFormat="1" applyFont="1" applyFill="1" applyBorder="1" applyAlignment="1">
      <alignment horizontal="right" vertical="center" shrinkToFit="1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horizontal="left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view="pageBreakPreview" zoomScale="70" zoomScaleNormal="80" zoomScaleSheetLayoutView="70" zoomScalePageLayoutView="0" workbookViewId="0" topLeftCell="A1">
      <selection activeCell="H42" sqref="H42"/>
    </sheetView>
  </sheetViews>
  <sheetFormatPr defaultColWidth="9.00390625" defaultRowHeight="13.5"/>
  <cols>
    <col min="1" max="1" width="9.75390625" style="0" customWidth="1"/>
    <col min="2" max="2" width="9.625" style="0" customWidth="1"/>
    <col min="3" max="3" width="7.625" style="0" customWidth="1"/>
    <col min="4" max="4" width="10.00390625" style="0" customWidth="1"/>
    <col min="5" max="28" width="7.625" style="0" customWidth="1"/>
    <col min="29" max="29" width="4.125" style="0" customWidth="1"/>
    <col min="30" max="30" width="8.625" style="0" customWidth="1"/>
    <col min="31" max="31" width="10.625" style="0" customWidth="1"/>
    <col min="33" max="33" width="13.125" style="0" customWidth="1"/>
  </cols>
  <sheetData>
    <row r="1" spans="1:31" ht="17.25">
      <c r="A1" s="15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7.25">
      <c r="A3" s="15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53"/>
      <c r="Y3" s="53"/>
      <c r="AA3" s="53"/>
      <c r="AB3" s="53" t="s">
        <v>46</v>
      </c>
      <c r="AC3" s="1"/>
      <c r="AD3" s="1"/>
      <c r="AE3" s="1"/>
    </row>
    <row r="4" spans="1:3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5" customFormat="1" ht="19.5" customHeight="1">
      <c r="A5" s="182"/>
      <c r="B5" s="168" t="s">
        <v>24</v>
      </c>
      <c r="C5" s="169"/>
      <c r="D5" s="170"/>
      <c r="E5" s="174" t="s">
        <v>25</v>
      </c>
      <c r="F5" s="169"/>
      <c r="G5" s="170"/>
      <c r="H5" s="174" t="s">
        <v>26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74" t="s">
        <v>43</v>
      </c>
      <c r="U5" s="169"/>
      <c r="V5" s="169"/>
      <c r="W5" s="169"/>
      <c r="X5" s="169"/>
      <c r="Y5" s="169"/>
      <c r="Z5" s="169"/>
      <c r="AA5" s="169"/>
      <c r="AB5" s="176"/>
      <c r="AC5" s="24"/>
      <c r="AD5" s="168" t="s">
        <v>47</v>
      </c>
      <c r="AE5" s="176"/>
    </row>
    <row r="6" spans="1:31" s="25" customFormat="1" ht="19.5" customHeight="1" thickBot="1">
      <c r="A6" s="184"/>
      <c r="B6" s="171"/>
      <c r="C6" s="172"/>
      <c r="D6" s="173"/>
      <c r="E6" s="175"/>
      <c r="F6" s="172"/>
      <c r="G6" s="173"/>
      <c r="H6" s="175"/>
      <c r="I6" s="172"/>
      <c r="J6" s="133"/>
      <c r="K6" s="162" t="s">
        <v>27</v>
      </c>
      <c r="L6" s="163"/>
      <c r="M6" s="164"/>
      <c r="N6" s="162" t="s">
        <v>40</v>
      </c>
      <c r="O6" s="163"/>
      <c r="P6" s="164"/>
      <c r="Q6" s="162" t="s">
        <v>28</v>
      </c>
      <c r="R6" s="163"/>
      <c r="S6" s="164"/>
      <c r="T6" s="175"/>
      <c r="U6" s="172"/>
      <c r="V6" s="132"/>
      <c r="W6" s="162" t="s">
        <v>45</v>
      </c>
      <c r="X6" s="163"/>
      <c r="Y6" s="164"/>
      <c r="Z6" s="162" t="s">
        <v>44</v>
      </c>
      <c r="AA6" s="163"/>
      <c r="AB6" s="178"/>
      <c r="AC6" s="24"/>
      <c r="AD6" s="179" t="s">
        <v>22</v>
      </c>
      <c r="AE6" s="180"/>
    </row>
    <row r="7" spans="1:31" s="25" customFormat="1" ht="19.5" customHeight="1" thickBot="1">
      <c r="A7" s="183"/>
      <c r="B7" s="128" t="s">
        <v>29</v>
      </c>
      <c r="C7" s="129" t="s">
        <v>41</v>
      </c>
      <c r="D7" s="130" t="s">
        <v>42</v>
      </c>
      <c r="E7" s="129" t="s">
        <v>29</v>
      </c>
      <c r="F7" s="129" t="s">
        <v>41</v>
      </c>
      <c r="G7" s="130" t="s">
        <v>42</v>
      </c>
      <c r="H7" s="129" t="s">
        <v>29</v>
      </c>
      <c r="I7" s="129" t="s">
        <v>41</v>
      </c>
      <c r="J7" s="130" t="s">
        <v>42</v>
      </c>
      <c r="K7" s="129" t="s">
        <v>29</v>
      </c>
      <c r="L7" s="129" t="s">
        <v>41</v>
      </c>
      <c r="M7" s="130" t="s">
        <v>42</v>
      </c>
      <c r="N7" s="129" t="s">
        <v>29</v>
      </c>
      <c r="O7" s="129" t="s">
        <v>41</v>
      </c>
      <c r="P7" s="130" t="s">
        <v>42</v>
      </c>
      <c r="Q7" s="129" t="s">
        <v>29</v>
      </c>
      <c r="R7" s="129" t="s">
        <v>41</v>
      </c>
      <c r="S7" s="130" t="s">
        <v>42</v>
      </c>
      <c r="T7" s="129" t="s">
        <v>29</v>
      </c>
      <c r="U7" s="129" t="s">
        <v>41</v>
      </c>
      <c r="V7" s="130" t="s">
        <v>42</v>
      </c>
      <c r="W7" s="129" t="s">
        <v>29</v>
      </c>
      <c r="X7" s="131" t="s">
        <v>41</v>
      </c>
      <c r="Y7" s="136" t="s">
        <v>42</v>
      </c>
      <c r="Z7" s="129" t="s">
        <v>29</v>
      </c>
      <c r="AA7" s="131" t="s">
        <v>41</v>
      </c>
      <c r="AB7" s="134" t="s">
        <v>42</v>
      </c>
      <c r="AC7" s="24"/>
      <c r="AD7" s="171" t="s">
        <v>1</v>
      </c>
      <c r="AE7" s="181"/>
    </row>
    <row r="8" spans="1:32" ht="22.5" customHeight="1">
      <c r="A8" s="16" t="s">
        <v>2</v>
      </c>
      <c r="B8" s="63">
        <v>1253066</v>
      </c>
      <c r="C8" s="65">
        <v>993.1</v>
      </c>
      <c r="D8" s="65">
        <f>B8/$B8*100</f>
        <v>100</v>
      </c>
      <c r="E8" s="64">
        <v>357305</v>
      </c>
      <c r="F8" s="65">
        <v>283.2</v>
      </c>
      <c r="G8" s="65">
        <f>E8/$B8*100</f>
        <v>28.514459733166493</v>
      </c>
      <c r="H8" s="64">
        <v>123867</v>
      </c>
      <c r="I8" s="65">
        <v>98.2</v>
      </c>
      <c r="J8" s="65">
        <f>H8/$B8*100</f>
        <v>9.885113792888802</v>
      </c>
      <c r="K8" s="64">
        <v>13460</v>
      </c>
      <c r="L8" s="65">
        <v>10.7</v>
      </c>
      <c r="M8" s="65">
        <f>K8/$B8*100</f>
        <v>1.0741652873831067</v>
      </c>
      <c r="N8" s="64">
        <v>34062</v>
      </c>
      <c r="O8" s="65">
        <v>27</v>
      </c>
      <c r="P8" s="65">
        <f>N8/$B8*100</f>
        <v>2.7182925719794486</v>
      </c>
      <c r="Q8" s="64">
        <v>73273</v>
      </c>
      <c r="R8" s="65">
        <v>58.1</v>
      </c>
      <c r="S8" s="65">
        <f>Q8/$B8*100</f>
        <v>5.847497258723802</v>
      </c>
      <c r="T8" s="64">
        <v>194926</v>
      </c>
      <c r="U8" s="65">
        <v>154.5</v>
      </c>
      <c r="V8" s="65">
        <f>T8/$B8*100</f>
        <v>15.555924428561624</v>
      </c>
      <c r="W8" s="30">
        <v>43265</v>
      </c>
      <c r="X8" s="111">
        <v>34.3</v>
      </c>
      <c r="Y8" s="65">
        <f>W8/$B8*100</f>
        <v>3.4527311410572152</v>
      </c>
      <c r="Z8" s="30">
        <v>34576</v>
      </c>
      <c r="AA8" s="111">
        <v>27.4</v>
      </c>
      <c r="AB8" s="69">
        <f>Z8/$B8*100</f>
        <v>2.759311959625431</v>
      </c>
      <c r="AC8" s="1"/>
      <c r="AD8" s="9" t="s">
        <v>2</v>
      </c>
      <c r="AE8" s="54">
        <v>126180000</v>
      </c>
      <c r="AF8" t="s">
        <v>39</v>
      </c>
    </row>
    <row r="9" spans="1:32" ht="22.5" customHeight="1" thickBot="1">
      <c r="A9" s="18" t="s">
        <v>3</v>
      </c>
      <c r="B9" s="31">
        <v>21053</v>
      </c>
      <c r="C9" s="66">
        <v>1033.5</v>
      </c>
      <c r="D9" s="66">
        <f aca="true" t="shared" si="0" ref="D9:D23">B9/$B9*100</f>
        <v>100</v>
      </c>
      <c r="E9" s="155">
        <v>5787</v>
      </c>
      <c r="F9" s="66">
        <v>284.1</v>
      </c>
      <c r="G9" s="66">
        <f aca="true" t="shared" si="1" ref="G9:G23">E9/$B9*100</f>
        <v>27.48776896404313</v>
      </c>
      <c r="H9" s="155">
        <v>2037</v>
      </c>
      <c r="I9" s="66">
        <v>100</v>
      </c>
      <c r="J9" s="66">
        <f aca="true" t="shared" si="2" ref="J9:J23">H9/$B9*100</f>
        <v>9.675580677338147</v>
      </c>
      <c r="K9" s="155">
        <v>211</v>
      </c>
      <c r="L9" s="66">
        <v>10.4</v>
      </c>
      <c r="M9" s="66">
        <f aca="true" t="shared" si="3" ref="M9:M23">K9/$B9*100</f>
        <v>1.0022324609319337</v>
      </c>
      <c r="N9" s="155">
        <v>603</v>
      </c>
      <c r="O9" s="66">
        <v>29.6</v>
      </c>
      <c r="P9" s="66">
        <f aca="true" t="shared" si="4" ref="P9:P23">N9/$B9*100</f>
        <v>2.8641998765021612</v>
      </c>
      <c r="Q9" s="155">
        <v>1187</v>
      </c>
      <c r="R9" s="66">
        <v>58.3</v>
      </c>
      <c r="S9" s="66">
        <f aca="true" t="shared" si="5" ref="S9:S23">Q9/$B9*100</f>
        <v>5.638151332351684</v>
      </c>
      <c r="T9" s="152">
        <v>3619</v>
      </c>
      <c r="U9" s="66">
        <v>177.7</v>
      </c>
      <c r="V9" s="66">
        <f aca="true" t="shared" si="6" ref="V9:V23">T9/$B9*100</f>
        <v>17.18994917588942</v>
      </c>
      <c r="W9" s="152">
        <v>840</v>
      </c>
      <c r="X9" s="104">
        <v>41.2</v>
      </c>
      <c r="Y9" s="66">
        <f aca="true" t="shared" si="7" ref="Y9:Y23">W9/$B9*100</f>
        <v>3.989930176221916</v>
      </c>
      <c r="Z9" s="152">
        <v>381</v>
      </c>
      <c r="AA9" s="104">
        <v>18.7</v>
      </c>
      <c r="AB9" s="70">
        <f aca="true" t="shared" si="8" ref="AB9:AB23">Z9/$B9*100</f>
        <v>1.8097183299292263</v>
      </c>
      <c r="AC9" s="1"/>
      <c r="AD9" s="11" t="s">
        <v>3</v>
      </c>
      <c r="AE9" s="55">
        <v>2037000</v>
      </c>
      <c r="AF9" t="s">
        <v>39</v>
      </c>
    </row>
    <row r="10" spans="1:31" ht="22.5" customHeight="1" thickBot="1">
      <c r="A10" s="19" t="s">
        <v>4</v>
      </c>
      <c r="B10" s="47">
        <f>B11+B20</f>
        <v>3973</v>
      </c>
      <c r="C10" s="88">
        <f aca="true" t="shared" si="9" ref="C10:C23">B10/$AE10*100000</f>
        <v>1037.2366116067117</v>
      </c>
      <c r="D10" s="88">
        <f t="shared" si="0"/>
        <v>100</v>
      </c>
      <c r="E10" s="48">
        <f>E11+E20</f>
        <v>1103</v>
      </c>
      <c r="F10" s="88">
        <f aca="true" t="shared" si="10" ref="F10:F23">E10/$AE10*100000</f>
        <v>287.9617373778512</v>
      </c>
      <c r="G10" s="88">
        <f t="shared" si="1"/>
        <v>27.762396174175684</v>
      </c>
      <c r="H10" s="48">
        <f>H11+H20</f>
        <v>351</v>
      </c>
      <c r="I10" s="88">
        <f aca="true" t="shared" si="11" ref="I10:I23">H10/$AE10*100000</f>
        <v>91.63605604680488</v>
      </c>
      <c r="J10" s="88">
        <f t="shared" si="2"/>
        <v>8.83463377800151</v>
      </c>
      <c r="K10" s="48">
        <f>K11+K20</f>
        <v>35</v>
      </c>
      <c r="L10" s="88">
        <f aca="true" t="shared" si="12" ref="L10:L23">K10/$AE10*100000</f>
        <v>9.137498466205615</v>
      </c>
      <c r="M10" s="88">
        <f t="shared" si="3"/>
        <v>0.8809463881198086</v>
      </c>
      <c r="N10" s="48">
        <f>N11+N20</f>
        <v>99</v>
      </c>
      <c r="O10" s="88">
        <f aca="true" t="shared" si="13" ref="O10:O23">N10/$AE10*100000</f>
        <v>25.84606709012445</v>
      </c>
      <c r="P10" s="88">
        <f t="shared" si="4"/>
        <v>2.4918197835388876</v>
      </c>
      <c r="Q10" s="48">
        <f>Q11+Q20</f>
        <v>214</v>
      </c>
      <c r="R10" s="88">
        <f aca="true" t="shared" si="14" ref="R10:R23">Q10/$AE10*100000</f>
        <v>55.86927633622861</v>
      </c>
      <c r="S10" s="88">
        <f t="shared" si="5"/>
        <v>5.386357915932544</v>
      </c>
      <c r="T10" s="48">
        <f>T11+T20</f>
        <v>742</v>
      </c>
      <c r="U10" s="88">
        <f aca="true" t="shared" si="15" ref="U10:U23">T10/$AE10*100000</f>
        <v>193.71496748355904</v>
      </c>
      <c r="V10" s="88">
        <f t="shared" si="6"/>
        <v>18.676063428139944</v>
      </c>
      <c r="W10" s="48">
        <f>W11+W20</f>
        <v>123</v>
      </c>
      <c r="X10" s="112">
        <f aca="true" t="shared" si="16" ref="X10:X23">W10/$AE10*100000</f>
        <v>32.11178032409402</v>
      </c>
      <c r="Y10" s="88">
        <f t="shared" si="7"/>
        <v>3.0958973068210422</v>
      </c>
      <c r="Z10" s="48">
        <f>Z11+Z20</f>
        <v>85</v>
      </c>
      <c r="AA10" s="112">
        <f aca="true" t="shared" si="17" ref="AA10:AA23">Z10/$AE10*100000</f>
        <v>22.191067703642208</v>
      </c>
      <c r="AB10" s="93">
        <f t="shared" si="8"/>
        <v>2.139441228290964</v>
      </c>
      <c r="AC10" s="1"/>
      <c r="AD10" s="13" t="s">
        <v>4</v>
      </c>
      <c r="AE10" s="8">
        <f>AE11+AE20</f>
        <v>383037</v>
      </c>
    </row>
    <row r="11" spans="1:31" ht="22.5" customHeight="1" thickBot="1">
      <c r="A11" s="19" t="s">
        <v>5</v>
      </c>
      <c r="B11" s="47">
        <f>SUM(B12:B19)</f>
        <v>3194</v>
      </c>
      <c r="C11" s="88">
        <f t="shared" si="9"/>
        <v>1027.1747869432386</v>
      </c>
      <c r="D11" s="88">
        <f t="shared" si="0"/>
        <v>100</v>
      </c>
      <c r="E11" s="48">
        <f>SUM(E12:E19)</f>
        <v>926</v>
      </c>
      <c r="F11" s="88">
        <f t="shared" si="10"/>
        <v>297.797073484483</v>
      </c>
      <c r="G11" s="88">
        <f t="shared" si="1"/>
        <v>28.991859737006887</v>
      </c>
      <c r="H11" s="48">
        <f>SUM(H12:H19)</f>
        <v>278</v>
      </c>
      <c r="I11" s="88">
        <f t="shared" si="11"/>
        <v>89.40344106769578</v>
      </c>
      <c r="J11" s="88">
        <f t="shared" si="2"/>
        <v>8.703819661865998</v>
      </c>
      <c r="K11" s="48">
        <f>SUM(K12:K19)</f>
        <v>25</v>
      </c>
      <c r="L11" s="88">
        <f t="shared" si="12"/>
        <v>8.039877793857533</v>
      </c>
      <c r="M11" s="88">
        <f t="shared" si="3"/>
        <v>0.7827175954915466</v>
      </c>
      <c r="N11" s="48">
        <f>SUM(N12:N19)</f>
        <v>85</v>
      </c>
      <c r="O11" s="88">
        <f t="shared" si="13"/>
        <v>27.335584499115612</v>
      </c>
      <c r="P11" s="88">
        <f t="shared" si="4"/>
        <v>2.6612398246712585</v>
      </c>
      <c r="Q11" s="48">
        <f>SUM(Q12:Q19)</f>
        <v>165</v>
      </c>
      <c r="R11" s="88">
        <f t="shared" si="14"/>
        <v>53.063193439459724</v>
      </c>
      <c r="S11" s="88">
        <f t="shared" si="5"/>
        <v>5.165936130244208</v>
      </c>
      <c r="T11" s="48">
        <f>SUM(T12:T19)</f>
        <v>602</v>
      </c>
      <c r="U11" s="88">
        <f t="shared" si="15"/>
        <v>193.60025727608942</v>
      </c>
      <c r="V11" s="88">
        <f t="shared" si="6"/>
        <v>18.847839699436445</v>
      </c>
      <c r="W11" s="48">
        <f>SUM(W12:W19)</f>
        <v>90</v>
      </c>
      <c r="X11" s="112">
        <f t="shared" si="16"/>
        <v>28.94356005788712</v>
      </c>
      <c r="Y11" s="88">
        <f t="shared" si="7"/>
        <v>2.817783343769568</v>
      </c>
      <c r="Z11" s="48">
        <f>SUM(Z12:Z19)</f>
        <v>75</v>
      </c>
      <c r="AA11" s="112">
        <f t="shared" si="17"/>
        <v>24.1196333815726</v>
      </c>
      <c r="AB11" s="93">
        <f t="shared" si="8"/>
        <v>2.34815278647464</v>
      </c>
      <c r="AC11" s="1"/>
      <c r="AD11" s="13" t="s">
        <v>5</v>
      </c>
      <c r="AE11" s="8">
        <f>SUM(AE12:AE19)</f>
        <v>310950</v>
      </c>
    </row>
    <row r="12" spans="1:34" ht="22.5" customHeight="1">
      <c r="A12" s="16" t="s">
        <v>6</v>
      </c>
      <c r="B12" s="49">
        <v>1609</v>
      </c>
      <c r="C12" s="89">
        <f t="shared" si="9"/>
        <v>999.4595836930932</v>
      </c>
      <c r="D12" s="89">
        <f t="shared" si="0"/>
        <v>100</v>
      </c>
      <c r="E12" s="50">
        <v>504</v>
      </c>
      <c r="F12" s="89">
        <f t="shared" si="10"/>
        <v>313.06875710461094</v>
      </c>
      <c r="G12" s="89">
        <f t="shared" si="1"/>
        <v>31.323803604723434</v>
      </c>
      <c r="H12" s="50">
        <v>151</v>
      </c>
      <c r="I12" s="89">
        <f t="shared" si="11"/>
        <v>93.7963934976116</v>
      </c>
      <c r="J12" s="89">
        <f t="shared" si="2"/>
        <v>9.384711000621504</v>
      </c>
      <c r="K12" s="50">
        <v>15</v>
      </c>
      <c r="L12" s="89">
        <f t="shared" si="12"/>
        <v>9.317522532875326</v>
      </c>
      <c r="M12" s="89">
        <f t="shared" si="3"/>
        <v>0.9322560596643878</v>
      </c>
      <c r="N12" s="50">
        <v>37</v>
      </c>
      <c r="O12" s="89">
        <f t="shared" si="13"/>
        <v>22.983222247759134</v>
      </c>
      <c r="P12" s="89">
        <f t="shared" si="4"/>
        <v>2.2995649471721564</v>
      </c>
      <c r="Q12" s="50">
        <v>98</v>
      </c>
      <c r="R12" s="89">
        <f t="shared" si="14"/>
        <v>60.8744805481188</v>
      </c>
      <c r="S12" s="89">
        <f t="shared" si="5"/>
        <v>6.090739589807334</v>
      </c>
      <c r="T12" s="50">
        <v>302</v>
      </c>
      <c r="U12" s="89">
        <f t="shared" si="15"/>
        <v>187.5927869952232</v>
      </c>
      <c r="V12" s="89">
        <f t="shared" si="6"/>
        <v>18.769422001243008</v>
      </c>
      <c r="W12" s="50">
        <v>35</v>
      </c>
      <c r="X12" s="105">
        <f t="shared" si="16"/>
        <v>21.740885910042426</v>
      </c>
      <c r="Y12" s="89">
        <f t="shared" si="7"/>
        <v>2.175264139216905</v>
      </c>
      <c r="Z12" s="50">
        <v>54</v>
      </c>
      <c r="AA12" s="105">
        <f t="shared" si="17"/>
        <v>33.54308111835117</v>
      </c>
      <c r="AB12" s="94">
        <f t="shared" si="8"/>
        <v>3.3561218147917957</v>
      </c>
      <c r="AC12" s="1"/>
      <c r="AD12" s="12" t="s">
        <v>6</v>
      </c>
      <c r="AE12" s="56">
        <v>160987</v>
      </c>
      <c r="AG12" s="83"/>
      <c r="AH12" s="84"/>
    </row>
    <row r="13" spans="1:34" ht="22.5" customHeight="1">
      <c r="A13" s="17" t="s">
        <v>7</v>
      </c>
      <c r="B13" s="45">
        <v>458</v>
      </c>
      <c r="C13" s="90">
        <f t="shared" si="9"/>
        <v>1223.9117073301088</v>
      </c>
      <c r="D13" s="90">
        <f t="shared" si="0"/>
        <v>100</v>
      </c>
      <c r="E13" s="46">
        <v>113</v>
      </c>
      <c r="F13" s="90">
        <f t="shared" si="10"/>
        <v>301.96948237620586</v>
      </c>
      <c r="G13" s="90">
        <f t="shared" si="1"/>
        <v>24.67248908296943</v>
      </c>
      <c r="H13" s="46">
        <v>41</v>
      </c>
      <c r="I13" s="90">
        <f t="shared" si="11"/>
        <v>109.56414847278265</v>
      </c>
      <c r="J13" s="90">
        <f t="shared" si="2"/>
        <v>8.951965065502183</v>
      </c>
      <c r="K13" s="46">
        <v>2</v>
      </c>
      <c r="L13" s="90">
        <f t="shared" si="12"/>
        <v>5.344592608428423</v>
      </c>
      <c r="M13" s="90">
        <f t="shared" si="3"/>
        <v>0.43668122270742354</v>
      </c>
      <c r="N13" s="46">
        <v>15</v>
      </c>
      <c r="O13" s="90">
        <f t="shared" si="13"/>
        <v>40.08444456321317</v>
      </c>
      <c r="P13" s="90">
        <f t="shared" si="4"/>
        <v>3.2751091703056767</v>
      </c>
      <c r="Q13" s="46">
        <v>22</v>
      </c>
      <c r="R13" s="90">
        <f t="shared" si="14"/>
        <v>58.790518692712645</v>
      </c>
      <c r="S13" s="90">
        <f t="shared" si="5"/>
        <v>4.8034934497816595</v>
      </c>
      <c r="T13" s="46">
        <v>87</v>
      </c>
      <c r="U13" s="90">
        <f t="shared" si="15"/>
        <v>232.48977846663638</v>
      </c>
      <c r="V13" s="90">
        <f t="shared" si="6"/>
        <v>18.995633187772924</v>
      </c>
      <c r="W13" s="46">
        <v>16</v>
      </c>
      <c r="X13" s="106">
        <f t="shared" si="16"/>
        <v>42.75674086742738</v>
      </c>
      <c r="Y13" s="90">
        <f t="shared" si="7"/>
        <v>3.4934497816593884</v>
      </c>
      <c r="Z13" s="46">
        <v>6</v>
      </c>
      <c r="AA13" s="106">
        <f t="shared" si="17"/>
        <v>16.03377782528527</v>
      </c>
      <c r="AB13" s="95">
        <f t="shared" si="8"/>
        <v>1.3100436681222707</v>
      </c>
      <c r="AC13" s="1"/>
      <c r="AD13" s="10" t="s">
        <v>7</v>
      </c>
      <c r="AE13" s="57">
        <v>37421</v>
      </c>
      <c r="AG13" s="85"/>
      <c r="AH13" s="86"/>
    </row>
    <row r="14" spans="1:34" ht="22.5" customHeight="1">
      <c r="A14" s="17" t="s">
        <v>8</v>
      </c>
      <c r="B14" s="45">
        <v>328</v>
      </c>
      <c r="C14" s="90">
        <f t="shared" si="9"/>
        <v>1056.9393871040504</v>
      </c>
      <c r="D14" s="90">
        <f t="shared" si="0"/>
        <v>100</v>
      </c>
      <c r="E14" s="46">
        <v>105</v>
      </c>
      <c r="F14" s="90">
        <f t="shared" si="10"/>
        <v>338.349498920504</v>
      </c>
      <c r="G14" s="90">
        <f t="shared" si="1"/>
        <v>32.01219512195122</v>
      </c>
      <c r="H14" s="46">
        <v>29</v>
      </c>
      <c r="I14" s="90">
        <f t="shared" si="11"/>
        <v>93.448909225663</v>
      </c>
      <c r="J14" s="90">
        <f t="shared" si="2"/>
        <v>8.841463414634147</v>
      </c>
      <c r="K14" s="46">
        <v>3</v>
      </c>
      <c r="L14" s="90">
        <f t="shared" si="12"/>
        <v>9.667128540585828</v>
      </c>
      <c r="M14" s="90">
        <f t="shared" si="3"/>
        <v>0.9146341463414633</v>
      </c>
      <c r="N14" s="46">
        <v>11</v>
      </c>
      <c r="O14" s="90">
        <f t="shared" si="13"/>
        <v>35.44613798214804</v>
      </c>
      <c r="P14" s="90">
        <f t="shared" si="4"/>
        <v>3.353658536585366</v>
      </c>
      <c r="Q14" s="46">
        <v>15</v>
      </c>
      <c r="R14" s="90">
        <f t="shared" si="14"/>
        <v>48.335642702929135</v>
      </c>
      <c r="S14" s="90">
        <f t="shared" si="5"/>
        <v>4.573170731707317</v>
      </c>
      <c r="T14" s="46">
        <v>59</v>
      </c>
      <c r="U14" s="90">
        <f t="shared" si="15"/>
        <v>190.1201946315213</v>
      </c>
      <c r="V14" s="90">
        <f t="shared" si="6"/>
        <v>17.98780487804878</v>
      </c>
      <c r="W14" s="46">
        <v>11</v>
      </c>
      <c r="X14" s="106">
        <f t="shared" si="16"/>
        <v>35.44613798214804</v>
      </c>
      <c r="Y14" s="90">
        <f t="shared" si="7"/>
        <v>3.353658536585366</v>
      </c>
      <c r="Z14" s="46">
        <v>1</v>
      </c>
      <c r="AA14" s="106">
        <f t="shared" si="17"/>
        <v>3.2223761801952757</v>
      </c>
      <c r="AB14" s="95">
        <f t="shared" si="8"/>
        <v>0.3048780487804878</v>
      </c>
      <c r="AC14" s="1"/>
      <c r="AD14" s="10" t="s">
        <v>8</v>
      </c>
      <c r="AE14" s="57">
        <v>31033</v>
      </c>
      <c r="AG14" s="85"/>
      <c r="AH14" s="86"/>
    </row>
    <row r="15" spans="1:34" ht="22.5" customHeight="1">
      <c r="A15" s="17" t="s">
        <v>9</v>
      </c>
      <c r="B15" s="45">
        <v>280</v>
      </c>
      <c r="C15" s="90">
        <f t="shared" si="9"/>
        <v>984.909775229519</v>
      </c>
      <c r="D15" s="90">
        <f t="shared" si="0"/>
        <v>100</v>
      </c>
      <c r="E15" s="46">
        <v>73</v>
      </c>
      <c r="F15" s="90">
        <f t="shared" si="10"/>
        <v>256.7800485419818</v>
      </c>
      <c r="G15" s="90">
        <f t="shared" si="1"/>
        <v>26.071428571428573</v>
      </c>
      <c r="H15" s="46">
        <v>16</v>
      </c>
      <c r="I15" s="90">
        <f t="shared" si="11"/>
        <v>56.280558584543954</v>
      </c>
      <c r="J15" s="90">
        <f t="shared" si="2"/>
        <v>5.714285714285714</v>
      </c>
      <c r="K15" s="46">
        <v>2</v>
      </c>
      <c r="L15" s="90">
        <f t="shared" si="12"/>
        <v>7.035069823067994</v>
      </c>
      <c r="M15" s="90">
        <f t="shared" si="3"/>
        <v>0.7142857142857143</v>
      </c>
      <c r="N15" s="46">
        <v>5</v>
      </c>
      <c r="O15" s="90">
        <f t="shared" si="13"/>
        <v>17.587674557669985</v>
      </c>
      <c r="P15" s="90">
        <f t="shared" si="4"/>
        <v>1.7857142857142856</v>
      </c>
      <c r="Q15" s="46">
        <v>9</v>
      </c>
      <c r="R15" s="90">
        <f t="shared" si="14"/>
        <v>31.657814203805973</v>
      </c>
      <c r="S15" s="90">
        <f t="shared" si="5"/>
        <v>3.214285714285714</v>
      </c>
      <c r="T15" s="46">
        <v>54</v>
      </c>
      <c r="U15" s="90">
        <f t="shared" si="15"/>
        <v>189.94688522283582</v>
      </c>
      <c r="V15" s="90">
        <f t="shared" si="6"/>
        <v>19.28571428571429</v>
      </c>
      <c r="W15" s="46">
        <v>12</v>
      </c>
      <c r="X15" s="106">
        <f t="shared" si="16"/>
        <v>42.21041893840796</v>
      </c>
      <c r="Y15" s="90">
        <f t="shared" si="7"/>
        <v>4.285714285714286</v>
      </c>
      <c r="Z15" s="46">
        <v>4</v>
      </c>
      <c r="AA15" s="106">
        <f t="shared" si="17"/>
        <v>14.070139646135988</v>
      </c>
      <c r="AB15" s="95">
        <f t="shared" si="8"/>
        <v>1.4285714285714286</v>
      </c>
      <c r="AC15" s="1"/>
      <c r="AD15" s="10" t="s">
        <v>9</v>
      </c>
      <c r="AE15" s="57">
        <v>28429</v>
      </c>
      <c r="AG15" s="85"/>
      <c r="AH15" s="86"/>
    </row>
    <row r="16" spans="1:34" ht="22.5" customHeight="1">
      <c r="A16" s="17" t="s">
        <v>10</v>
      </c>
      <c r="B16" s="45">
        <v>102</v>
      </c>
      <c r="C16" s="90">
        <f t="shared" si="9"/>
        <v>1283.0188679245282</v>
      </c>
      <c r="D16" s="90">
        <f t="shared" si="0"/>
        <v>100</v>
      </c>
      <c r="E16" s="46">
        <v>23</v>
      </c>
      <c r="F16" s="90">
        <f t="shared" si="10"/>
        <v>289.30817610062894</v>
      </c>
      <c r="G16" s="90">
        <f t="shared" si="1"/>
        <v>22.54901960784314</v>
      </c>
      <c r="H16" s="46">
        <v>14</v>
      </c>
      <c r="I16" s="90">
        <f t="shared" si="11"/>
        <v>176.1006289308176</v>
      </c>
      <c r="J16" s="90">
        <f t="shared" si="2"/>
        <v>13.725490196078432</v>
      </c>
      <c r="K16" s="46">
        <v>1</v>
      </c>
      <c r="L16" s="90">
        <f t="shared" si="12"/>
        <v>12.578616352201257</v>
      </c>
      <c r="M16" s="90">
        <f t="shared" si="3"/>
        <v>0.9803921568627451</v>
      </c>
      <c r="N16" s="46">
        <v>6</v>
      </c>
      <c r="O16" s="90">
        <f t="shared" si="13"/>
        <v>75.47169811320754</v>
      </c>
      <c r="P16" s="90">
        <f t="shared" si="4"/>
        <v>5.88235294117647</v>
      </c>
      <c r="Q16" s="46">
        <v>7</v>
      </c>
      <c r="R16" s="90">
        <f t="shared" si="14"/>
        <v>88.0503144654088</v>
      </c>
      <c r="S16" s="90">
        <f t="shared" si="5"/>
        <v>6.862745098039216</v>
      </c>
      <c r="T16" s="46">
        <v>17</v>
      </c>
      <c r="U16" s="90">
        <f t="shared" si="15"/>
        <v>213.83647798742138</v>
      </c>
      <c r="V16" s="90">
        <f t="shared" si="6"/>
        <v>16.666666666666664</v>
      </c>
      <c r="W16" s="46">
        <v>6</v>
      </c>
      <c r="X16" s="106">
        <f t="shared" si="16"/>
        <v>75.47169811320754</v>
      </c>
      <c r="Y16" s="90">
        <f t="shared" si="7"/>
        <v>5.88235294117647</v>
      </c>
      <c r="Z16" s="46">
        <v>2</v>
      </c>
      <c r="AA16" s="106">
        <f t="shared" si="17"/>
        <v>25.157232704402514</v>
      </c>
      <c r="AB16" s="95">
        <f t="shared" si="8"/>
        <v>1.9607843137254901</v>
      </c>
      <c r="AC16" s="1"/>
      <c r="AD16" s="10" t="s">
        <v>10</v>
      </c>
      <c r="AE16" s="57">
        <v>7950</v>
      </c>
      <c r="AG16" s="85"/>
      <c r="AH16" s="86"/>
    </row>
    <row r="17" spans="1:34" ht="22.5" customHeight="1">
      <c r="A17" s="17" t="s">
        <v>11</v>
      </c>
      <c r="B17" s="45">
        <v>183</v>
      </c>
      <c r="C17" s="90">
        <f t="shared" si="9"/>
        <v>920.1991250565696</v>
      </c>
      <c r="D17" s="90">
        <f t="shared" si="0"/>
        <v>100</v>
      </c>
      <c r="E17" s="46">
        <v>52</v>
      </c>
      <c r="F17" s="90">
        <f t="shared" si="10"/>
        <v>261.47734701060995</v>
      </c>
      <c r="G17" s="90">
        <f t="shared" si="1"/>
        <v>28.415300546448087</v>
      </c>
      <c r="H17" s="46">
        <v>10</v>
      </c>
      <c r="I17" s="90">
        <f t="shared" si="11"/>
        <v>50.284105194348065</v>
      </c>
      <c r="J17" s="90">
        <f t="shared" si="2"/>
        <v>5.46448087431694</v>
      </c>
      <c r="K17" s="46">
        <v>0</v>
      </c>
      <c r="L17" s="90">
        <f t="shared" si="12"/>
        <v>0</v>
      </c>
      <c r="M17" s="90">
        <f t="shared" si="3"/>
        <v>0</v>
      </c>
      <c r="N17" s="46">
        <v>4</v>
      </c>
      <c r="O17" s="90">
        <f t="shared" si="13"/>
        <v>20.113642077739225</v>
      </c>
      <c r="P17" s="90">
        <f t="shared" si="4"/>
        <v>2.185792349726776</v>
      </c>
      <c r="Q17" s="46">
        <v>6</v>
      </c>
      <c r="R17" s="90">
        <f t="shared" si="14"/>
        <v>30.17046311660884</v>
      </c>
      <c r="S17" s="90">
        <f t="shared" si="5"/>
        <v>3.278688524590164</v>
      </c>
      <c r="T17" s="46">
        <v>40</v>
      </c>
      <c r="U17" s="90">
        <f t="shared" si="15"/>
        <v>201.13642077739226</v>
      </c>
      <c r="V17" s="90">
        <f t="shared" si="6"/>
        <v>21.85792349726776</v>
      </c>
      <c r="W17" s="46">
        <v>3</v>
      </c>
      <c r="X17" s="106">
        <f t="shared" si="16"/>
        <v>15.08523155830442</v>
      </c>
      <c r="Y17" s="90">
        <f t="shared" si="7"/>
        <v>1.639344262295082</v>
      </c>
      <c r="Z17" s="46">
        <v>6</v>
      </c>
      <c r="AA17" s="106">
        <f t="shared" si="17"/>
        <v>30.17046311660884</v>
      </c>
      <c r="AB17" s="95">
        <f t="shared" si="8"/>
        <v>3.278688524590164</v>
      </c>
      <c r="AC17" s="1"/>
      <c r="AD17" s="10" t="s">
        <v>11</v>
      </c>
      <c r="AE17" s="57">
        <v>19887</v>
      </c>
      <c r="AG17" s="85"/>
      <c r="AH17" s="86"/>
    </row>
    <row r="18" spans="1:34" ht="22.5" customHeight="1">
      <c r="A18" s="17" t="s">
        <v>12</v>
      </c>
      <c r="B18" s="45">
        <v>90</v>
      </c>
      <c r="C18" s="90">
        <f t="shared" si="9"/>
        <v>902.1651964715317</v>
      </c>
      <c r="D18" s="90">
        <f t="shared" si="0"/>
        <v>100</v>
      </c>
      <c r="E18" s="46">
        <v>21</v>
      </c>
      <c r="F18" s="90">
        <f t="shared" si="10"/>
        <v>210.50521251002405</v>
      </c>
      <c r="G18" s="90">
        <f t="shared" si="1"/>
        <v>23.333333333333332</v>
      </c>
      <c r="H18" s="46">
        <v>4</v>
      </c>
      <c r="I18" s="90">
        <f t="shared" si="11"/>
        <v>40.0962309542903</v>
      </c>
      <c r="J18" s="106">
        <f t="shared" si="2"/>
        <v>4.444444444444445</v>
      </c>
      <c r="K18" s="38">
        <v>0</v>
      </c>
      <c r="L18" s="90">
        <f t="shared" si="12"/>
        <v>0</v>
      </c>
      <c r="M18" s="90">
        <f t="shared" si="3"/>
        <v>0</v>
      </c>
      <c r="N18" s="46">
        <v>1</v>
      </c>
      <c r="O18" s="90">
        <f t="shared" si="13"/>
        <v>10.024057738572575</v>
      </c>
      <c r="P18" s="90">
        <f t="shared" si="4"/>
        <v>1.1111111111111112</v>
      </c>
      <c r="Q18" s="46">
        <v>3</v>
      </c>
      <c r="R18" s="90">
        <f t="shared" si="14"/>
        <v>30.072173215717722</v>
      </c>
      <c r="S18" s="90">
        <f t="shared" si="5"/>
        <v>3.3333333333333335</v>
      </c>
      <c r="T18" s="46">
        <v>17</v>
      </c>
      <c r="U18" s="90">
        <f t="shared" si="15"/>
        <v>170.40898155573376</v>
      </c>
      <c r="V18" s="90">
        <f t="shared" si="6"/>
        <v>18.88888888888889</v>
      </c>
      <c r="W18" s="46">
        <v>2</v>
      </c>
      <c r="X18" s="106">
        <f t="shared" si="16"/>
        <v>20.04811547714515</v>
      </c>
      <c r="Y18" s="90">
        <f t="shared" si="7"/>
        <v>2.2222222222222223</v>
      </c>
      <c r="Z18" s="46">
        <v>1</v>
      </c>
      <c r="AA18" s="106">
        <f t="shared" si="17"/>
        <v>10.024057738572575</v>
      </c>
      <c r="AB18" s="95">
        <f t="shared" si="8"/>
        <v>1.1111111111111112</v>
      </c>
      <c r="AC18" s="1"/>
      <c r="AD18" s="10" t="s">
        <v>12</v>
      </c>
      <c r="AE18" s="57">
        <v>9976</v>
      </c>
      <c r="AG18" s="85"/>
      <c r="AH18" s="86"/>
    </row>
    <row r="19" spans="1:34" ht="22.5" customHeight="1" thickBot="1">
      <c r="A19" s="17" t="s">
        <v>13</v>
      </c>
      <c r="B19" s="45">
        <v>144</v>
      </c>
      <c r="C19" s="90">
        <f t="shared" si="9"/>
        <v>943.2108469247396</v>
      </c>
      <c r="D19" s="90">
        <f t="shared" si="0"/>
        <v>100</v>
      </c>
      <c r="E19" s="46">
        <v>35</v>
      </c>
      <c r="F19" s="90">
        <f t="shared" si="10"/>
        <v>229.25263640531864</v>
      </c>
      <c r="G19" s="90">
        <f t="shared" si="1"/>
        <v>24.305555555555554</v>
      </c>
      <c r="H19" s="46">
        <v>13</v>
      </c>
      <c r="I19" s="90">
        <f t="shared" si="11"/>
        <v>85.15097923626121</v>
      </c>
      <c r="J19" s="90">
        <f t="shared" si="2"/>
        <v>9.027777777777777</v>
      </c>
      <c r="K19" s="46">
        <v>2</v>
      </c>
      <c r="L19" s="90">
        <f t="shared" si="12"/>
        <v>13.100150651732493</v>
      </c>
      <c r="M19" s="90">
        <f t="shared" si="3"/>
        <v>1.3888888888888888</v>
      </c>
      <c r="N19" s="46">
        <v>6</v>
      </c>
      <c r="O19" s="90">
        <f t="shared" si="13"/>
        <v>39.30045195519749</v>
      </c>
      <c r="P19" s="90">
        <f t="shared" si="4"/>
        <v>4.166666666666666</v>
      </c>
      <c r="Q19" s="46">
        <v>5</v>
      </c>
      <c r="R19" s="90">
        <f t="shared" si="14"/>
        <v>32.750376629331235</v>
      </c>
      <c r="S19" s="90">
        <f t="shared" si="5"/>
        <v>3.4722222222222223</v>
      </c>
      <c r="T19" s="46">
        <v>26</v>
      </c>
      <c r="U19" s="90">
        <f t="shared" si="15"/>
        <v>170.30195847252241</v>
      </c>
      <c r="V19" s="90">
        <f t="shared" si="6"/>
        <v>18.055555555555554</v>
      </c>
      <c r="W19" s="46">
        <v>5</v>
      </c>
      <c r="X19" s="106">
        <f t="shared" si="16"/>
        <v>32.750376629331235</v>
      </c>
      <c r="Y19" s="90">
        <f t="shared" si="7"/>
        <v>3.4722222222222223</v>
      </c>
      <c r="Z19" s="46">
        <v>1</v>
      </c>
      <c r="AA19" s="106">
        <f t="shared" si="17"/>
        <v>6.5500753258662465</v>
      </c>
      <c r="AB19" s="95">
        <f t="shared" si="8"/>
        <v>0.6944444444444444</v>
      </c>
      <c r="AC19" s="1"/>
      <c r="AD19" s="11" t="s">
        <v>13</v>
      </c>
      <c r="AE19" s="57">
        <v>15267</v>
      </c>
      <c r="AG19" s="85"/>
      <c r="AH19" s="86"/>
    </row>
    <row r="20" spans="1:33" ht="22.5" customHeight="1" thickBot="1">
      <c r="A20" s="19" t="s">
        <v>5</v>
      </c>
      <c r="B20" s="47">
        <f>SUM(B21:B23)</f>
        <v>779</v>
      </c>
      <c r="C20" s="88">
        <f t="shared" si="9"/>
        <v>1080.6386727149138</v>
      </c>
      <c r="D20" s="88">
        <f t="shared" si="0"/>
        <v>100</v>
      </c>
      <c r="E20" s="48">
        <f>SUM(E21:E23)</f>
        <v>177</v>
      </c>
      <c r="F20" s="88">
        <f t="shared" si="10"/>
        <v>245.5366432227725</v>
      </c>
      <c r="G20" s="88">
        <f t="shared" si="1"/>
        <v>22.721437740693197</v>
      </c>
      <c r="H20" s="48">
        <f>SUM(H21:H23)</f>
        <v>73</v>
      </c>
      <c r="I20" s="88">
        <f t="shared" si="11"/>
        <v>101.26652517097396</v>
      </c>
      <c r="J20" s="88">
        <f t="shared" si="2"/>
        <v>9.370988446726573</v>
      </c>
      <c r="K20" s="48">
        <f>SUM(K21:K23)</f>
        <v>10</v>
      </c>
      <c r="L20" s="88">
        <f t="shared" si="12"/>
        <v>13.872126735749857</v>
      </c>
      <c r="M20" s="88">
        <f t="shared" si="3"/>
        <v>1.2836970474967908</v>
      </c>
      <c r="N20" s="48">
        <f>SUM(N21:N23)</f>
        <v>14</v>
      </c>
      <c r="O20" s="88">
        <f t="shared" si="13"/>
        <v>19.4209774300498</v>
      </c>
      <c r="P20" s="88">
        <f t="shared" si="4"/>
        <v>1.797175866495507</v>
      </c>
      <c r="Q20" s="48">
        <f>SUM(Q21:Q23)</f>
        <v>49</v>
      </c>
      <c r="R20" s="88">
        <f t="shared" si="14"/>
        <v>67.9734210051743</v>
      </c>
      <c r="S20" s="88">
        <f t="shared" si="5"/>
        <v>6.290115532734275</v>
      </c>
      <c r="T20" s="48">
        <f>SUM(T21:T23)</f>
        <v>140</v>
      </c>
      <c r="U20" s="88">
        <f t="shared" si="15"/>
        <v>194.209774300498</v>
      </c>
      <c r="V20" s="88">
        <f t="shared" si="6"/>
        <v>17.971758664955072</v>
      </c>
      <c r="W20" s="48">
        <f>SUM(W21:W23)</f>
        <v>33</v>
      </c>
      <c r="X20" s="112">
        <f t="shared" si="16"/>
        <v>45.77801822797453</v>
      </c>
      <c r="Y20" s="88">
        <f t="shared" si="7"/>
        <v>4.2362002567394095</v>
      </c>
      <c r="Z20" s="48">
        <f>SUM(Z21:Z23)</f>
        <v>10</v>
      </c>
      <c r="AA20" s="112">
        <f t="shared" si="17"/>
        <v>13.872126735749857</v>
      </c>
      <c r="AB20" s="93">
        <f t="shared" si="8"/>
        <v>1.2836970474967908</v>
      </c>
      <c r="AC20" s="1"/>
      <c r="AD20" s="13" t="s">
        <v>5</v>
      </c>
      <c r="AE20" s="8">
        <f>SUM(AE21:AE23)</f>
        <v>72087</v>
      </c>
      <c r="AG20" s="85"/>
    </row>
    <row r="21" spans="1:33" ht="22.5" customHeight="1">
      <c r="A21" s="16" t="s">
        <v>14</v>
      </c>
      <c r="B21" s="49">
        <v>327</v>
      </c>
      <c r="C21" s="89">
        <f t="shared" si="9"/>
        <v>1400.728207324909</v>
      </c>
      <c r="D21" s="89">
        <f t="shared" si="0"/>
        <v>100</v>
      </c>
      <c r="E21" s="50">
        <v>66</v>
      </c>
      <c r="F21" s="89">
        <f t="shared" si="10"/>
        <v>282.7157849646605</v>
      </c>
      <c r="G21" s="89">
        <f t="shared" si="1"/>
        <v>20.18348623853211</v>
      </c>
      <c r="H21" s="50">
        <v>33</v>
      </c>
      <c r="I21" s="89">
        <f t="shared" si="11"/>
        <v>141.35789248233024</v>
      </c>
      <c r="J21" s="89">
        <f t="shared" si="2"/>
        <v>10.091743119266056</v>
      </c>
      <c r="K21" s="50">
        <v>6</v>
      </c>
      <c r="L21" s="89">
        <f t="shared" si="12"/>
        <v>25.701434996787324</v>
      </c>
      <c r="M21" s="89">
        <f t="shared" si="3"/>
        <v>1.834862385321101</v>
      </c>
      <c r="N21" s="50">
        <v>4</v>
      </c>
      <c r="O21" s="89">
        <f t="shared" si="13"/>
        <v>17.134289997858215</v>
      </c>
      <c r="P21" s="89">
        <f t="shared" si="4"/>
        <v>1.2232415902140672</v>
      </c>
      <c r="Q21" s="50">
        <v>23</v>
      </c>
      <c r="R21" s="89">
        <f t="shared" si="14"/>
        <v>98.52216748768473</v>
      </c>
      <c r="S21" s="89">
        <f t="shared" si="5"/>
        <v>7.033639143730887</v>
      </c>
      <c r="T21" s="50">
        <v>66</v>
      </c>
      <c r="U21" s="89">
        <f t="shared" si="15"/>
        <v>282.7157849646605</v>
      </c>
      <c r="V21" s="89">
        <f t="shared" si="6"/>
        <v>20.18348623853211</v>
      </c>
      <c r="W21" s="50">
        <v>20</v>
      </c>
      <c r="X21" s="105">
        <f t="shared" si="16"/>
        <v>85.67144998929106</v>
      </c>
      <c r="Y21" s="89">
        <f t="shared" si="7"/>
        <v>6.116207951070336</v>
      </c>
      <c r="Z21" s="50">
        <v>3</v>
      </c>
      <c r="AA21" s="105">
        <f t="shared" si="17"/>
        <v>12.850717498393662</v>
      </c>
      <c r="AB21" s="94">
        <f t="shared" si="8"/>
        <v>0.9174311926605505</v>
      </c>
      <c r="AC21" s="1"/>
      <c r="AD21" s="12" t="s">
        <v>14</v>
      </c>
      <c r="AE21" s="58">
        <v>23345</v>
      </c>
      <c r="AG21" s="85"/>
    </row>
    <row r="22" spans="1:33" ht="22.5" customHeight="1">
      <c r="A22" s="17" t="s">
        <v>15</v>
      </c>
      <c r="B22" s="45">
        <v>216</v>
      </c>
      <c r="C22" s="90">
        <f t="shared" si="9"/>
        <v>908.0590238365494</v>
      </c>
      <c r="D22" s="90">
        <f t="shared" si="0"/>
        <v>100</v>
      </c>
      <c r="E22" s="46">
        <v>58</v>
      </c>
      <c r="F22" s="90">
        <f t="shared" si="10"/>
        <v>243.83066380796234</v>
      </c>
      <c r="G22" s="90">
        <f t="shared" si="1"/>
        <v>26.851851851851855</v>
      </c>
      <c r="H22" s="46">
        <v>17</v>
      </c>
      <c r="I22" s="90">
        <f t="shared" si="11"/>
        <v>71.46760835750621</v>
      </c>
      <c r="J22" s="90">
        <f t="shared" si="2"/>
        <v>7.87037037037037</v>
      </c>
      <c r="K22" s="46">
        <v>3</v>
      </c>
      <c r="L22" s="90">
        <f t="shared" si="12"/>
        <v>12.61193088661874</v>
      </c>
      <c r="M22" s="90">
        <f t="shared" si="3"/>
        <v>1.3888888888888888</v>
      </c>
      <c r="N22" s="46">
        <v>4</v>
      </c>
      <c r="O22" s="90">
        <f t="shared" si="13"/>
        <v>16.81590784882499</v>
      </c>
      <c r="P22" s="90">
        <f t="shared" si="4"/>
        <v>1.8518518518518516</v>
      </c>
      <c r="Q22" s="46">
        <v>10</v>
      </c>
      <c r="R22" s="90">
        <f t="shared" si="14"/>
        <v>42.03976962206247</v>
      </c>
      <c r="S22" s="90">
        <f t="shared" si="5"/>
        <v>4.62962962962963</v>
      </c>
      <c r="T22" s="46">
        <v>34</v>
      </c>
      <c r="U22" s="90">
        <f t="shared" si="15"/>
        <v>142.93521671501242</v>
      </c>
      <c r="V22" s="90">
        <f t="shared" si="6"/>
        <v>15.74074074074074</v>
      </c>
      <c r="W22" s="46">
        <v>8</v>
      </c>
      <c r="X22" s="106">
        <f t="shared" si="16"/>
        <v>33.63181569764998</v>
      </c>
      <c r="Y22" s="90">
        <f t="shared" si="7"/>
        <v>3.7037037037037033</v>
      </c>
      <c r="Z22" s="46">
        <v>3</v>
      </c>
      <c r="AA22" s="106">
        <f t="shared" si="17"/>
        <v>12.61193088661874</v>
      </c>
      <c r="AB22" s="95">
        <f t="shared" si="8"/>
        <v>1.3888888888888888</v>
      </c>
      <c r="AC22" s="1"/>
      <c r="AD22" s="10" t="s">
        <v>15</v>
      </c>
      <c r="AE22" s="57">
        <v>23787</v>
      </c>
      <c r="AG22" s="85"/>
    </row>
    <row r="23" spans="1:33" ht="22.5" customHeight="1" thickBot="1">
      <c r="A23" s="20" t="s">
        <v>16</v>
      </c>
      <c r="B23" s="51">
        <v>236</v>
      </c>
      <c r="C23" s="91">
        <f t="shared" si="9"/>
        <v>945.7022640753355</v>
      </c>
      <c r="D23" s="91">
        <f t="shared" si="0"/>
        <v>100</v>
      </c>
      <c r="E23" s="52">
        <v>53</v>
      </c>
      <c r="F23" s="91">
        <f t="shared" si="10"/>
        <v>212.3822881186135</v>
      </c>
      <c r="G23" s="91">
        <f t="shared" si="1"/>
        <v>22.45762711864407</v>
      </c>
      <c r="H23" s="52">
        <v>23</v>
      </c>
      <c r="I23" s="91">
        <f t="shared" si="11"/>
        <v>92.16589861751152</v>
      </c>
      <c r="J23" s="91">
        <f t="shared" si="2"/>
        <v>9.745762711864407</v>
      </c>
      <c r="K23" s="52">
        <v>1</v>
      </c>
      <c r="L23" s="91">
        <f t="shared" si="12"/>
        <v>4.007212983370066</v>
      </c>
      <c r="M23" s="91">
        <f t="shared" si="3"/>
        <v>0.423728813559322</v>
      </c>
      <c r="N23" s="52">
        <v>6</v>
      </c>
      <c r="O23" s="91">
        <f t="shared" si="13"/>
        <v>24.043277900220396</v>
      </c>
      <c r="P23" s="91">
        <f t="shared" si="4"/>
        <v>2.5423728813559325</v>
      </c>
      <c r="Q23" s="52">
        <v>16</v>
      </c>
      <c r="R23" s="91">
        <f t="shared" si="14"/>
        <v>64.11540773392106</v>
      </c>
      <c r="S23" s="91">
        <f t="shared" si="5"/>
        <v>6.779661016949152</v>
      </c>
      <c r="T23" s="52">
        <v>40</v>
      </c>
      <c r="U23" s="91">
        <f t="shared" si="15"/>
        <v>160.28851933480266</v>
      </c>
      <c r="V23" s="91">
        <f t="shared" si="6"/>
        <v>16.94915254237288</v>
      </c>
      <c r="W23" s="52">
        <v>5</v>
      </c>
      <c r="X23" s="108">
        <f t="shared" si="16"/>
        <v>20.036064916850332</v>
      </c>
      <c r="Y23" s="91">
        <f t="shared" si="7"/>
        <v>2.11864406779661</v>
      </c>
      <c r="Z23" s="52">
        <v>4</v>
      </c>
      <c r="AA23" s="108">
        <f t="shared" si="17"/>
        <v>16.028851933480265</v>
      </c>
      <c r="AB23" s="96">
        <f t="shared" si="8"/>
        <v>1.694915254237288</v>
      </c>
      <c r="AC23" s="1"/>
      <c r="AD23" s="2" t="s">
        <v>16</v>
      </c>
      <c r="AE23" s="59">
        <v>24955</v>
      </c>
      <c r="AG23" s="85"/>
    </row>
    <row r="24" spans="1:31" ht="14.25" customHeight="1">
      <c r="A24" s="6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8"/>
      <c r="X27" s="53"/>
      <c r="Y27" s="53" t="str">
        <f>AB3</f>
        <v>    （平成２３年）</v>
      </c>
      <c r="Z27" s="28"/>
      <c r="AA27" s="53"/>
      <c r="AB27" s="53"/>
      <c r="AC27" s="1"/>
      <c r="AD27" s="1"/>
      <c r="AE27" s="1"/>
    </row>
    <row r="28" spans="1:3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5" s="25" customFormat="1" ht="39.75" customHeight="1">
      <c r="A29" s="182"/>
      <c r="B29" s="177" t="s">
        <v>31</v>
      </c>
      <c r="C29" s="159"/>
      <c r="D29" s="160"/>
      <c r="E29" s="158" t="s">
        <v>32</v>
      </c>
      <c r="F29" s="159"/>
      <c r="G29" s="160"/>
      <c r="H29" s="158" t="s">
        <v>33</v>
      </c>
      <c r="I29" s="159"/>
      <c r="J29" s="160"/>
      <c r="K29" s="158" t="s">
        <v>34</v>
      </c>
      <c r="L29" s="159"/>
      <c r="M29" s="160"/>
      <c r="N29" s="158" t="s">
        <v>35</v>
      </c>
      <c r="O29" s="159"/>
      <c r="P29" s="160"/>
      <c r="Q29" s="158" t="s">
        <v>36</v>
      </c>
      <c r="R29" s="159"/>
      <c r="S29" s="160"/>
      <c r="T29" s="158" t="s">
        <v>37</v>
      </c>
      <c r="U29" s="159"/>
      <c r="V29" s="160"/>
      <c r="W29" s="158" t="s">
        <v>38</v>
      </c>
      <c r="X29" s="159"/>
      <c r="Y29" s="161"/>
      <c r="Z29" s="124"/>
      <c r="AA29" s="125"/>
      <c r="AB29" s="114"/>
      <c r="AC29" s="24"/>
      <c r="AD29" s="24"/>
      <c r="AE29" s="24"/>
      <c r="AH29"/>
      <c r="AI29"/>
    </row>
    <row r="30" spans="1:35" s="25" customFormat="1" ht="19.5" customHeight="1" thickBot="1">
      <c r="A30" s="183"/>
      <c r="B30" s="26" t="s">
        <v>29</v>
      </c>
      <c r="C30" s="27" t="s">
        <v>41</v>
      </c>
      <c r="D30" s="118" t="s">
        <v>42</v>
      </c>
      <c r="E30" s="27" t="s">
        <v>29</v>
      </c>
      <c r="F30" s="27" t="s">
        <v>41</v>
      </c>
      <c r="G30" s="118" t="s">
        <v>42</v>
      </c>
      <c r="H30" s="27" t="s">
        <v>29</v>
      </c>
      <c r="I30" s="27" t="s">
        <v>41</v>
      </c>
      <c r="J30" s="118" t="s">
        <v>42</v>
      </c>
      <c r="K30" s="27" t="s">
        <v>29</v>
      </c>
      <c r="L30" s="27" t="s">
        <v>41</v>
      </c>
      <c r="M30" s="118" t="s">
        <v>42</v>
      </c>
      <c r="N30" s="27" t="s">
        <v>29</v>
      </c>
      <c r="O30" s="27" t="s">
        <v>41</v>
      </c>
      <c r="P30" s="118" t="s">
        <v>42</v>
      </c>
      <c r="Q30" s="27" t="s">
        <v>29</v>
      </c>
      <c r="R30" s="27" t="s">
        <v>41</v>
      </c>
      <c r="S30" s="118" t="s">
        <v>42</v>
      </c>
      <c r="T30" s="27" t="s">
        <v>29</v>
      </c>
      <c r="U30" s="27" t="s">
        <v>41</v>
      </c>
      <c r="V30" s="118" t="s">
        <v>42</v>
      </c>
      <c r="W30" s="27" t="s">
        <v>29</v>
      </c>
      <c r="X30" s="110" t="s">
        <v>41</v>
      </c>
      <c r="Y30" s="135" t="s">
        <v>42</v>
      </c>
      <c r="Z30" s="114"/>
      <c r="AA30" s="114"/>
      <c r="AB30" s="114"/>
      <c r="AC30" s="24"/>
      <c r="AD30" s="24"/>
      <c r="AE30" s="24"/>
      <c r="AH30"/>
      <c r="AI30"/>
    </row>
    <row r="31" spans="1:31" ht="22.5" customHeight="1">
      <c r="A31" s="21" t="s">
        <v>2</v>
      </c>
      <c r="B31" s="63">
        <v>124749</v>
      </c>
      <c r="C31" s="65">
        <v>98.9</v>
      </c>
      <c r="D31" s="65">
        <f>B31/$B8*100</f>
        <v>9.95550114678716</v>
      </c>
      <c r="E31" s="30">
        <v>59416</v>
      </c>
      <c r="F31" s="65">
        <v>47.1</v>
      </c>
      <c r="G31" s="65">
        <f>E31/$B8*100</f>
        <v>4.741649681660822</v>
      </c>
      <c r="H31" s="64">
        <v>52242</v>
      </c>
      <c r="I31" s="65">
        <v>41.4</v>
      </c>
      <c r="J31" s="65">
        <f>H31/$B8*100</f>
        <v>4.169133948251728</v>
      </c>
      <c r="K31" s="64">
        <v>28896</v>
      </c>
      <c r="L31" s="65">
        <v>22.9</v>
      </c>
      <c r="M31" s="65">
        <f>K31/$B8*100</f>
        <v>2.306023784860494</v>
      </c>
      <c r="N31" s="30">
        <v>16390</v>
      </c>
      <c r="O31" s="65">
        <v>13</v>
      </c>
      <c r="P31" s="65">
        <f>N31/$B8*100</f>
        <v>1.307991757816428</v>
      </c>
      <c r="Q31" s="30">
        <v>24526</v>
      </c>
      <c r="R31" s="65">
        <v>19.4</v>
      </c>
      <c r="S31" s="65">
        <f>Q31/$B8*100</f>
        <v>1.9572791856135272</v>
      </c>
      <c r="T31" s="30">
        <v>14664</v>
      </c>
      <c r="U31" s="65">
        <v>11.6</v>
      </c>
      <c r="V31" s="65">
        <f>T31/$B8*100</f>
        <v>1.1702496117522938</v>
      </c>
      <c r="W31" s="64">
        <v>2166</v>
      </c>
      <c r="X31" s="111">
        <v>1.7</v>
      </c>
      <c r="Y31" s="69">
        <f>W31/$B8*100</f>
        <v>0.17285601875719236</v>
      </c>
      <c r="Z31" s="119"/>
      <c r="AA31" s="115"/>
      <c r="AB31" s="115"/>
      <c r="AC31" s="1"/>
      <c r="AD31" s="1"/>
      <c r="AE31" s="1"/>
    </row>
    <row r="32" spans="1:31" ht="22.5" customHeight="1" thickBot="1">
      <c r="A32" s="18" t="s">
        <v>3</v>
      </c>
      <c r="B32" s="31">
        <v>2014</v>
      </c>
      <c r="C32" s="66">
        <v>98.9</v>
      </c>
      <c r="D32" s="104">
        <f aca="true" t="shared" si="18" ref="D32:D46">B32/$B9*100</f>
        <v>9.566332589179689</v>
      </c>
      <c r="E32" s="32">
        <v>824</v>
      </c>
      <c r="F32" s="66">
        <v>40.5</v>
      </c>
      <c r="G32" s="104">
        <f aca="true" t="shared" si="19" ref="G32:G46">E32/$B9*100</f>
        <v>3.9139315061986415</v>
      </c>
      <c r="H32" s="32">
        <v>1187</v>
      </c>
      <c r="I32" s="66">
        <v>58.3</v>
      </c>
      <c r="J32" s="104">
        <f aca="true" t="shared" si="20" ref="J32:J46">H32/$B9*100</f>
        <v>5.638151332351684</v>
      </c>
      <c r="K32" s="32">
        <v>460</v>
      </c>
      <c r="L32" s="66">
        <v>22.6</v>
      </c>
      <c r="M32" s="104">
        <f aca="true" t="shared" si="21" ref="M32:M46">K32/$B9*100</f>
        <v>2.1849617631691443</v>
      </c>
      <c r="N32" s="32">
        <v>229</v>
      </c>
      <c r="O32" s="66">
        <v>11.2</v>
      </c>
      <c r="P32" s="104">
        <f aca="true" t="shared" si="22" ref="P32:P46">N32/$B9*100</f>
        <v>1.0877309647081177</v>
      </c>
      <c r="Q32" s="32">
        <v>415</v>
      </c>
      <c r="R32" s="66">
        <v>20.4</v>
      </c>
      <c r="S32" s="104">
        <f aca="true" t="shared" si="23" ref="S32:S46">Q32/$B9*100</f>
        <v>1.9712155037286845</v>
      </c>
      <c r="T32" s="32">
        <v>201</v>
      </c>
      <c r="U32" s="66">
        <v>9.9</v>
      </c>
      <c r="V32" s="104">
        <f aca="true" t="shared" si="24" ref="V32:V46">T32/$B9*100</f>
        <v>0.9547332921673871</v>
      </c>
      <c r="W32" s="32">
        <v>29</v>
      </c>
      <c r="X32" s="104">
        <v>1.4</v>
      </c>
      <c r="Y32" s="70">
        <f aca="true" t="shared" si="25" ref="Y32:Y46">W32/$B9*100</f>
        <v>0.1377475894171852</v>
      </c>
      <c r="Z32" s="120"/>
      <c r="AA32" s="115"/>
      <c r="AB32" s="115"/>
      <c r="AC32" s="1"/>
      <c r="AD32" s="1"/>
      <c r="AE32" s="1"/>
    </row>
    <row r="33" spans="1:31" ht="22.5" customHeight="1" thickBot="1">
      <c r="A33" s="22" t="s">
        <v>4</v>
      </c>
      <c r="B33" s="33">
        <f>B34+B43</f>
        <v>392</v>
      </c>
      <c r="C33" s="97">
        <f aca="true" t="shared" si="26" ref="C33:C46">B33/$AE10*100000</f>
        <v>102.33998282150289</v>
      </c>
      <c r="D33" s="97">
        <f t="shared" si="18"/>
        <v>9.866599546941858</v>
      </c>
      <c r="E33" s="34">
        <f>E34+E43</f>
        <v>186</v>
      </c>
      <c r="F33" s="97">
        <f aca="true" t="shared" si="27" ref="F33:F46">E33/$AE10*100000</f>
        <v>48.559277563264125</v>
      </c>
      <c r="G33" s="97">
        <f t="shared" si="19"/>
        <v>4.681600805436697</v>
      </c>
      <c r="H33" s="34">
        <f>H34+H43</f>
        <v>182</v>
      </c>
      <c r="I33" s="97">
        <f aca="true" t="shared" si="28" ref="I33:I46">H33/$AE10*100000</f>
        <v>47.5149920242692</v>
      </c>
      <c r="J33" s="97">
        <f t="shared" si="20"/>
        <v>4.580921218223005</v>
      </c>
      <c r="K33" s="34">
        <f>K34+K43</f>
        <v>71</v>
      </c>
      <c r="L33" s="97">
        <f aca="true" t="shared" si="29" ref="L33:L46">K33/$AE10*100000</f>
        <v>18.536068317159963</v>
      </c>
      <c r="M33" s="97">
        <f t="shared" si="21"/>
        <v>1.7870626730430403</v>
      </c>
      <c r="N33" s="34">
        <f>N34+N43</f>
        <v>45</v>
      </c>
      <c r="O33" s="97">
        <f aca="true" t="shared" si="30" ref="O33:O46">N33/$AE10*100000</f>
        <v>11.748212313692934</v>
      </c>
      <c r="P33" s="97">
        <f t="shared" si="22"/>
        <v>1.1326453561540397</v>
      </c>
      <c r="Q33" s="34">
        <f>Q34+Q43</f>
        <v>57</v>
      </c>
      <c r="R33" s="97">
        <f aca="true" t="shared" si="31" ref="R33:R46">Q33/$AE10*100000</f>
        <v>14.881068930677717</v>
      </c>
      <c r="S33" s="97">
        <f t="shared" si="23"/>
        <v>1.434684117795117</v>
      </c>
      <c r="T33" s="34">
        <f>T34+T43</f>
        <v>33</v>
      </c>
      <c r="U33" s="97">
        <f aca="true" t="shared" si="32" ref="U33:U46">T33/$AE10*100000</f>
        <v>8.61535569670815</v>
      </c>
      <c r="V33" s="97">
        <f t="shared" si="24"/>
        <v>0.8306065945129625</v>
      </c>
      <c r="W33" s="34">
        <f>W34+W43</f>
        <v>3</v>
      </c>
      <c r="X33" s="113">
        <f aca="true" t="shared" si="33" ref="X33:X46">W33/$AE10*100000</f>
        <v>0.7832141542461956</v>
      </c>
      <c r="Y33" s="99">
        <f t="shared" si="25"/>
        <v>0.07550969041026932</v>
      </c>
      <c r="Z33" s="126"/>
      <c r="AA33" s="127"/>
      <c r="AB33" s="127"/>
      <c r="AC33" s="1"/>
      <c r="AD33" s="1"/>
      <c r="AE33" s="1"/>
    </row>
    <row r="34" spans="1:31" ht="22.5" customHeight="1" thickBot="1">
      <c r="A34" s="23" t="s">
        <v>5</v>
      </c>
      <c r="B34" s="35">
        <f>SUM(B35:B42)</f>
        <v>294</v>
      </c>
      <c r="C34" s="98">
        <f t="shared" si="26"/>
        <v>94.54896285576459</v>
      </c>
      <c r="D34" s="98">
        <f t="shared" si="18"/>
        <v>9.204758922980588</v>
      </c>
      <c r="E34" s="36">
        <f>SUM(E35:E42)</f>
        <v>158</v>
      </c>
      <c r="F34" s="98">
        <f t="shared" si="27"/>
        <v>50.81202765717961</v>
      </c>
      <c r="G34" s="98">
        <f t="shared" si="19"/>
        <v>4.946775203506575</v>
      </c>
      <c r="H34" s="36">
        <f>SUM(H35:H42)</f>
        <v>135</v>
      </c>
      <c r="I34" s="98">
        <f t="shared" si="28"/>
        <v>43.41534008683068</v>
      </c>
      <c r="J34" s="98">
        <f t="shared" si="20"/>
        <v>4.226675015654352</v>
      </c>
      <c r="K34" s="36">
        <f>SUM(K35:K42)</f>
        <v>57</v>
      </c>
      <c r="L34" s="98">
        <f t="shared" si="29"/>
        <v>18.330921369995178</v>
      </c>
      <c r="M34" s="98">
        <f t="shared" si="21"/>
        <v>1.7845961177207263</v>
      </c>
      <c r="N34" s="36">
        <f>SUM(N35:N42)</f>
        <v>37</v>
      </c>
      <c r="O34" s="98">
        <f t="shared" si="30"/>
        <v>11.89901913490915</v>
      </c>
      <c r="P34" s="98">
        <f t="shared" si="22"/>
        <v>1.158422041327489</v>
      </c>
      <c r="Q34" s="36">
        <f>SUM(Q35:Q42)</f>
        <v>47</v>
      </c>
      <c r="R34" s="98">
        <f t="shared" si="31"/>
        <v>15.114970252452164</v>
      </c>
      <c r="S34" s="98">
        <f t="shared" si="23"/>
        <v>1.4715090795241077</v>
      </c>
      <c r="T34" s="36">
        <f>SUM(T35:T42)</f>
        <v>26</v>
      </c>
      <c r="U34" s="98">
        <f t="shared" si="32"/>
        <v>8.361472905611835</v>
      </c>
      <c r="V34" s="98">
        <f t="shared" si="24"/>
        <v>0.8140262993112084</v>
      </c>
      <c r="W34" s="36">
        <f>SUM(W35:W42)</f>
        <v>3</v>
      </c>
      <c r="X34" s="109">
        <f t="shared" si="33"/>
        <v>0.964785335262904</v>
      </c>
      <c r="Y34" s="100">
        <f t="shared" si="25"/>
        <v>0.09392611145898559</v>
      </c>
      <c r="Z34" s="126"/>
      <c r="AA34" s="127"/>
      <c r="AB34" s="127"/>
      <c r="AC34" s="1"/>
      <c r="AD34" s="1"/>
      <c r="AE34" s="1"/>
    </row>
    <row r="35" spans="1:31" ht="22.5" customHeight="1">
      <c r="A35" s="16" t="s">
        <v>6</v>
      </c>
      <c r="B35" s="121">
        <v>113</v>
      </c>
      <c r="C35" s="89">
        <f t="shared" si="26"/>
        <v>70.19200308099411</v>
      </c>
      <c r="D35" s="105">
        <f t="shared" si="18"/>
        <v>7.0229956494717225</v>
      </c>
      <c r="E35" s="37">
        <v>71</v>
      </c>
      <c r="F35" s="89">
        <f t="shared" si="27"/>
        <v>44.102939988943206</v>
      </c>
      <c r="G35" s="105">
        <f t="shared" si="19"/>
        <v>4.4126786824114355</v>
      </c>
      <c r="H35" s="37">
        <v>73</v>
      </c>
      <c r="I35" s="89">
        <f t="shared" si="28"/>
        <v>45.34527632665991</v>
      </c>
      <c r="J35" s="105">
        <f t="shared" si="20"/>
        <v>4.536979490366687</v>
      </c>
      <c r="K35" s="37">
        <v>24</v>
      </c>
      <c r="L35" s="89">
        <f t="shared" si="29"/>
        <v>14.90803605260052</v>
      </c>
      <c r="M35" s="105">
        <f t="shared" si="21"/>
        <v>1.4916096954630205</v>
      </c>
      <c r="N35" s="37">
        <v>20</v>
      </c>
      <c r="O35" s="89">
        <f t="shared" si="30"/>
        <v>12.423363377167101</v>
      </c>
      <c r="P35" s="105">
        <f t="shared" si="22"/>
        <v>1.2430080795525171</v>
      </c>
      <c r="Q35" s="37">
        <v>27</v>
      </c>
      <c r="R35" s="89">
        <f t="shared" si="31"/>
        <v>16.771540559175584</v>
      </c>
      <c r="S35" s="105">
        <f t="shared" si="23"/>
        <v>1.6780609073958979</v>
      </c>
      <c r="T35" s="37">
        <v>11</v>
      </c>
      <c r="U35" s="89">
        <f t="shared" si="32"/>
        <v>6.832849857441905</v>
      </c>
      <c r="V35" s="105">
        <f t="shared" si="24"/>
        <v>0.6836544437538844</v>
      </c>
      <c r="W35" s="37">
        <v>1</v>
      </c>
      <c r="X35" s="105">
        <f t="shared" si="33"/>
        <v>0.621168168858355</v>
      </c>
      <c r="Y35" s="94">
        <f t="shared" si="25"/>
        <v>0.06215040397762585</v>
      </c>
      <c r="Z35" s="120"/>
      <c r="AA35" s="127"/>
      <c r="AB35" s="127"/>
      <c r="AC35" s="1"/>
      <c r="AD35" s="1"/>
      <c r="AE35" s="1"/>
    </row>
    <row r="36" spans="1:31" ht="22.5" customHeight="1">
      <c r="A36" s="17" t="s">
        <v>17</v>
      </c>
      <c r="B36" s="122">
        <v>67</v>
      </c>
      <c r="C36" s="90">
        <f t="shared" si="26"/>
        <v>179.04385238235216</v>
      </c>
      <c r="D36" s="106">
        <f t="shared" si="18"/>
        <v>14.628820960698691</v>
      </c>
      <c r="E36" s="38">
        <v>23</v>
      </c>
      <c r="F36" s="90">
        <f t="shared" si="27"/>
        <v>61.46281499692685</v>
      </c>
      <c r="G36" s="106">
        <f t="shared" si="19"/>
        <v>5.021834061135371</v>
      </c>
      <c r="H36" s="38">
        <v>10</v>
      </c>
      <c r="I36" s="90">
        <f t="shared" si="28"/>
        <v>26.722963042142112</v>
      </c>
      <c r="J36" s="106">
        <f t="shared" si="20"/>
        <v>2.1834061135371177</v>
      </c>
      <c r="K36" s="38">
        <v>10</v>
      </c>
      <c r="L36" s="90">
        <f t="shared" si="29"/>
        <v>26.722963042142112</v>
      </c>
      <c r="M36" s="106">
        <f t="shared" si="21"/>
        <v>2.1834061135371177</v>
      </c>
      <c r="N36" s="38">
        <v>8</v>
      </c>
      <c r="O36" s="90">
        <f t="shared" si="30"/>
        <v>21.37837043371369</v>
      </c>
      <c r="P36" s="106">
        <f t="shared" si="22"/>
        <v>1.7467248908296942</v>
      </c>
      <c r="Q36" s="38">
        <v>7</v>
      </c>
      <c r="R36" s="90">
        <f t="shared" si="31"/>
        <v>18.706074129499477</v>
      </c>
      <c r="S36" s="106">
        <f t="shared" si="23"/>
        <v>1.5283842794759825</v>
      </c>
      <c r="T36" s="38">
        <v>4</v>
      </c>
      <c r="U36" s="90">
        <f t="shared" si="32"/>
        <v>10.689185216856846</v>
      </c>
      <c r="V36" s="106">
        <f t="shared" si="24"/>
        <v>0.8733624454148471</v>
      </c>
      <c r="W36" s="38">
        <v>1</v>
      </c>
      <c r="X36" s="106">
        <f t="shared" si="33"/>
        <v>2.6722963042142114</v>
      </c>
      <c r="Y36" s="95">
        <f t="shared" si="25"/>
        <v>0.21834061135371177</v>
      </c>
      <c r="Z36" s="120"/>
      <c r="AA36" s="127"/>
      <c r="AB36" s="127"/>
      <c r="AC36" s="1"/>
      <c r="AD36" s="1"/>
      <c r="AE36" s="1"/>
    </row>
    <row r="37" spans="1:31" ht="22.5" customHeight="1">
      <c r="A37" s="17" t="s">
        <v>8</v>
      </c>
      <c r="B37" s="122">
        <v>30</v>
      </c>
      <c r="C37" s="90">
        <f t="shared" si="26"/>
        <v>96.67128540585827</v>
      </c>
      <c r="D37" s="106">
        <f t="shared" si="18"/>
        <v>9.146341463414634</v>
      </c>
      <c r="E37" s="38">
        <v>12</v>
      </c>
      <c r="F37" s="90">
        <f t="shared" si="27"/>
        <v>38.668514162343314</v>
      </c>
      <c r="G37" s="106">
        <f t="shared" si="19"/>
        <v>3.6585365853658534</v>
      </c>
      <c r="H37" s="38">
        <v>8</v>
      </c>
      <c r="I37" s="90">
        <f t="shared" si="28"/>
        <v>25.779009441562206</v>
      </c>
      <c r="J37" s="106">
        <f t="shared" si="20"/>
        <v>2.4390243902439024</v>
      </c>
      <c r="K37" s="38">
        <v>9</v>
      </c>
      <c r="L37" s="90">
        <f t="shared" si="29"/>
        <v>29.001385621757485</v>
      </c>
      <c r="M37" s="106">
        <f t="shared" si="21"/>
        <v>2.7439024390243905</v>
      </c>
      <c r="N37" s="38">
        <v>2</v>
      </c>
      <c r="O37" s="90">
        <f t="shared" si="30"/>
        <v>6.444752360390551</v>
      </c>
      <c r="P37" s="106">
        <f t="shared" si="22"/>
        <v>0.6097560975609756</v>
      </c>
      <c r="Q37" s="38">
        <v>3</v>
      </c>
      <c r="R37" s="90">
        <f t="shared" si="31"/>
        <v>9.667128540585828</v>
      </c>
      <c r="S37" s="106">
        <f t="shared" si="23"/>
        <v>0.9146341463414633</v>
      </c>
      <c r="T37" s="38">
        <v>5</v>
      </c>
      <c r="U37" s="90">
        <f t="shared" si="32"/>
        <v>16.11188090097638</v>
      </c>
      <c r="V37" s="106">
        <f t="shared" si="24"/>
        <v>1.524390243902439</v>
      </c>
      <c r="W37" s="38">
        <v>0</v>
      </c>
      <c r="X37" s="106">
        <f t="shared" si="33"/>
        <v>0</v>
      </c>
      <c r="Y37" s="95">
        <f t="shared" si="25"/>
        <v>0</v>
      </c>
      <c r="Z37" s="120"/>
      <c r="AA37" s="127"/>
      <c r="AB37" s="127"/>
      <c r="AC37" s="1"/>
      <c r="AD37" s="1"/>
      <c r="AE37" s="1"/>
    </row>
    <row r="38" spans="1:31" ht="22.5" customHeight="1">
      <c r="A38" s="17" t="s">
        <v>9</v>
      </c>
      <c r="B38" s="122">
        <v>28</v>
      </c>
      <c r="C38" s="90">
        <f t="shared" si="26"/>
        <v>98.49097752295192</v>
      </c>
      <c r="D38" s="106">
        <f t="shared" si="18"/>
        <v>10</v>
      </c>
      <c r="E38" s="38">
        <v>19</v>
      </c>
      <c r="F38" s="90">
        <f t="shared" si="27"/>
        <v>66.83316331914594</v>
      </c>
      <c r="G38" s="106">
        <f t="shared" si="19"/>
        <v>6.785714285714286</v>
      </c>
      <c r="H38" s="38">
        <v>11</v>
      </c>
      <c r="I38" s="90">
        <f t="shared" si="28"/>
        <v>38.69288402687397</v>
      </c>
      <c r="J38" s="106">
        <f t="shared" si="20"/>
        <v>3.9285714285714284</v>
      </c>
      <c r="K38" s="38">
        <v>7</v>
      </c>
      <c r="L38" s="90">
        <f t="shared" si="29"/>
        <v>24.62274438073798</v>
      </c>
      <c r="M38" s="106">
        <f t="shared" si="21"/>
        <v>2.5</v>
      </c>
      <c r="N38" s="38">
        <v>2</v>
      </c>
      <c r="O38" s="90">
        <f t="shared" si="30"/>
        <v>7.035069823067994</v>
      </c>
      <c r="P38" s="106">
        <f t="shared" si="22"/>
        <v>0.7142857142857143</v>
      </c>
      <c r="Q38" s="38">
        <v>3</v>
      </c>
      <c r="R38" s="90">
        <f t="shared" si="31"/>
        <v>10.55260473460199</v>
      </c>
      <c r="S38" s="106">
        <f t="shared" si="23"/>
        <v>1.0714285714285714</v>
      </c>
      <c r="T38" s="38">
        <v>1</v>
      </c>
      <c r="U38" s="90">
        <f t="shared" si="32"/>
        <v>3.517534911533997</v>
      </c>
      <c r="V38" s="106">
        <f t="shared" si="24"/>
        <v>0.35714285714285715</v>
      </c>
      <c r="W38" s="38">
        <v>0</v>
      </c>
      <c r="X38" s="106">
        <f t="shared" si="33"/>
        <v>0</v>
      </c>
      <c r="Y38" s="95">
        <f t="shared" si="25"/>
        <v>0</v>
      </c>
      <c r="Z38" s="120"/>
      <c r="AA38" s="127"/>
      <c r="AB38" s="127"/>
      <c r="AC38" s="1"/>
      <c r="AD38" s="1"/>
      <c r="AE38" s="1"/>
    </row>
    <row r="39" spans="1:31" ht="22.5" customHeight="1">
      <c r="A39" s="17" t="s">
        <v>10</v>
      </c>
      <c r="B39" s="122">
        <v>9</v>
      </c>
      <c r="C39" s="90">
        <f t="shared" si="26"/>
        <v>113.20754716981132</v>
      </c>
      <c r="D39" s="106">
        <f t="shared" si="18"/>
        <v>8.823529411764707</v>
      </c>
      <c r="E39" s="38">
        <v>6</v>
      </c>
      <c r="F39" s="90">
        <f t="shared" si="27"/>
        <v>75.47169811320754</v>
      </c>
      <c r="G39" s="106">
        <f t="shared" si="19"/>
        <v>5.88235294117647</v>
      </c>
      <c r="H39" s="38">
        <v>9</v>
      </c>
      <c r="I39" s="90">
        <f t="shared" si="28"/>
        <v>113.20754716981132</v>
      </c>
      <c r="J39" s="106">
        <f t="shared" si="20"/>
        <v>8.823529411764707</v>
      </c>
      <c r="K39" s="38">
        <v>3</v>
      </c>
      <c r="L39" s="90">
        <f t="shared" si="29"/>
        <v>37.73584905660377</v>
      </c>
      <c r="M39" s="106">
        <f t="shared" si="21"/>
        <v>2.941176470588235</v>
      </c>
      <c r="N39" s="38">
        <v>0</v>
      </c>
      <c r="O39" s="90">
        <f t="shared" si="30"/>
        <v>0</v>
      </c>
      <c r="P39" s="106">
        <f t="shared" si="22"/>
        <v>0</v>
      </c>
      <c r="Q39" s="38">
        <v>2</v>
      </c>
      <c r="R39" s="90">
        <f t="shared" si="31"/>
        <v>25.157232704402514</v>
      </c>
      <c r="S39" s="106">
        <f t="shared" si="23"/>
        <v>1.9607843137254901</v>
      </c>
      <c r="T39" s="38">
        <v>1</v>
      </c>
      <c r="U39" s="90">
        <f t="shared" si="32"/>
        <v>12.578616352201257</v>
      </c>
      <c r="V39" s="106">
        <f t="shared" si="24"/>
        <v>0.9803921568627451</v>
      </c>
      <c r="W39" s="38">
        <v>0</v>
      </c>
      <c r="X39" s="106">
        <f t="shared" si="33"/>
        <v>0</v>
      </c>
      <c r="Y39" s="95">
        <f t="shared" si="25"/>
        <v>0</v>
      </c>
      <c r="Z39" s="120"/>
      <c r="AA39" s="127"/>
      <c r="AB39" s="127"/>
      <c r="AC39" s="1"/>
      <c r="AD39" s="1"/>
      <c r="AE39" s="1"/>
    </row>
    <row r="40" spans="1:31" ht="22.5" customHeight="1">
      <c r="A40" s="17" t="s">
        <v>11</v>
      </c>
      <c r="B40" s="122">
        <v>13</v>
      </c>
      <c r="C40" s="90">
        <f t="shared" si="26"/>
        <v>65.36933675265249</v>
      </c>
      <c r="D40" s="106">
        <f t="shared" si="18"/>
        <v>7.103825136612022</v>
      </c>
      <c r="E40" s="38">
        <v>14</v>
      </c>
      <c r="F40" s="90">
        <f t="shared" si="27"/>
        <v>70.39774727208729</v>
      </c>
      <c r="G40" s="106">
        <f t="shared" si="19"/>
        <v>7.650273224043716</v>
      </c>
      <c r="H40" s="38">
        <v>10</v>
      </c>
      <c r="I40" s="90">
        <f t="shared" si="28"/>
        <v>50.284105194348065</v>
      </c>
      <c r="J40" s="106">
        <f t="shared" si="20"/>
        <v>5.46448087431694</v>
      </c>
      <c r="K40" s="38">
        <v>2</v>
      </c>
      <c r="L40" s="90">
        <f t="shared" si="29"/>
        <v>10.056821038869613</v>
      </c>
      <c r="M40" s="106">
        <f t="shared" si="21"/>
        <v>1.092896174863388</v>
      </c>
      <c r="N40" s="38">
        <v>2</v>
      </c>
      <c r="O40" s="90">
        <f t="shared" si="30"/>
        <v>10.056821038869613</v>
      </c>
      <c r="P40" s="106">
        <f t="shared" si="22"/>
        <v>1.092896174863388</v>
      </c>
      <c r="Q40" s="38">
        <v>4</v>
      </c>
      <c r="R40" s="90">
        <f t="shared" si="31"/>
        <v>20.113642077739225</v>
      </c>
      <c r="S40" s="106">
        <f t="shared" si="23"/>
        <v>2.185792349726776</v>
      </c>
      <c r="T40" s="38">
        <v>1</v>
      </c>
      <c r="U40" s="90">
        <f t="shared" si="32"/>
        <v>5.028410519434806</v>
      </c>
      <c r="V40" s="106">
        <f t="shared" si="24"/>
        <v>0.546448087431694</v>
      </c>
      <c r="W40" s="38">
        <v>1</v>
      </c>
      <c r="X40" s="106">
        <f t="shared" si="33"/>
        <v>5.028410519434806</v>
      </c>
      <c r="Y40" s="95">
        <f t="shared" si="25"/>
        <v>0.546448087431694</v>
      </c>
      <c r="Z40" s="120"/>
      <c r="AA40" s="127"/>
      <c r="AB40" s="127"/>
      <c r="AC40" s="1"/>
      <c r="AD40" s="1"/>
      <c r="AE40" s="1"/>
    </row>
    <row r="41" spans="1:31" ht="22.5" customHeight="1">
      <c r="A41" s="17" t="s">
        <v>12</v>
      </c>
      <c r="B41" s="122">
        <v>15</v>
      </c>
      <c r="C41" s="90">
        <f t="shared" si="26"/>
        <v>150.3608660785886</v>
      </c>
      <c r="D41" s="106">
        <f t="shared" si="18"/>
        <v>16.666666666666664</v>
      </c>
      <c r="E41" s="38">
        <v>5</v>
      </c>
      <c r="F41" s="90">
        <f t="shared" si="27"/>
        <v>50.12028869286287</v>
      </c>
      <c r="G41" s="106">
        <f t="shared" si="19"/>
        <v>5.555555555555555</v>
      </c>
      <c r="H41" s="38">
        <v>5</v>
      </c>
      <c r="I41" s="90">
        <f t="shared" si="28"/>
        <v>50.12028869286287</v>
      </c>
      <c r="J41" s="106">
        <f t="shared" si="20"/>
        <v>5.555555555555555</v>
      </c>
      <c r="K41" s="38">
        <v>1</v>
      </c>
      <c r="L41" s="90">
        <f t="shared" si="29"/>
        <v>10.024057738572575</v>
      </c>
      <c r="M41" s="106">
        <f t="shared" si="21"/>
        <v>1.1111111111111112</v>
      </c>
      <c r="N41" s="38">
        <v>2</v>
      </c>
      <c r="O41" s="90">
        <f t="shared" si="30"/>
        <v>20.04811547714515</v>
      </c>
      <c r="P41" s="106">
        <f t="shared" si="22"/>
        <v>2.2222222222222223</v>
      </c>
      <c r="Q41" s="38">
        <v>0</v>
      </c>
      <c r="R41" s="90">
        <f t="shared" si="31"/>
        <v>0</v>
      </c>
      <c r="S41" s="106">
        <f t="shared" si="23"/>
        <v>0</v>
      </c>
      <c r="T41" s="38">
        <v>2</v>
      </c>
      <c r="U41" s="90">
        <f t="shared" si="32"/>
        <v>20.04811547714515</v>
      </c>
      <c r="V41" s="106">
        <f t="shared" si="24"/>
        <v>2.2222222222222223</v>
      </c>
      <c r="W41" s="38">
        <v>0</v>
      </c>
      <c r="X41" s="106">
        <f t="shared" si="33"/>
        <v>0</v>
      </c>
      <c r="Y41" s="95">
        <f t="shared" si="25"/>
        <v>0</v>
      </c>
      <c r="Z41" s="120"/>
      <c r="AA41" s="127"/>
      <c r="AB41" s="127"/>
      <c r="AC41" s="1"/>
      <c r="AD41" s="1"/>
      <c r="AE41" s="1"/>
    </row>
    <row r="42" spans="1:31" ht="22.5" customHeight="1" thickBot="1">
      <c r="A42" s="18" t="s">
        <v>13</v>
      </c>
      <c r="B42" s="123">
        <v>19</v>
      </c>
      <c r="C42" s="87">
        <f t="shared" si="26"/>
        <v>124.4514311914587</v>
      </c>
      <c r="D42" s="107">
        <f t="shared" si="18"/>
        <v>13.194444444444445</v>
      </c>
      <c r="E42" s="32">
        <v>8</v>
      </c>
      <c r="F42" s="87">
        <f t="shared" si="27"/>
        <v>52.40060260692997</v>
      </c>
      <c r="G42" s="107">
        <f t="shared" si="19"/>
        <v>5.555555555555555</v>
      </c>
      <c r="H42" s="32">
        <v>9</v>
      </c>
      <c r="I42" s="87">
        <f t="shared" si="28"/>
        <v>58.950677932796225</v>
      </c>
      <c r="J42" s="107">
        <f t="shared" si="20"/>
        <v>6.25</v>
      </c>
      <c r="K42" s="32">
        <v>1</v>
      </c>
      <c r="L42" s="87">
        <f t="shared" si="29"/>
        <v>6.5500753258662465</v>
      </c>
      <c r="M42" s="107">
        <f t="shared" si="21"/>
        <v>0.6944444444444444</v>
      </c>
      <c r="N42" s="32">
        <v>1</v>
      </c>
      <c r="O42" s="87">
        <f t="shared" si="30"/>
        <v>6.5500753258662465</v>
      </c>
      <c r="P42" s="107">
        <f t="shared" si="22"/>
        <v>0.6944444444444444</v>
      </c>
      <c r="Q42" s="32">
        <v>1</v>
      </c>
      <c r="R42" s="87">
        <f t="shared" si="31"/>
        <v>6.5500753258662465</v>
      </c>
      <c r="S42" s="107">
        <f t="shared" si="23"/>
        <v>0.6944444444444444</v>
      </c>
      <c r="T42" s="32">
        <v>1</v>
      </c>
      <c r="U42" s="87">
        <f t="shared" si="32"/>
        <v>6.5500753258662465</v>
      </c>
      <c r="V42" s="107">
        <f t="shared" si="24"/>
        <v>0.6944444444444444</v>
      </c>
      <c r="W42" s="32">
        <v>0</v>
      </c>
      <c r="X42" s="107">
        <f t="shared" si="33"/>
        <v>0</v>
      </c>
      <c r="Y42" s="92">
        <f t="shared" si="25"/>
        <v>0</v>
      </c>
      <c r="Z42" s="120"/>
      <c r="AA42" s="127"/>
      <c r="AB42" s="127"/>
      <c r="AC42" s="1"/>
      <c r="AD42" s="1"/>
      <c r="AE42" s="1"/>
    </row>
    <row r="43" spans="1:31" ht="22.5" customHeight="1" thickBot="1">
      <c r="A43" s="23" t="s">
        <v>5</v>
      </c>
      <c r="B43" s="35">
        <f>SUM(B44:B46)</f>
        <v>98</v>
      </c>
      <c r="C43" s="98">
        <f t="shared" si="26"/>
        <v>135.9468420103486</v>
      </c>
      <c r="D43" s="98">
        <f t="shared" si="18"/>
        <v>12.58023106546855</v>
      </c>
      <c r="E43" s="36">
        <f>SUM(E44:E46)</f>
        <v>28</v>
      </c>
      <c r="F43" s="98">
        <f t="shared" si="27"/>
        <v>38.8419548600996</v>
      </c>
      <c r="G43" s="98">
        <f t="shared" si="19"/>
        <v>3.594351732991014</v>
      </c>
      <c r="H43" s="36">
        <f>SUM(H44:H46)</f>
        <v>47</v>
      </c>
      <c r="I43" s="98">
        <f t="shared" si="28"/>
        <v>65.19899565802433</v>
      </c>
      <c r="J43" s="109">
        <f t="shared" si="20"/>
        <v>6.033376123234917</v>
      </c>
      <c r="K43" s="39">
        <f>SUM(K44:K46)</f>
        <v>14</v>
      </c>
      <c r="L43" s="98">
        <f t="shared" si="29"/>
        <v>19.4209774300498</v>
      </c>
      <c r="M43" s="109">
        <f t="shared" si="21"/>
        <v>1.797175866495507</v>
      </c>
      <c r="N43" s="39">
        <f>SUM(N44:N46)</f>
        <v>8</v>
      </c>
      <c r="O43" s="98">
        <f t="shared" si="30"/>
        <v>11.097701388599887</v>
      </c>
      <c r="P43" s="109">
        <f t="shared" si="22"/>
        <v>1.0269576379974326</v>
      </c>
      <c r="Q43" s="39">
        <f>SUM(Q44:Q46)</f>
        <v>10</v>
      </c>
      <c r="R43" s="98">
        <f t="shared" si="31"/>
        <v>13.872126735749857</v>
      </c>
      <c r="S43" s="109">
        <f t="shared" si="23"/>
        <v>1.2836970474967908</v>
      </c>
      <c r="T43" s="39">
        <f>SUM(T44:T46)</f>
        <v>7</v>
      </c>
      <c r="U43" s="98">
        <f t="shared" si="32"/>
        <v>9.7104887150249</v>
      </c>
      <c r="V43" s="109">
        <f t="shared" si="24"/>
        <v>0.8985879332477535</v>
      </c>
      <c r="W43" s="39">
        <f>SUM(W44:W46)</f>
        <v>0</v>
      </c>
      <c r="X43" s="109">
        <f t="shared" si="33"/>
        <v>0</v>
      </c>
      <c r="Y43" s="100">
        <f t="shared" si="25"/>
        <v>0</v>
      </c>
      <c r="Z43" s="120"/>
      <c r="AA43" s="127"/>
      <c r="AB43" s="127"/>
      <c r="AC43" s="1"/>
      <c r="AD43" s="1"/>
      <c r="AE43" s="1"/>
    </row>
    <row r="44" spans="1:31" ht="22.5" customHeight="1">
      <c r="A44" s="16" t="s">
        <v>14</v>
      </c>
      <c r="B44" s="40">
        <v>43</v>
      </c>
      <c r="C44" s="89">
        <f t="shared" si="26"/>
        <v>184.1936174769758</v>
      </c>
      <c r="D44" s="105">
        <f t="shared" si="18"/>
        <v>13.149847094801222</v>
      </c>
      <c r="E44" s="37">
        <v>13</v>
      </c>
      <c r="F44" s="89">
        <f t="shared" si="27"/>
        <v>55.6864424930392</v>
      </c>
      <c r="G44" s="105">
        <f t="shared" si="19"/>
        <v>3.9755351681957185</v>
      </c>
      <c r="H44" s="37">
        <v>25</v>
      </c>
      <c r="I44" s="89">
        <f t="shared" si="28"/>
        <v>107.08931248661384</v>
      </c>
      <c r="J44" s="105">
        <f t="shared" si="20"/>
        <v>7.64525993883792</v>
      </c>
      <c r="K44" s="37">
        <v>4</v>
      </c>
      <c r="L44" s="89">
        <f t="shared" si="29"/>
        <v>17.134289997858215</v>
      </c>
      <c r="M44" s="105">
        <f t="shared" si="21"/>
        <v>1.2232415902140672</v>
      </c>
      <c r="N44" s="37">
        <v>1</v>
      </c>
      <c r="O44" s="89">
        <f t="shared" si="30"/>
        <v>4.283572499464554</v>
      </c>
      <c r="P44" s="105">
        <f t="shared" si="22"/>
        <v>0.3058103975535168</v>
      </c>
      <c r="Q44" s="37">
        <v>2</v>
      </c>
      <c r="R44" s="89">
        <f t="shared" si="31"/>
        <v>8.567144998929107</v>
      </c>
      <c r="S44" s="105">
        <f t="shared" si="23"/>
        <v>0.6116207951070336</v>
      </c>
      <c r="T44" s="37">
        <v>3</v>
      </c>
      <c r="U44" s="89">
        <f t="shared" si="32"/>
        <v>12.850717498393662</v>
      </c>
      <c r="V44" s="105">
        <f t="shared" si="24"/>
        <v>0.9174311926605505</v>
      </c>
      <c r="W44" s="37">
        <v>0</v>
      </c>
      <c r="X44" s="105">
        <f t="shared" si="33"/>
        <v>0</v>
      </c>
      <c r="Y44" s="94">
        <f t="shared" si="25"/>
        <v>0</v>
      </c>
      <c r="Z44" s="120"/>
      <c r="AA44" s="127"/>
      <c r="AB44" s="127"/>
      <c r="AC44" s="1"/>
      <c r="AD44" s="1"/>
      <c r="AE44" s="1"/>
    </row>
    <row r="45" spans="1:31" ht="22.5" customHeight="1">
      <c r="A45" s="17" t="s">
        <v>15</v>
      </c>
      <c r="B45" s="41">
        <v>25</v>
      </c>
      <c r="C45" s="90">
        <f t="shared" si="26"/>
        <v>105.09942405515618</v>
      </c>
      <c r="D45" s="106">
        <f t="shared" si="18"/>
        <v>11.574074074074074</v>
      </c>
      <c r="E45" s="38">
        <v>8</v>
      </c>
      <c r="F45" s="90">
        <f t="shared" si="27"/>
        <v>33.63181569764998</v>
      </c>
      <c r="G45" s="106">
        <f t="shared" si="19"/>
        <v>3.7037037037037033</v>
      </c>
      <c r="H45" s="38">
        <v>13</v>
      </c>
      <c r="I45" s="90">
        <f t="shared" si="28"/>
        <v>54.65170050868121</v>
      </c>
      <c r="J45" s="106">
        <f t="shared" si="20"/>
        <v>6.018518518518518</v>
      </c>
      <c r="K45" s="38">
        <v>1</v>
      </c>
      <c r="L45" s="90">
        <f t="shared" si="29"/>
        <v>4.203976962206247</v>
      </c>
      <c r="M45" s="106">
        <f t="shared" si="21"/>
        <v>0.4629629629629629</v>
      </c>
      <c r="N45" s="38">
        <v>4</v>
      </c>
      <c r="O45" s="90">
        <f t="shared" si="30"/>
        <v>16.81590784882499</v>
      </c>
      <c r="P45" s="106">
        <f t="shared" si="22"/>
        <v>1.8518518518518516</v>
      </c>
      <c r="Q45" s="38">
        <v>1</v>
      </c>
      <c r="R45" s="90">
        <f t="shared" si="31"/>
        <v>4.203976962206247</v>
      </c>
      <c r="S45" s="106">
        <f t="shared" si="23"/>
        <v>0.4629629629629629</v>
      </c>
      <c r="T45" s="38">
        <v>1</v>
      </c>
      <c r="U45" s="90">
        <f t="shared" si="32"/>
        <v>4.203976962206247</v>
      </c>
      <c r="V45" s="106">
        <f t="shared" si="24"/>
        <v>0.4629629629629629</v>
      </c>
      <c r="W45" s="38">
        <v>0</v>
      </c>
      <c r="X45" s="106">
        <f t="shared" si="33"/>
        <v>0</v>
      </c>
      <c r="Y45" s="95">
        <f t="shared" si="25"/>
        <v>0</v>
      </c>
      <c r="Z45" s="120"/>
      <c r="AA45" s="127"/>
      <c r="AB45" s="127"/>
      <c r="AC45" s="1"/>
      <c r="AD45" s="1"/>
      <c r="AE45" s="1"/>
    </row>
    <row r="46" spans="1:31" ht="22.5" customHeight="1" thickBot="1">
      <c r="A46" s="20" t="s">
        <v>16</v>
      </c>
      <c r="B46" s="42">
        <v>30</v>
      </c>
      <c r="C46" s="91">
        <f t="shared" si="26"/>
        <v>120.21638950110197</v>
      </c>
      <c r="D46" s="108">
        <f t="shared" si="18"/>
        <v>12.711864406779661</v>
      </c>
      <c r="E46" s="44">
        <v>7</v>
      </c>
      <c r="F46" s="91">
        <f t="shared" si="27"/>
        <v>28.050490883590463</v>
      </c>
      <c r="G46" s="108">
        <f t="shared" si="19"/>
        <v>2.9661016949152543</v>
      </c>
      <c r="H46" s="44">
        <v>9</v>
      </c>
      <c r="I46" s="91">
        <f t="shared" si="28"/>
        <v>36.0649168503306</v>
      </c>
      <c r="J46" s="108">
        <f t="shared" si="20"/>
        <v>3.8135593220338984</v>
      </c>
      <c r="K46" s="44">
        <v>9</v>
      </c>
      <c r="L46" s="91">
        <f t="shared" si="29"/>
        <v>36.0649168503306</v>
      </c>
      <c r="M46" s="108">
        <f t="shared" si="21"/>
        <v>3.8135593220338984</v>
      </c>
      <c r="N46" s="44">
        <v>3</v>
      </c>
      <c r="O46" s="91">
        <f t="shared" si="30"/>
        <v>12.021638950110198</v>
      </c>
      <c r="P46" s="108">
        <f t="shared" si="22"/>
        <v>1.2711864406779663</v>
      </c>
      <c r="Q46" s="44">
        <v>7</v>
      </c>
      <c r="R46" s="91">
        <f t="shared" si="31"/>
        <v>28.050490883590463</v>
      </c>
      <c r="S46" s="108">
        <f t="shared" si="23"/>
        <v>2.9661016949152543</v>
      </c>
      <c r="T46" s="44">
        <v>3</v>
      </c>
      <c r="U46" s="91">
        <f t="shared" si="32"/>
        <v>12.021638950110198</v>
      </c>
      <c r="V46" s="108">
        <f t="shared" si="24"/>
        <v>1.2711864406779663</v>
      </c>
      <c r="W46" s="44">
        <v>0</v>
      </c>
      <c r="X46" s="108">
        <f t="shared" si="33"/>
        <v>0</v>
      </c>
      <c r="Y46" s="96">
        <f t="shared" si="25"/>
        <v>0</v>
      </c>
      <c r="Z46" s="120"/>
      <c r="AA46" s="127"/>
      <c r="AB46" s="127"/>
      <c r="AC46" s="1"/>
      <c r="AD46" s="1"/>
      <c r="AE46" s="1"/>
    </row>
    <row r="47" spans="1:31" ht="60" customHeight="1">
      <c r="A47" s="196" t="s">
        <v>49</v>
      </c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"/>
      <c r="AA47" s="1"/>
      <c r="AB47" s="1"/>
      <c r="AC47" s="1"/>
      <c r="AD47" s="1"/>
      <c r="AE47" s="1"/>
    </row>
    <row r="48" spans="1:25" ht="14.25">
      <c r="A48" s="167" t="s">
        <v>48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16"/>
      <c r="R48" s="116"/>
      <c r="S48" s="116"/>
      <c r="T48" s="116"/>
      <c r="U48" s="116"/>
      <c r="V48" s="116"/>
      <c r="W48" s="116"/>
      <c r="X48" s="116"/>
      <c r="Y48" s="117"/>
    </row>
  </sheetData>
  <sheetProtection sheet="1"/>
  <mergeCells count="26">
    <mergeCell ref="AD5:AE5"/>
    <mergeCell ref="AD6:AE6"/>
    <mergeCell ref="AD7:AE7"/>
    <mergeCell ref="T6:U6"/>
    <mergeCell ref="A29:A30"/>
    <mergeCell ref="K29:M29"/>
    <mergeCell ref="N29:P29"/>
    <mergeCell ref="A5:A7"/>
    <mergeCell ref="H6:I6"/>
    <mergeCell ref="Q29:S29"/>
    <mergeCell ref="A47:Y47"/>
    <mergeCell ref="A48:P48"/>
    <mergeCell ref="B5:D6"/>
    <mergeCell ref="E5:G6"/>
    <mergeCell ref="H5:S5"/>
    <mergeCell ref="T5:AB5"/>
    <mergeCell ref="B29:D29"/>
    <mergeCell ref="E29:G29"/>
    <mergeCell ref="H29:J29"/>
    <mergeCell ref="Z6:AB6"/>
    <mergeCell ref="T29:V29"/>
    <mergeCell ref="W29:Y29"/>
    <mergeCell ref="K6:M6"/>
    <mergeCell ref="N6:P6"/>
    <mergeCell ref="Q6:S6"/>
    <mergeCell ref="W6:Y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&amp;L&amp;14西濃地域の公衆衛生2012&amp;C&amp;14－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view="pageBreakPreview" zoomScale="70" zoomScaleNormal="80" zoomScaleSheetLayoutView="70" zoomScalePageLayoutView="0" workbookViewId="0" topLeftCell="A28">
      <selection activeCell="A47" sqref="A47:Y48"/>
    </sheetView>
  </sheetViews>
  <sheetFormatPr defaultColWidth="9.00390625" defaultRowHeight="13.5"/>
  <cols>
    <col min="1" max="1" width="9.75390625" style="0" customWidth="1"/>
    <col min="2" max="2" width="9.625" style="0" customWidth="1"/>
    <col min="3" max="28" width="7.625" style="0" customWidth="1"/>
    <col min="29" max="29" width="4.125" style="0" customWidth="1"/>
    <col min="30" max="30" width="8.625" style="0" customWidth="1"/>
    <col min="31" max="31" width="13.125" style="0" customWidth="1"/>
  </cols>
  <sheetData>
    <row r="1" spans="1:31" ht="17.25">
      <c r="A1" s="15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7.25">
      <c r="A3" s="15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B3" s="53" t="s">
        <v>46</v>
      </c>
      <c r="AC3" s="1"/>
      <c r="AD3" s="1"/>
      <c r="AE3" s="1"/>
    </row>
    <row r="4" spans="1:3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5" customFormat="1" ht="19.5" customHeight="1">
      <c r="A5" s="185"/>
      <c r="B5" s="168" t="s">
        <v>24</v>
      </c>
      <c r="C5" s="169"/>
      <c r="D5" s="170"/>
      <c r="E5" s="174" t="s">
        <v>25</v>
      </c>
      <c r="F5" s="169"/>
      <c r="G5" s="170"/>
      <c r="H5" s="174" t="s">
        <v>26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74" t="s">
        <v>43</v>
      </c>
      <c r="U5" s="169"/>
      <c r="V5" s="169"/>
      <c r="W5" s="169"/>
      <c r="X5" s="169"/>
      <c r="Y5" s="169"/>
      <c r="Z5" s="169"/>
      <c r="AA5" s="169"/>
      <c r="AB5" s="176"/>
      <c r="AC5" s="24"/>
      <c r="AD5" s="168" t="s">
        <v>47</v>
      </c>
      <c r="AE5" s="176"/>
    </row>
    <row r="6" spans="1:31" s="25" customFormat="1" ht="19.5" customHeight="1" thickBot="1">
      <c r="A6" s="186"/>
      <c r="B6" s="179"/>
      <c r="C6" s="189"/>
      <c r="D6" s="191"/>
      <c r="E6" s="188"/>
      <c r="F6" s="189"/>
      <c r="G6" s="191"/>
      <c r="H6" s="188"/>
      <c r="I6" s="189"/>
      <c r="J6" s="143"/>
      <c r="K6" s="192" t="s">
        <v>27</v>
      </c>
      <c r="L6" s="193"/>
      <c r="M6" s="194"/>
      <c r="N6" s="192" t="s">
        <v>40</v>
      </c>
      <c r="O6" s="193"/>
      <c r="P6" s="194"/>
      <c r="Q6" s="192" t="s">
        <v>28</v>
      </c>
      <c r="R6" s="193"/>
      <c r="S6" s="194"/>
      <c r="T6" s="188"/>
      <c r="U6" s="189"/>
      <c r="V6" s="114"/>
      <c r="W6" s="192" t="s">
        <v>45</v>
      </c>
      <c r="X6" s="193"/>
      <c r="Y6" s="194"/>
      <c r="Z6" s="192" t="s">
        <v>44</v>
      </c>
      <c r="AA6" s="193"/>
      <c r="AB6" s="195"/>
      <c r="AC6" s="24"/>
      <c r="AD6" s="179" t="s">
        <v>22</v>
      </c>
      <c r="AE6" s="180"/>
    </row>
    <row r="7" spans="1:31" s="25" customFormat="1" ht="19.5" customHeight="1" thickBot="1">
      <c r="A7" s="187"/>
      <c r="B7" s="147" t="s">
        <v>29</v>
      </c>
      <c r="C7" s="148" t="s">
        <v>30</v>
      </c>
      <c r="D7" s="136" t="s">
        <v>42</v>
      </c>
      <c r="E7" s="148" t="s">
        <v>29</v>
      </c>
      <c r="F7" s="148" t="s">
        <v>30</v>
      </c>
      <c r="G7" s="136" t="s">
        <v>42</v>
      </c>
      <c r="H7" s="148" t="s">
        <v>29</v>
      </c>
      <c r="I7" s="148" t="s">
        <v>30</v>
      </c>
      <c r="J7" s="136" t="s">
        <v>42</v>
      </c>
      <c r="K7" s="148" t="s">
        <v>29</v>
      </c>
      <c r="L7" s="148" t="s">
        <v>30</v>
      </c>
      <c r="M7" s="136" t="s">
        <v>42</v>
      </c>
      <c r="N7" s="148" t="s">
        <v>29</v>
      </c>
      <c r="O7" s="148" t="s">
        <v>30</v>
      </c>
      <c r="P7" s="136" t="s">
        <v>42</v>
      </c>
      <c r="Q7" s="148" t="s">
        <v>29</v>
      </c>
      <c r="R7" s="148" t="s">
        <v>30</v>
      </c>
      <c r="S7" s="136" t="s">
        <v>42</v>
      </c>
      <c r="T7" s="148" t="s">
        <v>29</v>
      </c>
      <c r="U7" s="148" t="s">
        <v>30</v>
      </c>
      <c r="V7" s="136" t="s">
        <v>42</v>
      </c>
      <c r="W7" s="148" t="s">
        <v>29</v>
      </c>
      <c r="X7" s="149" t="s">
        <v>30</v>
      </c>
      <c r="Y7" s="136" t="s">
        <v>42</v>
      </c>
      <c r="Z7" s="148" t="s">
        <v>29</v>
      </c>
      <c r="AA7" s="149" t="s">
        <v>30</v>
      </c>
      <c r="AB7" s="150" t="s">
        <v>42</v>
      </c>
      <c r="AC7" s="24"/>
      <c r="AD7" s="171" t="s">
        <v>20</v>
      </c>
      <c r="AE7" s="181"/>
    </row>
    <row r="8" spans="1:32" ht="22.5" customHeight="1">
      <c r="A8" s="16" t="s">
        <v>2</v>
      </c>
      <c r="B8" s="40">
        <v>656540</v>
      </c>
      <c r="C8" s="144">
        <v>1068.4</v>
      </c>
      <c r="D8" s="144">
        <f>B8/$B8*100</f>
        <v>100</v>
      </c>
      <c r="E8" s="145">
        <v>213190</v>
      </c>
      <c r="F8" s="144">
        <v>346.9</v>
      </c>
      <c r="G8" s="144">
        <f>E8/$B8*100</f>
        <v>32.47174581899046</v>
      </c>
      <c r="H8" s="145">
        <v>59616</v>
      </c>
      <c r="I8" s="144">
        <v>97</v>
      </c>
      <c r="J8" s="144">
        <f>H8/$B8*100</f>
        <v>9.080330215980748</v>
      </c>
      <c r="K8" s="145">
        <v>4980</v>
      </c>
      <c r="L8" s="144">
        <v>8.1</v>
      </c>
      <c r="M8" s="144">
        <f>K8/$B8*100</f>
        <v>0.7585219483961373</v>
      </c>
      <c r="N8" s="145">
        <v>18656</v>
      </c>
      <c r="O8" s="144">
        <v>30.4</v>
      </c>
      <c r="P8" s="144">
        <f>N8/$B8*100</f>
        <v>2.841563347244646</v>
      </c>
      <c r="Q8" s="145">
        <v>34521</v>
      </c>
      <c r="R8" s="144">
        <v>56.2</v>
      </c>
      <c r="S8" s="144">
        <f>Q8/$B8*100</f>
        <v>5.258019313370092</v>
      </c>
      <c r="T8" s="145">
        <v>91298</v>
      </c>
      <c r="U8" s="144">
        <v>148.6</v>
      </c>
      <c r="V8" s="146">
        <f>T8/$B8*100</f>
        <v>13.90593109330734</v>
      </c>
      <c r="W8" s="64">
        <v>23966</v>
      </c>
      <c r="X8" s="144">
        <v>39</v>
      </c>
      <c r="Y8" s="144">
        <f>W8/$B8*100</f>
        <v>3.650348798245347</v>
      </c>
      <c r="Z8" s="145">
        <v>19646</v>
      </c>
      <c r="AA8" s="146">
        <v>32</v>
      </c>
      <c r="AB8" s="153">
        <f>Z8/$B8*100</f>
        <v>2.992353855058336</v>
      </c>
      <c r="AC8" s="1"/>
      <c r="AD8" s="3" t="s">
        <v>2</v>
      </c>
      <c r="AE8" s="54">
        <v>61453000</v>
      </c>
      <c r="AF8" t="s">
        <v>39</v>
      </c>
    </row>
    <row r="9" spans="1:32" ht="22.5" customHeight="1" thickBot="1">
      <c r="A9" s="18" t="s">
        <v>3</v>
      </c>
      <c r="B9" s="31">
        <v>10999</v>
      </c>
      <c r="C9" s="67">
        <f aca="true" t="shared" si="0" ref="C9:C23">B9/$AE9*100000</f>
        <v>1113.2591093117408</v>
      </c>
      <c r="D9" s="66">
        <f aca="true" t="shared" si="1" ref="D9:D23">B9/$B9*100</f>
        <v>100</v>
      </c>
      <c r="E9" s="157">
        <v>3455</v>
      </c>
      <c r="F9" s="67">
        <f aca="true" t="shared" si="2" ref="F9:F23">E9/$AE9*100000</f>
        <v>349.69635627530363</v>
      </c>
      <c r="G9" s="66">
        <f aca="true" t="shared" si="3" ref="G9:G23">E9/$B9*100</f>
        <v>31.4119465405946</v>
      </c>
      <c r="H9" s="157">
        <v>967</v>
      </c>
      <c r="I9" s="67">
        <f aca="true" t="shared" si="4" ref="I9:I23">H9/$AE9*100000</f>
        <v>97.87449392712551</v>
      </c>
      <c r="J9" s="66">
        <f aca="true" t="shared" si="5" ref="J9:J23">H9/$B9*100</f>
        <v>8.791708337121557</v>
      </c>
      <c r="K9" s="157">
        <v>68</v>
      </c>
      <c r="L9" s="67">
        <f>K9/$AE9*100000</f>
        <v>6.882591093117409</v>
      </c>
      <c r="M9" s="66">
        <f aca="true" t="shared" si="6" ref="M9:M23">K9/$B9*100</f>
        <v>0.6182380216383307</v>
      </c>
      <c r="N9" s="157">
        <v>310</v>
      </c>
      <c r="O9" s="67">
        <f>N9/$AE9*100000</f>
        <v>31.37651821862348</v>
      </c>
      <c r="P9" s="66">
        <f aca="true" t="shared" si="7" ref="P9:P23">N9/$B9*100</f>
        <v>2.818438039821802</v>
      </c>
      <c r="Q9" s="157">
        <v>571</v>
      </c>
      <c r="R9" s="67">
        <f>Q9/$AE9*100000</f>
        <v>57.793522267206484</v>
      </c>
      <c r="S9" s="66">
        <f aca="true" t="shared" si="8" ref="S9:S23">Q9/$B9*100</f>
        <v>5.191381034639512</v>
      </c>
      <c r="T9" s="157">
        <v>1663</v>
      </c>
      <c r="U9" s="67">
        <f>T9/$AE9*100000</f>
        <v>168.31983805668017</v>
      </c>
      <c r="V9" s="66">
        <f aca="true" t="shared" si="9" ref="V9:V23">T9/$B9*100</f>
        <v>15.119556323302119</v>
      </c>
      <c r="W9" s="157">
        <v>460</v>
      </c>
      <c r="X9" s="67">
        <f>W9/$AE9*100000</f>
        <v>46.558704453441294</v>
      </c>
      <c r="Y9" s="66">
        <f aca="true" t="shared" si="10" ref="Y9:Y23">W9/$B9*100</f>
        <v>4.182198381671061</v>
      </c>
      <c r="Z9" s="157">
        <v>206</v>
      </c>
      <c r="AA9" s="67">
        <f>Z9/$AE9*100000</f>
        <v>20.8502024291498</v>
      </c>
      <c r="AB9" s="70">
        <f aca="true" t="shared" si="11" ref="AB9:AB23">Z9/$B9*100</f>
        <v>1.8728975361396492</v>
      </c>
      <c r="AC9" s="1"/>
      <c r="AD9" s="4" t="s">
        <v>3</v>
      </c>
      <c r="AE9" s="55">
        <v>988000</v>
      </c>
      <c r="AF9" t="s">
        <v>39</v>
      </c>
    </row>
    <row r="10" spans="1:31" ht="22.5" customHeight="1" thickBot="1">
      <c r="A10" s="19" t="s">
        <v>4</v>
      </c>
      <c r="B10" s="47">
        <f>B11+B20</f>
        <v>2098</v>
      </c>
      <c r="C10" s="72">
        <f t="shared" si="0"/>
        <v>1125.9653623429524</v>
      </c>
      <c r="D10" s="72">
        <f t="shared" si="1"/>
        <v>100</v>
      </c>
      <c r="E10" s="48">
        <f>E11+E20</f>
        <v>682</v>
      </c>
      <c r="F10" s="72">
        <f t="shared" si="2"/>
        <v>366.01924552807134</v>
      </c>
      <c r="G10" s="72">
        <f t="shared" si="3"/>
        <v>32.50714966634891</v>
      </c>
      <c r="H10" s="48">
        <f>H11+H20</f>
        <v>163</v>
      </c>
      <c r="I10" s="72">
        <f t="shared" si="4"/>
        <v>87.47967305143054</v>
      </c>
      <c r="J10" s="72">
        <f t="shared" si="5"/>
        <v>7.7693040991420395</v>
      </c>
      <c r="K10" s="48">
        <f>K11+K20</f>
        <v>13</v>
      </c>
      <c r="L10" s="72">
        <f aca="true" t="shared" si="12" ref="L10:L23">K10/$AE10*100000</f>
        <v>6.976906439684643</v>
      </c>
      <c r="M10" s="72">
        <f t="shared" si="6"/>
        <v>0.6196377502383222</v>
      </c>
      <c r="N10" s="48">
        <f>N11+N20</f>
        <v>49</v>
      </c>
      <c r="O10" s="72">
        <f aca="true" t="shared" si="13" ref="O10:O23">N10/$AE10*100000</f>
        <v>26.297570426503658</v>
      </c>
      <c r="P10" s="72">
        <f t="shared" si="7"/>
        <v>2.3355576739752144</v>
      </c>
      <c r="Q10" s="48">
        <f>Q11+Q20</f>
        <v>98</v>
      </c>
      <c r="R10" s="72">
        <f aca="true" t="shared" si="14" ref="R10:R23">Q10/$AE10*100000</f>
        <v>52.595140853007315</v>
      </c>
      <c r="S10" s="72">
        <f t="shared" si="8"/>
        <v>4.671115347950429</v>
      </c>
      <c r="T10" s="48">
        <f>T11+T20</f>
        <v>342</v>
      </c>
      <c r="U10" s="72">
        <f aca="true" t="shared" si="15" ref="U10:U23">T10/$AE10*100000</f>
        <v>183.54630787478064</v>
      </c>
      <c r="V10" s="72">
        <f t="shared" si="9"/>
        <v>16.301239275500475</v>
      </c>
      <c r="W10" s="48">
        <f>W11+W20</f>
        <v>74</v>
      </c>
      <c r="X10" s="72">
        <f aca="true" t="shared" si="16" ref="X10:X23">W10/$AE10*100000</f>
        <v>39.71469819512797</v>
      </c>
      <c r="Y10" s="72">
        <f t="shared" si="10"/>
        <v>3.5271687321258343</v>
      </c>
      <c r="Z10" s="48">
        <f>Z11+Z20</f>
        <v>47</v>
      </c>
      <c r="AA10" s="142">
        <f aca="true" t="shared" si="17" ref="AA10:AA23">Z10/$AE10*100000</f>
        <v>25.224200205013716</v>
      </c>
      <c r="AB10" s="76">
        <f t="shared" si="11"/>
        <v>2.2402287893231647</v>
      </c>
      <c r="AC10" s="1"/>
      <c r="AD10" s="5" t="s">
        <v>4</v>
      </c>
      <c r="AE10" s="8">
        <f>AE11+AE20</f>
        <v>186329</v>
      </c>
    </row>
    <row r="11" spans="1:31" ht="22.5" customHeight="1" thickBot="1">
      <c r="A11" s="19" t="s">
        <v>5</v>
      </c>
      <c r="B11" s="47">
        <f>SUM(B12:B19)</f>
        <v>1691</v>
      </c>
      <c r="C11" s="72">
        <f t="shared" si="0"/>
        <v>1116.4885082894816</v>
      </c>
      <c r="D11" s="72">
        <f t="shared" si="1"/>
        <v>100</v>
      </c>
      <c r="E11" s="48">
        <f>SUM(E12:E19)</f>
        <v>576</v>
      </c>
      <c r="F11" s="72">
        <f t="shared" si="2"/>
        <v>380.30596142799607</v>
      </c>
      <c r="G11" s="72">
        <f t="shared" si="3"/>
        <v>34.062684801892374</v>
      </c>
      <c r="H11" s="48">
        <f>SUM(H12:H19)</f>
        <v>128</v>
      </c>
      <c r="I11" s="72">
        <f t="shared" si="4"/>
        <v>84.512435872888</v>
      </c>
      <c r="J11" s="72">
        <f t="shared" si="5"/>
        <v>7.569485511531639</v>
      </c>
      <c r="K11" s="48">
        <f>SUM(K12:K19)</f>
        <v>9</v>
      </c>
      <c r="L11" s="72">
        <f t="shared" si="12"/>
        <v>5.9422806473124385</v>
      </c>
      <c r="M11" s="72">
        <f t="shared" si="6"/>
        <v>0.5322294500295683</v>
      </c>
      <c r="N11" s="48">
        <f>SUM(N12:N19)</f>
        <v>43</v>
      </c>
      <c r="O11" s="72">
        <f t="shared" si="13"/>
        <v>28.390896426048318</v>
      </c>
      <c r="P11" s="72">
        <f t="shared" si="7"/>
        <v>2.54287403903016</v>
      </c>
      <c r="Q11" s="48">
        <f>SUM(Q12:Q19)</f>
        <v>73</v>
      </c>
      <c r="R11" s="72">
        <f t="shared" si="14"/>
        <v>48.19849858375645</v>
      </c>
      <c r="S11" s="72">
        <f t="shared" si="8"/>
        <v>4.316972205795387</v>
      </c>
      <c r="T11" s="48">
        <f>SUM(T12:T19)</f>
        <v>274</v>
      </c>
      <c r="U11" s="72">
        <f t="shared" si="15"/>
        <v>180.9094330404009</v>
      </c>
      <c r="V11" s="72">
        <f t="shared" si="9"/>
        <v>16.20342992312241</v>
      </c>
      <c r="W11" s="48">
        <f>SUM(W12:W19)</f>
        <v>54</v>
      </c>
      <c r="X11" s="72">
        <f t="shared" si="16"/>
        <v>35.65368388387463</v>
      </c>
      <c r="Y11" s="72">
        <f t="shared" si="10"/>
        <v>3.1933767001774096</v>
      </c>
      <c r="Z11" s="48">
        <f>SUM(Z12:Z19)</f>
        <v>38</v>
      </c>
      <c r="AA11" s="142">
        <f t="shared" si="17"/>
        <v>25.08962939976363</v>
      </c>
      <c r="AB11" s="76">
        <f t="shared" si="11"/>
        <v>2.247191011235955</v>
      </c>
      <c r="AC11" s="1"/>
      <c r="AD11" s="6" t="s">
        <v>5</v>
      </c>
      <c r="AE11" s="8">
        <f>SUM(AE12:AE19)</f>
        <v>151457</v>
      </c>
    </row>
    <row r="12" spans="1:31" ht="22.5" customHeight="1">
      <c r="A12" s="16" t="s">
        <v>6</v>
      </c>
      <c r="B12" s="49">
        <v>852</v>
      </c>
      <c r="C12" s="73">
        <f t="shared" si="0"/>
        <v>1090.21113243762</v>
      </c>
      <c r="D12" s="73">
        <f t="shared" si="1"/>
        <v>100</v>
      </c>
      <c r="E12" s="50">
        <v>308</v>
      </c>
      <c r="F12" s="73">
        <f t="shared" si="2"/>
        <v>394.11388355726166</v>
      </c>
      <c r="G12" s="73">
        <f t="shared" si="3"/>
        <v>36.15023474178404</v>
      </c>
      <c r="H12" s="50">
        <v>69</v>
      </c>
      <c r="I12" s="73">
        <f t="shared" si="4"/>
        <v>88.29174664107485</v>
      </c>
      <c r="J12" s="73">
        <f t="shared" si="5"/>
        <v>8.098591549295776</v>
      </c>
      <c r="K12" s="50">
        <v>6</v>
      </c>
      <c r="L12" s="73">
        <f t="shared" si="12"/>
        <v>7.677543186180422</v>
      </c>
      <c r="M12" s="73">
        <f t="shared" si="6"/>
        <v>0.7042253521126761</v>
      </c>
      <c r="N12" s="50">
        <v>19</v>
      </c>
      <c r="O12" s="73">
        <f t="shared" si="13"/>
        <v>24.312220089571337</v>
      </c>
      <c r="P12" s="73">
        <f t="shared" si="7"/>
        <v>2.2300469483568075</v>
      </c>
      <c r="Q12" s="50">
        <v>43</v>
      </c>
      <c r="R12" s="73">
        <f t="shared" si="14"/>
        <v>55.02239283429303</v>
      </c>
      <c r="S12" s="73">
        <f t="shared" si="8"/>
        <v>5.046948356807512</v>
      </c>
      <c r="T12" s="50">
        <v>139</v>
      </c>
      <c r="U12" s="73">
        <f t="shared" si="15"/>
        <v>177.8630838131798</v>
      </c>
      <c r="V12" s="73">
        <f t="shared" si="9"/>
        <v>16.314553990610328</v>
      </c>
      <c r="W12" s="50">
        <v>21</v>
      </c>
      <c r="X12" s="73">
        <f t="shared" si="16"/>
        <v>26.871401151631478</v>
      </c>
      <c r="Y12" s="73">
        <f t="shared" si="10"/>
        <v>2.464788732394366</v>
      </c>
      <c r="Z12" s="50">
        <v>29</v>
      </c>
      <c r="AA12" s="137">
        <f t="shared" si="17"/>
        <v>37.108125399872044</v>
      </c>
      <c r="AB12" s="77">
        <f t="shared" si="11"/>
        <v>3.403755868544601</v>
      </c>
      <c r="AC12" s="1"/>
      <c r="AD12" s="3" t="s">
        <v>6</v>
      </c>
      <c r="AE12" s="56">
        <v>78150</v>
      </c>
    </row>
    <row r="13" spans="1:31" ht="22.5" customHeight="1">
      <c r="A13" s="17" t="s">
        <v>7</v>
      </c>
      <c r="B13" s="45">
        <v>242</v>
      </c>
      <c r="C13" s="74">
        <f t="shared" si="0"/>
        <v>1327.1909619392343</v>
      </c>
      <c r="D13" s="74">
        <f t="shared" si="1"/>
        <v>100</v>
      </c>
      <c r="E13" s="46">
        <v>70</v>
      </c>
      <c r="F13" s="74">
        <f t="shared" si="2"/>
        <v>383.8982121311835</v>
      </c>
      <c r="G13" s="74">
        <f t="shared" si="3"/>
        <v>28.92561983471074</v>
      </c>
      <c r="H13" s="46">
        <v>21</v>
      </c>
      <c r="I13" s="74">
        <f t="shared" si="4"/>
        <v>115.16946363935504</v>
      </c>
      <c r="J13" s="74">
        <f t="shared" si="5"/>
        <v>8.677685950413224</v>
      </c>
      <c r="K13" s="46">
        <v>1</v>
      </c>
      <c r="L13" s="74">
        <f t="shared" si="12"/>
        <v>5.484260173302621</v>
      </c>
      <c r="M13" s="74">
        <f t="shared" si="6"/>
        <v>0.4132231404958678</v>
      </c>
      <c r="N13" s="46">
        <v>8</v>
      </c>
      <c r="O13" s="74">
        <f t="shared" si="13"/>
        <v>43.87408138642097</v>
      </c>
      <c r="P13" s="74">
        <f t="shared" si="7"/>
        <v>3.3057851239669422</v>
      </c>
      <c r="Q13" s="46">
        <v>10</v>
      </c>
      <c r="R13" s="74">
        <f t="shared" si="14"/>
        <v>54.84260173302622</v>
      </c>
      <c r="S13" s="74">
        <f t="shared" si="8"/>
        <v>4.132231404958678</v>
      </c>
      <c r="T13" s="46">
        <v>34</v>
      </c>
      <c r="U13" s="74">
        <f t="shared" si="15"/>
        <v>186.46484589228913</v>
      </c>
      <c r="V13" s="74">
        <f t="shared" si="9"/>
        <v>14.049586776859504</v>
      </c>
      <c r="W13" s="46">
        <v>7</v>
      </c>
      <c r="X13" s="74">
        <f t="shared" si="16"/>
        <v>38.38982121311835</v>
      </c>
      <c r="Y13" s="74">
        <f t="shared" si="10"/>
        <v>2.8925619834710745</v>
      </c>
      <c r="Z13" s="46">
        <v>3</v>
      </c>
      <c r="AA13" s="138">
        <f t="shared" si="17"/>
        <v>16.452780519907865</v>
      </c>
      <c r="AB13" s="71">
        <f t="shared" si="11"/>
        <v>1.2396694214876034</v>
      </c>
      <c r="AC13" s="1"/>
      <c r="AD13" s="4" t="s">
        <v>7</v>
      </c>
      <c r="AE13" s="57">
        <v>18234</v>
      </c>
    </row>
    <row r="14" spans="1:31" ht="22.5" customHeight="1">
      <c r="A14" s="17" t="s">
        <v>8</v>
      </c>
      <c r="B14" s="45">
        <v>196</v>
      </c>
      <c r="C14" s="74">
        <f t="shared" si="0"/>
        <v>1296.982530439386</v>
      </c>
      <c r="D14" s="74">
        <f t="shared" si="1"/>
        <v>100</v>
      </c>
      <c r="E14" s="46">
        <v>69</v>
      </c>
      <c r="F14" s="74">
        <f t="shared" si="2"/>
        <v>456.5907887771308</v>
      </c>
      <c r="G14" s="74">
        <f t="shared" si="3"/>
        <v>35.204081632653065</v>
      </c>
      <c r="H14" s="46">
        <v>13</v>
      </c>
      <c r="I14" s="74">
        <f t="shared" si="4"/>
        <v>86.02435150873478</v>
      </c>
      <c r="J14" s="74">
        <f t="shared" si="5"/>
        <v>6.63265306122449</v>
      </c>
      <c r="K14" s="46">
        <v>0</v>
      </c>
      <c r="L14" s="74">
        <f t="shared" si="12"/>
        <v>0</v>
      </c>
      <c r="M14" s="74">
        <f t="shared" si="6"/>
        <v>0</v>
      </c>
      <c r="N14" s="46">
        <v>6</v>
      </c>
      <c r="O14" s="74">
        <f t="shared" si="13"/>
        <v>39.70354685018528</v>
      </c>
      <c r="P14" s="74">
        <f t="shared" si="7"/>
        <v>3.061224489795918</v>
      </c>
      <c r="Q14" s="46">
        <v>7</v>
      </c>
      <c r="R14" s="74">
        <f t="shared" si="14"/>
        <v>46.3208046585495</v>
      </c>
      <c r="S14" s="74">
        <f t="shared" si="8"/>
        <v>3.571428571428571</v>
      </c>
      <c r="T14" s="46">
        <v>30</v>
      </c>
      <c r="U14" s="74">
        <f t="shared" si="15"/>
        <v>198.51773425092642</v>
      </c>
      <c r="V14" s="74">
        <f t="shared" si="9"/>
        <v>15.306122448979592</v>
      </c>
      <c r="W14" s="46">
        <v>8</v>
      </c>
      <c r="X14" s="74">
        <f t="shared" si="16"/>
        <v>52.93806246691371</v>
      </c>
      <c r="Y14" s="74">
        <f t="shared" si="10"/>
        <v>4.081632653061225</v>
      </c>
      <c r="Z14" s="46">
        <v>0</v>
      </c>
      <c r="AA14" s="138">
        <f t="shared" si="17"/>
        <v>0</v>
      </c>
      <c r="AB14" s="71">
        <f t="shared" si="11"/>
        <v>0</v>
      </c>
      <c r="AC14" s="1"/>
      <c r="AD14" s="4" t="s">
        <v>8</v>
      </c>
      <c r="AE14" s="57">
        <v>15112</v>
      </c>
    </row>
    <row r="15" spans="1:31" ht="22.5" customHeight="1">
      <c r="A15" s="17" t="s">
        <v>9</v>
      </c>
      <c r="B15" s="45">
        <v>133</v>
      </c>
      <c r="C15" s="74">
        <f t="shared" si="0"/>
        <v>964.6768695147603</v>
      </c>
      <c r="D15" s="74">
        <f t="shared" si="1"/>
        <v>100</v>
      </c>
      <c r="E15" s="46">
        <v>49</v>
      </c>
      <c r="F15" s="74">
        <f t="shared" si="2"/>
        <v>355.40726771596434</v>
      </c>
      <c r="G15" s="74">
        <f t="shared" si="3"/>
        <v>36.84210526315789</v>
      </c>
      <c r="H15" s="46">
        <v>8</v>
      </c>
      <c r="I15" s="74">
        <f t="shared" si="4"/>
        <v>58.02567636179009</v>
      </c>
      <c r="J15" s="74">
        <f t="shared" si="5"/>
        <v>6.015037593984962</v>
      </c>
      <c r="K15" s="46">
        <v>1</v>
      </c>
      <c r="L15" s="74">
        <f t="shared" si="12"/>
        <v>7.253209545223761</v>
      </c>
      <c r="M15" s="74">
        <f t="shared" si="6"/>
        <v>0.7518796992481203</v>
      </c>
      <c r="N15" s="46">
        <v>4</v>
      </c>
      <c r="O15" s="74">
        <f t="shared" si="13"/>
        <v>29.012838180895045</v>
      </c>
      <c r="P15" s="74">
        <f t="shared" si="7"/>
        <v>3.007518796992481</v>
      </c>
      <c r="Q15" s="46">
        <v>3</v>
      </c>
      <c r="R15" s="74">
        <f t="shared" si="14"/>
        <v>21.759628635671284</v>
      </c>
      <c r="S15" s="74">
        <f t="shared" si="8"/>
        <v>2.2556390977443606</v>
      </c>
      <c r="T15" s="46">
        <v>22</v>
      </c>
      <c r="U15" s="74">
        <f t="shared" si="15"/>
        <v>159.57060999492276</v>
      </c>
      <c r="V15" s="74">
        <f t="shared" si="9"/>
        <v>16.541353383458645</v>
      </c>
      <c r="W15" s="46">
        <v>7</v>
      </c>
      <c r="X15" s="74">
        <f t="shared" si="16"/>
        <v>50.77246681656633</v>
      </c>
      <c r="Y15" s="74">
        <f t="shared" si="10"/>
        <v>5.263157894736842</v>
      </c>
      <c r="Z15" s="46">
        <v>1</v>
      </c>
      <c r="AA15" s="138">
        <f t="shared" si="17"/>
        <v>7.253209545223761</v>
      </c>
      <c r="AB15" s="71">
        <f t="shared" si="11"/>
        <v>0.7518796992481203</v>
      </c>
      <c r="AC15" s="1"/>
      <c r="AD15" s="4" t="s">
        <v>9</v>
      </c>
      <c r="AE15" s="57">
        <v>13787</v>
      </c>
    </row>
    <row r="16" spans="1:31" ht="22.5" customHeight="1">
      <c r="A16" s="17" t="s">
        <v>10</v>
      </c>
      <c r="B16" s="45">
        <v>51</v>
      </c>
      <c r="C16" s="74">
        <f t="shared" si="0"/>
        <v>1315.1108818978855</v>
      </c>
      <c r="D16" s="74">
        <f t="shared" si="1"/>
        <v>100</v>
      </c>
      <c r="E16" s="46">
        <v>16</v>
      </c>
      <c r="F16" s="74">
        <f t="shared" si="2"/>
        <v>412.5838060856112</v>
      </c>
      <c r="G16" s="74">
        <f t="shared" si="3"/>
        <v>31.372549019607842</v>
      </c>
      <c r="H16" s="46">
        <v>5</v>
      </c>
      <c r="I16" s="74">
        <f t="shared" si="4"/>
        <v>128.9324394017535</v>
      </c>
      <c r="J16" s="74">
        <f t="shared" si="5"/>
        <v>9.803921568627452</v>
      </c>
      <c r="K16" s="46">
        <v>0</v>
      </c>
      <c r="L16" s="74">
        <f t="shared" si="12"/>
        <v>0</v>
      </c>
      <c r="M16" s="74">
        <f t="shared" si="6"/>
        <v>0</v>
      </c>
      <c r="N16" s="46">
        <v>3</v>
      </c>
      <c r="O16" s="74">
        <f t="shared" si="13"/>
        <v>77.35946364105209</v>
      </c>
      <c r="P16" s="74">
        <f t="shared" si="7"/>
        <v>5.88235294117647</v>
      </c>
      <c r="Q16" s="46">
        <v>2</v>
      </c>
      <c r="R16" s="74">
        <f t="shared" si="14"/>
        <v>51.5729757607014</v>
      </c>
      <c r="S16" s="74">
        <f t="shared" si="8"/>
        <v>3.9215686274509802</v>
      </c>
      <c r="T16" s="46">
        <v>8</v>
      </c>
      <c r="U16" s="74">
        <f t="shared" si="15"/>
        <v>206.2919030428056</v>
      </c>
      <c r="V16" s="74">
        <f t="shared" si="9"/>
        <v>15.686274509803921</v>
      </c>
      <c r="W16" s="46">
        <v>4</v>
      </c>
      <c r="X16" s="74">
        <f t="shared" si="16"/>
        <v>103.1459515214028</v>
      </c>
      <c r="Y16" s="74">
        <f t="shared" si="10"/>
        <v>7.8431372549019605</v>
      </c>
      <c r="Z16" s="46">
        <v>0</v>
      </c>
      <c r="AA16" s="138">
        <f t="shared" si="17"/>
        <v>0</v>
      </c>
      <c r="AB16" s="71">
        <f t="shared" si="11"/>
        <v>0</v>
      </c>
      <c r="AC16" s="1"/>
      <c r="AD16" s="4" t="s">
        <v>10</v>
      </c>
      <c r="AE16" s="57">
        <v>3878</v>
      </c>
    </row>
    <row r="17" spans="1:31" ht="22.5" customHeight="1">
      <c r="A17" s="17" t="s">
        <v>11</v>
      </c>
      <c r="B17" s="45">
        <v>97</v>
      </c>
      <c r="C17" s="74">
        <f t="shared" si="0"/>
        <v>993.7506403032476</v>
      </c>
      <c r="D17" s="74">
        <f t="shared" si="1"/>
        <v>100</v>
      </c>
      <c r="E17" s="46">
        <v>33</v>
      </c>
      <c r="F17" s="74">
        <f t="shared" si="2"/>
        <v>338.080114742342</v>
      </c>
      <c r="G17" s="74">
        <f t="shared" si="3"/>
        <v>34.02061855670103</v>
      </c>
      <c r="H17" s="46">
        <v>5</v>
      </c>
      <c r="I17" s="74">
        <f t="shared" si="4"/>
        <v>51.224259809445755</v>
      </c>
      <c r="J17" s="74">
        <f t="shared" si="5"/>
        <v>5.154639175257731</v>
      </c>
      <c r="K17" s="46">
        <v>0</v>
      </c>
      <c r="L17" s="74">
        <f t="shared" si="12"/>
        <v>0</v>
      </c>
      <c r="M17" s="74">
        <f t="shared" si="6"/>
        <v>0</v>
      </c>
      <c r="N17" s="46">
        <v>2</v>
      </c>
      <c r="O17" s="74">
        <f t="shared" si="13"/>
        <v>20.489703923778304</v>
      </c>
      <c r="P17" s="74">
        <f t="shared" si="7"/>
        <v>2.0618556701030926</v>
      </c>
      <c r="Q17" s="46">
        <v>3</v>
      </c>
      <c r="R17" s="74">
        <f t="shared" si="14"/>
        <v>30.734555885667454</v>
      </c>
      <c r="S17" s="74">
        <f t="shared" si="8"/>
        <v>3.0927835051546393</v>
      </c>
      <c r="T17" s="46">
        <v>19</v>
      </c>
      <c r="U17" s="74">
        <f t="shared" si="15"/>
        <v>194.65218727589385</v>
      </c>
      <c r="V17" s="74">
        <f t="shared" si="9"/>
        <v>19.587628865979383</v>
      </c>
      <c r="W17" s="46">
        <v>2</v>
      </c>
      <c r="X17" s="74">
        <f t="shared" si="16"/>
        <v>20.489703923778304</v>
      </c>
      <c r="Y17" s="74">
        <f t="shared" si="10"/>
        <v>2.0618556701030926</v>
      </c>
      <c r="Z17" s="46">
        <v>4</v>
      </c>
      <c r="AA17" s="138">
        <f t="shared" si="17"/>
        <v>40.97940784755661</v>
      </c>
      <c r="AB17" s="71">
        <f t="shared" si="11"/>
        <v>4.123711340206185</v>
      </c>
      <c r="AC17" s="1"/>
      <c r="AD17" s="4" t="s">
        <v>11</v>
      </c>
      <c r="AE17" s="57">
        <v>9761</v>
      </c>
    </row>
    <row r="18" spans="1:31" ht="22.5" customHeight="1">
      <c r="A18" s="17" t="s">
        <v>12</v>
      </c>
      <c r="B18" s="45">
        <v>50</v>
      </c>
      <c r="C18" s="74">
        <f t="shared" si="0"/>
        <v>1027.1158586688578</v>
      </c>
      <c r="D18" s="74">
        <f t="shared" si="1"/>
        <v>100</v>
      </c>
      <c r="E18" s="46">
        <v>11</v>
      </c>
      <c r="F18" s="74">
        <f t="shared" si="2"/>
        <v>225.96548890714874</v>
      </c>
      <c r="G18" s="74">
        <f t="shared" si="3"/>
        <v>22</v>
      </c>
      <c r="H18" s="46">
        <v>3</v>
      </c>
      <c r="I18" s="74">
        <f t="shared" si="4"/>
        <v>61.62695152013147</v>
      </c>
      <c r="J18" s="74">
        <f t="shared" si="5"/>
        <v>6</v>
      </c>
      <c r="K18" s="46">
        <v>0</v>
      </c>
      <c r="L18" s="74">
        <f t="shared" si="12"/>
        <v>0</v>
      </c>
      <c r="M18" s="74">
        <f t="shared" si="6"/>
        <v>0</v>
      </c>
      <c r="N18" s="46">
        <v>0</v>
      </c>
      <c r="O18" s="74">
        <f t="shared" si="13"/>
        <v>0</v>
      </c>
      <c r="P18" s="74">
        <f t="shared" si="7"/>
        <v>0</v>
      </c>
      <c r="Q18" s="46">
        <v>3</v>
      </c>
      <c r="R18" s="74">
        <f t="shared" si="14"/>
        <v>61.62695152013147</v>
      </c>
      <c r="S18" s="74">
        <f t="shared" si="8"/>
        <v>6</v>
      </c>
      <c r="T18" s="46">
        <v>11</v>
      </c>
      <c r="U18" s="74">
        <f t="shared" si="15"/>
        <v>225.96548890714874</v>
      </c>
      <c r="V18" s="74">
        <f t="shared" si="9"/>
        <v>22</v>
      </c>
      <c r="W18" s="46">
        <v>2</v>
      </c>
      <c r="X18" s="74">
        <f t="shared" si="16"/>
        <v>41.084634346754314</v>
      </c>
      <c r="Y18" s="74">
        <f t="shared" si="10"/>
        <v>4</v>
      </c>
      <c r="Z18" s="46">
        <v>0</v>
      </c>
      <c r="AA18" s="138">
        <f t="shared" si="17"/>
        <v>0</v>
      </c>
      <c r="AB18" s="71">
        <f t="shared" si="11"/>
        <v>0</v>
      </c>
      <c r="AC18" s="1"/>
      <c r="AD18" s="4" t="s">
        <v>12</v>
      </c>
      <c r="AE18" s="57">
        <v>4868</v>
      </c>
    </row>
    <row r="19" spans="1:31" ht="22.5" customHeight="1" thickBot="1">
      <c r="A19" s="17" t="s">
        <v>13</v>
      </c>
      <c r="B19" s="151">
        <v>70</v>
      </c>
      <c r="C19" s="67">
        <f t="shared" si="0"/>
        <v>913.0037824442416</v>
      </c>
      <c r="D19" s="67">
        <f t="shared" si="1"/>
        <v>100</v>
      </c>
      <c r="E19" s="152">
        <v>20</v>
      </c>
      <c r="F19" s="67">
        <f t="shared" si="2"/>
        <v>260.8582235554976</v>
      </c>
      <c r="G19" s="67">
        <f t="shared" si="3"/>
        <v>28.57142857142857</v>
      </c>
      <c r="H19" s="152">
        <v>4</v>
      </c>
      <c r="I19" s="67">
        <f t="shared" si="4"/>
        <v>52.17164471109951</v>
      </c>
      <c r="J19" s="67">
        <f t="shared" si="5"/>
        <v>5.714285714285714</v>
      </c>
      <c r="K19" s="152">
        <v>1</v>
      </c>
      <c r="L19" s="67">
        <f t="shared" si="12"/>
        <v>13.042911177774878</v>
      </c>
      <c r="M19" s="67">
        <f t="shared" si="6"/>
        <v>1.4285714285714286</v>
      </c>
      <c r="N19" s="152">
        <v>1</v>
      </c>
      <c r="O19" s="67">
        <f t="shared" si="13"/>
        <v>13.042911177774878</v>
      </c>
      <c r="P19" s="67">
        <f t="shared" si="7"/>
        <v>1.4285714285714286</v>
      </c>
      <c r="Q19" s="152">
        <v>2</v>
      </c>
      <c r="R19" s="67">
        <f t="shared" si="14"/>
        <v>26.085822355549755</v>
      </c>
      <c r="S19" s="67">
        <f t="shared" si="8"/>
        <v>2.857142857142857</v>
      </c>
      <c r="T19" s="152">
        <v>11</v>
      </c>
      <c r="U19" s="67">
        <f t="shared" si="15"/>
        <v>143.47202295552367</v>
      </c>
      <c r="V19" s="67">
        <f t="shared" si="9"/>
        <v>15.714285714285714</v>
      </c>
      <c r="W19" s="152">
        <v>3</v>
      </c>
      <c r="X19" s="67">
        <f t="shared" si="16"/>
        <v>39.12873353332464</v>
      </c>
      <c r="Y19" s="67">
        <f t="shared" si="10"/>
        <v>4.285714285714286</v>
      </c>
      <c r="Z19" s="152">
        <v>1</v>
      </c>
      <c r="AA19" s="139">
        <f t="shared" si="17"/>
        <v>13.042911177774878</v>
      </c>
      <c r="AB19" s="68">
        <f t="shared" si="11"/>
        <v>1.4285714285714286</v>
      </c>
      <c r="AC19" s="1"/>
      <c r="AD19" s="4" t="s">
        <v>13</v>
      </c>
      <c r="AE19" s="57">
        <v>7667</v>
      </c>
    </row>
    <row r="20" spans="1:31" ht="22.5" customHeight="1" thickBot="1">
      <c r="A20" s="19" t="s">
        <v>5</v>
      </c>
      <c r="B20" s="47">
        <f>SUM(B21:B23)</f>
        <v>407</v>
      </c>
      <c r="C20" s="72">
        <f t="shared" si="0"/>
        <v>1167.1254874971323</v>
      </c>
      <c r="D20" s="72">
        <f t="shared" si="1"/>
        <v>100</v>
      </c>
      <c r="E20" s="48">
        <f>SUM(E21:E23)</f>
        <v>106</v>
      </c>
      <c r="F20" s="72">
        <f t="shared" si="2"/>
        <v>303.96880018352834</v>
      </c>
      <c r="G20" s="72">
        <f t="shared" si="3"/>
        <v>26.044226044226043</v>
      </c>
      <c r="H20" s="48">
        <f>SUM(H21:H23)</f>
        <v>35</v>
      </c>
      <c r="I20" s="72">
        <f t="shared" si="4"/>
        <v>100.36705666437256</v>
      </c>
      <c r="J20" s="72">
        <f t="shared" si="5"/>
        <v>8.5995085995086</v>
      </c>
      <c r="K20" s="48">
        <f>SUM(K21:K23)</f>
        <v>4</v>
      </c>
      <c r="L20" s="72">
        <f t="shared" si="12"/>
        <v>11.470520761642579</v>
      </c>
      <c r="M20" s="72">
        <f t="shared" si="6"/>
        <v>0.9828009828009828</v>
      </c>
      <c r="N20" s="48">
        <f>SUM(N21:N23)</f>
        <v>6</v>
      </c>
      <c r="O20" s="72">
        <f t="shared" si="13"/>
        <v>17.205781142463866</v>
      </c>
      <c r="P20" s="72">
        <f t="shared" si="7"/>
        <v>1.4742014742014742</v>
      </c>
      <c r="Q20" s="48">
        <f>SUM(Q21:Q23)</f>
        <v>25</v>
      </c>
      <c r="R20" s="72">
        <f t="shared" si="14"/>
        <v>71.69075476026612</v>
      </c>
      <c r="S20" s="72">
        <f t="shared" si="8"/>
        <v>6.142506142506143</v>
      </c>
      <c r="T20" s="48">
        <f>SUM(T21:T23)</f>
        <v>68</v>
      </c>
      <c r="U20" s="72">
        <f t="shared" si="15"/>
        <v>194.99885294792384</v>
      </c>
      <c r="V20" s="72">
        <f t="shared" si="9"/>
        <v>16.707616707616708</v>
      </c>
      <c r="W20" s="48">
        <f>SUM(W21:W23)</f>
        <v>20</v>
      </c>
      <c r="X20" s="72">
        <f t="shared" si="16"/>
        <v>57.35260380821289</v>
      </c>
      <c r="Y20" s="72">
        <f t="shared" si="10"/>
        <v>4.914004914004914</v>
      </c>
      <c r="Z20" s="48">
        <f>SUM(Z21:Z23)</f>
        <v>9</v>
      </c>
      <c r="AA20" s="142">
        <f t="shared" si="17"/>
        <v>25.808671713695805</v>
      </c>
      <c r="AB20" s="76">
        <f t="shared" si="11"/>
        <v>2.211302211302211</v>
      </c>
      <c r="AC20" s="1"/>
      <c r="AD20" s="6" t="s">
        <v>5</v>
      </c>
      <c r="AE20" s="8">
        <f>SUM(AE21:AE23)</f>
        <v>34872</v>
      </c>
    </row>
    <row r="21" spans="1:31" ht="22.5" customHeight="1">
      <c r="A21" s="16" t="s">
        <v>14</v>
      </c>
      <c r="B21" s="49">
        <v>158</v>
      </c>
      <c r="C21" s="73">
        <f t="shared" si="0"/>
        <v>1416.5321857629551</v>
      </c>
      <c r="D21" s="73">
        <f t="shared" si="1"/>
        <v>100</v>
      </c>
      <c r="E21" s="50">
        <v>36</v>
      </c>
      <c r="F21" s="73">
        <f t="shared" si="2"/>
        <v>322.75416890801506</v>
      </c>
      <c r="G21" s="73">
        <f t="shared" si="3"/>
        <v>22.78481012658228</v>
      </c>
      <c r="H21" s="50">
        <v>12</v>
      </c>
      <c r="I21" s="73">
        <f t="shared" si="4"/>
        <v>107.58472296933834</v>
      </c>
      <c r="J21" s="73">
        <f t="shared" si="5"/>
        <v>7.59493670886076</v>
      </c>
      <c r="K21" s="50">
        <v>3</v>
      </c>
      <c r="L21" s="73">
        <f t="shared" si="12"/>
        <v>26.896180742334586</v>
      </c>
      <c r="M21" s="73">
        <f t="shared" si="6"/>
        <v>1.89873417721519</v>
      </c>
      <c r="N21" s="50">
        <v>1</v>
      </c>
      <c r="O21" s="73">
        <f t="shared" si="13"/>
        <v>8.965393580778196</v>
      </c>
      <c r="P21" s="73">
        <f t="shared" si="7"/>
        <v>0.6329113924050633</v>
      </c>
      <c r="Q21" s="50">
        <v>8</v>
      </c>
      <c r="R21" s="73">
        <f t="shared" si="14"/>
        <v>71.72314864622557</v>
      </c>
      <c r="S21" s="73">
        <f t="shared" si="8"/>
        <v>5.063291139240507</v>
      </c>
      <c r="T21" s="50">
        <v>33</v>
      </c>
      <c r="U21" s="73">
        <f t="shared" si="15"/>
        <v>295.85798816568047</v>
      </c>
      <c r="V21" s="73">
        <f t="shared" si="9"/>
        <v>20.88607594936709</v>
      </c>
      <c r="W21" s="50">
        <v>12</v>
      </c>
      <c r="X21" s="73">
        <f t="shared" si="16"/>
        <v>107.58472296933834</v>
      </c>
      <c r="Y21" s="73">
        <f t="shared" si="10"/>
        <v>7.59493670886076</v>
      </c>
      <c r="Z21" s="50">
        <v>3</v>
      </c>
      <c r="AA21" s="137">
        <f t="shared" si="17"/>
        <v>26.896180742334586</v>
      </c>
      <c r="AB21" s="77">
        <f t="shared" si="11"/>
        <v>1.89873417721519</v>
      </c>
      <c r="AC21" s="1"/>
      <c r="AD21" s="3" t="s">
        <v>14</v>
      </c>
      <c r="AE21" s="58">
        <v>11154</v>
      </c>
    </row>
    <row r="22" spans="1:31" ht="22.5" customHeight="1">
      <c r="A22" s="17" t="s">
        <v>15</v>
      </c>
      <c r="B22" s="45">
        <v>118</v>
      </c>
      <c r="C22" s="74">
        <f t="shared" si="0"/>
        <v>1016.9783676635353</v>
      </c>
      <c r="D22" s="74">
        <f t="shared" si="1"/>
        <v>100</v>
      </c>
      <c r="E22" s="46">
        <v>35</v>
      </c>
      <c r="F22" s="74">
        <f t="shared" si="2"/>
        <v>301.64612600189605</v>
      </c>
      <c r="G22" s="74">
        <f t="shared" si="3"/>
        <v>29.66101694915254</v>
      </c>
      <c r="H22" s="46">
        <v>11</v>
      </c>
      <c r="I22" s="74">
        <f t="shared" si="4"/>
        <v>94.80306817202448</v>
      </c>
      <c r="J22" s="74">
        <f t="shared" si="5"/>
        <v>9.322033898305085</v>
      </c>
      <c r="K22" s="46">
        <v>1</v>
      </c>
      <c r="L22" s="74">
        <f t="shared" si="12"/>
        <v>8.618460742911317</v>
      </c>
      <c r="M22" s="74">
        <f t="shared" si="6"/>
        <v>0.847457627118644</v>
      </c>
      <c r="N22" s="46">
        <v>3</v>
      </c>
      <c r="O22" s="74">
        <f t="shared" si="13"/>
        <v>25.855382228733948</v>
      </c>
      <c r="P22" s="74">
        <f t="shared" si="7"/>
        <v>2.5423728813559325</v>
      </c>
      <c r="Q22" s="46">
        <v>7</v>
      </c>
      <c r="R22" s="74">
        <f t="shared" si="14"/>
        <v>60.32922520037921</v>
      </c>
      <c r="S22" s="74">
        <f t="shared" si="8"/>
        <v>5.932203389830509</v>
      </c>
      <c r="T22" s="46">
        <v>16</v>
      </c>
      <c r="U22" s="74">
        <f t="shared" si="15"/>
        <v>137.89537188658107</v>
      </c>
      <c r="V22" s="74">
        <f t="shared" si="9"/>
        <v>13.559322033898304</v>
      </c>
      <c r="W22" s="46">
        <v>4</v>
      </c>
      <c r="X22" s="74">
        <f t="shared" si="16"/>
        <v>34.47384297164527</v>
      </c>
      <c r="Y22" s="74">
        <f t="shared" si="10"/>
        <v>3.389830508474576</v>
      </c>
      <c r="Z22" s="46">
        <v>2</v>
      </c>
      <c r="AA22" s="138">
        <f t="shared" si="17"/>
        <v>17.236921485822634</v>
      </c>
      <c r="AB22" s="71">
        <f t="shared" si="11"/>
        <v>1.694915254237288</v>
      </c>
      <c r="AC22" s="1"/>
      <c r="AD22" s="4" t="s">
        <v>15</v>
      </c>
      <c r="AE22" s="57">
        <v>11603</v>
      </c>
    </row>
    <row r="23" spans="1:31" ht="22.5" customHeight="1" thickBot="1">
      <c r="A23" s="20" t="s">
        <v>16</v>
      </c>
      <c r="B23" s="51">
        <v>131</v>
      </c>
      <c r="C23" s="75">
        <f t="shared" si="0"/>
        <v>1081.304168386298</v>
      </c>
      <c r="D23" s="75">
        <f t="shared" si="1"/>
        <v>100</v>
      </c>
      <c r="E23" s="52">
        <v>35</v>
      </c>
      <c r="F23" s="75">
        <f t="shared" si="2"/>
        <v>288.89806025588115</v>
      </c>
      <c r="G23" s="75">
        <f t="shared" si="3"/>
        <v>26.717557251908396</v>
      </c>
      <c r="H23" s="52">
        <v>12</v>
      </c>
      <c r="I23" s="75">
        <f t="shared" si="4"/>
        <v>99.0507635163021</v>
      </c>
      <c r="J23" s="75">
        <f t="shared" si="5"/>
        <v>9.16030534351145</v>
      </c>
      <c r="K23" s="52">
        <v>0</v>
      </c>
      <c r="L23" s="75">
        <f t="shared" si="12"/>
        <v>0</v>
      </c>
      <c r="M23" s="75">
        <f t="shared" si="6"/>
        <v>0</v>
      </c>
      <c r="N23" s="52">
        <v>2</v>
      </c>
      <c r="O23" s="75">
        <f t="shared" si="13"/>
        <v>16.50846058605035</v>
      </c>
      <c r="P23" s="75">
        <f t="shared" si="7"/>
        <v>1.5267175572519083</v>
      </c>
      <c r="Q23" s="52">
        <v>10</v>
      </c>
      <c r="R23" s="75">
        <f t="shared" si="14"/>
        <v>82.54230293025176</v>
      </c>
      <c r="S23" s="75">
        <f t="shared" si="8"/>
        <v>7.633587786259542</v>
      </c>
      <c r="T23" s="52">
        <v>19</v>
      </c>
      <c r="U23" s="75">
        <f t="shared" si="15"/>
        <v>156.8303755674783</v>
      </c>
      <c r="V23" s="75">
        <f t="shared" si="9"/>
        <v>14.50381679389313</v>
      </c>
      <c r="W23" s="52">
        <v>4</v>
      </c>
      <c r="X23" s="75">
        <f t="shared" si="16"/>
        <v>33.0169211721007</v>
      </c>
      <c r="Y23" s="75">
        <f t="shared" si="10"/>
        <v>3.0534351145038165</v>
      </c>
      <c r="Z23" s="52">
        <v>4</v>
      </c>
      <c r="AA23" s="140">
        <f t="shared" si="17"/>
        <v>33.0169211721007</v>
      </c>
      <c r="AB23" s="78">
        <f t="shared" si="11"/>
        <v>3.0534351145038165</v>
      </c>
      <c r="AC23" s="1"/>
      <c r="AD23" s="7" t="s">
        <v>16</v>
      </c>
      <c r="AE23" s="59">
        <v>12115</v>
      </c>
    </row>
    <row r="24" spans="1:31" ht="14.25" customHeigh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"/>
      <c r="AD25" s="1"/>
      <c r="AE25" s="1"/>
    </row>
    <row r="26" spans="1:3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53" t="str">
        <f>AB3</f>
        <v>    （平成２３年）</v>
      </c>
      <c r="Z27" s="1"/>
      <c r="AB27" s="1"/>
      <c r="AC27" s="1"/>
      <c r="AD27" s="1"/>
      <c r="AE27" s="1"/>
    </row>
    <row r="28" spans="1:3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5" customFormat="1" ht="39.75" customHeight="1">
      <c r="A29" s="185"/>
      <c r="B29" s="177" t="s">
        <v>31</v>
      </c>
      <c r="C29" s="159"/>
      <c r="D29" s="160"/>
      <c r="E29" s="158" t="s">
        <v>32</v>
      </c>
      <c r="F29" s="159"/>
      <c r="G29" s="160"/>
      <c r="H29" s="158" t="s">
        <v>33</v>
      </c>
      <c r="I29" s="159"/>
      <c r="J29" s="160"/>
      <c r="K29" s="158" t="s">
        <v>34</v>
      </c>
      <c r="L29" s="159"/>
      <c r="M29" s="160"/>
      <c r="N29" s="158" t="s">
        <v>35</v>
      </c>
      <c r="O29" s="159"/>
      <c r="P29" s="160"/>
      <c r="Q29" s="158" t="s">
        <v>36</v>
      </c>
      <c r="R29" s="159"/>
      <c r="S29" s="160"/>
      <c r="T29" s="158" t="s">
        <v>37</v>
      </c>
      <c r="U29" s="159"/>
      <c r="V29" s="160"/>
      <c r="W29" s="158" t="s">
        <v>38</v>
      </c>
      <c r="X29" s="159"/>
      <c r="Y29" s="161"/>
      <c r="Z29" s="190"/>
      <c r="AA29" s="190"/>
      <c r="AB29" s="154"/>
      <c r="AC29" s="24"/>
      <c r="AD29" s="24"/>
      <c r="AE29" s="24"/>
    </row>
    <row r="30" spans="1:31" s="25" customFormat="1" ht="19.5" customHeight="1" thickBot="1">
      <c r="A30" s="187"/>
      <c r="B30" s="26" t="s">
        <v>29</v>
      </c>
      <c r="C30" s="27" t="s">
        <v>30</v>
      </c>
      <c r="D30" s="118" t="s">
        <v>42</v>
      </c>
      <c r="E30" s="27" t="s">
        <v>29</v>
      </c>
      <c r="F30" s="27" t="s">
        <v>30</v>
      </c>
      <c r="G30" s="118" t="s">
        <v>42</v>
      </c>
      <c r="H30" s="27" t="s">
        <v>29</v>
      </c>
      <c r="I30" s="27" t="s">
        <v>30</v>
      </c>
      <c r="J30" s="118" t="s">
        <v>42</v>
      </c>
      <c r="K30" s="27" t="s">
        <v>29</v>
      </c>
      <c r="L30" s="27" t="s">
        <v>30</v>
      </c>
      <c r="M30" s="118" t="s">
        <v>42</v>
      </c>
      <c r="N30" s="27" t="s">
        <v>29</v>
      </c>
      <c r="O30" s="27" t="s">
        <v>30</v>
      </c>
      <c r="P30" s="118" t="s">
        <v>42</v>
      </c>
      <c r="Q30" s="27" t="s">
        <v>29</v>
      </c>
      <c r="R30" s="27" t="s">
        <v>30</v>
      </c>
      <c r="S30" s="118" t="s">
        <v>42</v>
      </c>
      <c r="T30" s="27" t="s">
        <v>29</v>
      </c>
      <c r="U30" s="27" t="s">
        <v>30</v>
      </c>
      <c r="V30" s="118" t="s">
        <v>42</v>
      </c>
      <c r="W30" s="27" t="s">
        <v>29</v>
      </c>
      <c r="X30" s="110" t="s">
        <v>30</v>
      </c>
      <c r="Y30" s="135" t="s">
        <v>42</v>
      </c>
      <c r="Z30" s="154"/>
      <c r="AA30" s="154"/>
      <c r="AB30" s="154"/>
      <c r="AC30" s="24"/>
      <c r="AD30" s="24"/>
      <c r="AE30" s="24"/>
    </row>
    <row r="31" spans="1:31" ht="22.5" customHeight="1">
      <c r="A31" s="21" t="s">
        <v>2</v>
      </c>
      <c r="B31" s="63">
        <v>66601</v>
      </c>
      <c r="C31" s="65">
        <v>108.4</v>
      </c>
      <c r="D31" s="65">
        <f>B31/$B8*100</f>
        <v>10.144241021110671</v>
      </c>
      <c r="E31" s="64">
        <v>32483</v>
      </c>
      <c r="F31" s="65">
        <v>52.9</v>
      </c>
      <c r="G31" s="65">
        <f>E31/$B8*100</f>
        <v>4.947604106375849</v>
      </c>
      <c r="H31" s="64">
        <v>12525</v>
      </c>
      <c r="I31" s="65">
        <v>20.4</v>
      </c>
      <c r="J31" s="65">
        <f>H31/$B8*100</f>
        <v>1.9077283943095622</v>
      </c>
      <c r="K31" s="64">
        <v>19904</v>
      </c>
      <c r="L31" s="65">
        <v>32.4</v>
      </c>
      <c r="M31" s="65">
        <f>K31/$B8*100</f>
        <v>3.031650775276449</v>
      </c>
      <c r="N31" s="64">
        <v>10644</v>
      </c>
      <c r="O31" s="65">
        <v>17.3</v>
      </c>
      <c r="P31" s="65">
        <f>N31/$B8*100</f>
        <v>1.6212264294635514</v>
      </c>
      <c r="Q31" s="64">
        <v>11587</v>
      </c>
      <c r="R31" s="65">
        <v>18.9</v>
      </c>
      <c r="S31" s="65">
        <f>Q31/$B8*100</f>
        <v>1.7648581959971974</v>
      </c>
      <c r="T31" s="64">
        <v>7738</v>
      </c>
      <c r="U31" s="65">
        <v>12.6</v>
      </c>
      <c r="V31" s="65">
        <f>T31/$B8*100</f>
        <v>1.1786029792548816</v>
      </c>
      <c r="W31" s="64">
        <v>1349</v>
      </c>
      <c r="X31" s="65">
        <v>2.2</v>
      </c>
      <c r="Y31" s="69">
        <f>W31/$B8*100</f>
        <v>0.2054711061016846</v>
      </c>
      <c r="Z31" s="119"/>
      <c r="AA31" s="115"/>
      <c r="AB31" s="115"/>
      <c r="AC31" s="1"/>
      <c r="AD31" s="1"/>
      <c r="AE31" s="1"/>
    </row>
    <row r="32" spans="1:31" ht="22.5" customHeight="1" thickBot="1">
      <c r="A32" s="18" t="s">
        <v>3</v>
      </c>
      <c r="B32" s="31">
        <v>1088</v>
      </c>
      <c r="C32" s="73">
        <f aca="true" t="shared" si="18" ref="C32:C46">B32/$AE9*100000</f>
        <v>110.12145748987854</v>
      </c>
      <c r="D32" s="104">
        <f aca="true" t="shared" si="19" ref="D32:D46">B32/$B9*100</f>
        <v>9.891808346213292</v>
      </c>
      <c r="E32" s="32">
        <v>478</v>
      </c>
      <c r="F32" s="73">
        <f>E32/$AE9*100000</f>
        <v>48.38056680161944</v>
      </c>
      <c r="G32" s="104">
        <f aca="true" t="shared" si="20" ref="G32:G46">E32/$B9*100</f>
        <v>4.345849622692972</v>
      </c>
      <c r="H32" s="32">
        <v>311</v>
      </c>
      <c r="I32" s="73">
        <f>H32/$AE9*100000</f>
        <v>31.477732793522268</v>
      </c>
      <c r="J32" s="104">
        <f aca="true" t="shared" si="21" ref="J32:J46">H32/$B9*100</f>
        <v>2.8275297754341304</v>
      </c>
      <c r="K32" s="32">
        <v>327</v>
      </c>
      <c r="L32" s="73">
        <f>K32/$AE9*100000</f>
        <v>33.097165991902834</v>
      </c>
      <c r="M32" s="104">
        <f aca="true" t="shared" si="22" ref="M32:M46">K32/$B9*100</f>
        <v>2.972997545231385</v>
      </c>
      <c r="N32" s="32">
        <v>134</v>
      </c>
      <c r="O32" s="73">
        <f>N32/$AE9*100000</f>
        <v>13.562753036437247</v>
      </c>
      <c r="P32" s="104">
        <f aca="true" t="shared" si="23" ref="P32:P46">N32/$B9*100</f>
        <v>1.2182925720520048</v>
      </c>
      <c r="Q32" s="32">
        <v>198</v>
      </c>
      <c r="R32" s="73">
        <f>Q32/$AE9*100000</f>
        <v>20.040485829959515</v>
      </c>
      <c r="S32" s="104">
        <f aca="true" t="shared" si="24" ref="S32:S46">Q32/$B9*100</f>
        <v>1.800163651241022</v>
      </c>
      <c r="T32" s="32">
        <v>104</v>
      </c>
      <c r="U32" s="73">
        <f>T32/$AE9*100000</f>
        <v>10.526315789473685</v>
      </c>
      <c r="V32" s="104">
        <f aca="true" t="shared" si="25" ref="V32:V46">T32/$B9*100</f>
        <v>0.9455405036821528</v>
      </c>
      <c r="W32" s="32">
        <v>17</v>
      </c>
      <c r="X32" s="73">
        <f>W32/$AE9*100000</f>
        <v>1.7206477732793521</v>
      </c>
      <c r="Y32" s="70">
        <f aca="true" t="shared" si="26" ref="Y32:Y46">W32/$B9*100</f>
        <v>0.1545595054095827</v>
      </c>
      <c r="Z32" s="120"/>
      <c r="AA32" s="115"/>
      <c r="AB32" s="115"/>
      <c r="AC32" s="1"/>
      <c r="AD32" s="1"/>
      <c r="AE32" s="1"/>
    </row>
    <row r="33" spans="1:31" ht="22.5" customHeight="1" thickBot="1">
      <c r="A33" s="22" t="s">
        <v>4</v>
      </c>
      <c r="B33" s="33">
        <f>B34+B43</f>
        <v>206</v>
      </c>
      <c r="C33" s="79">
        <f t="shared" si="18"/>
        <v>110.55713281346436</v>
      </c>
      <c r="D33" s="79">
        <f t="shared" si="19"/>
        <v>9.818875119161106</v>
      </c>
      <c r="E33" s="34">
        <f>E34+E43</f>
        <v>100</v>
      </c>
      <c r="F33" s="79">
        <f aca="true" t="shared" si="27" ref="F33:F46">E33/$AE10*100000</f>
        <v>53.66851107449726</v>
      </c>
      <c r="G33" s="79">
        <f t="shared" si="20"/>
        <v>4.7664442326024785</v>
      </c>
      <c r="H33" s="34">
        <f>H34+H43</f>
        <v>49</v>
      </c>
      <c r="I33" s="79">
        <f aca="true" t="shared" si="28" ref="I33:I46">H33/$AE10*100000</f>
        <v>26.297570426503658</v>
      </c>
      <c r="J33" s="79">
        <f t="shared" si="21"/>
        <v>2.3355576739752144</v>
      </c>
      <c r="K33" s="34">
        <f>K34+K43</f>
        <v>47</v>
      </c>
      <c r="L33" s="79">
        <f aca="true" t="shared" si="29" ref="L33:L46">K33/$AE10*100000</f>
        <v>25.224200205013716</v>
      </c>
      <c r="M33" s="79">
        <f t="shared" si="22"/>
        <v>2.2402287893231647</v>
      </c>
      <c r="N33" s="34">
        <f>N34+N43</f>
        <v>19</v>
      </c>
      <c r="O33" s="79">
        <f aca="true" t="shared" si="30" ref="O33:O46">N33/$AE10*100000</f>
        <v>10.19701710415448</v>
      </c>
      <c r="P33" s="79">
        <f t="shared" si="23"/>
        <v>0.905624404194471</v>
      </c>
      <c r="Q33" s="34">
        <f>Q34+Q43</f>
        <v>27</v>
      </c>
      <c r="R33" s="79">
        <f aca="true" t="shared" si="31" ref="R33:R46">Q33/$AE10*100000</f>
        <v>14.49049799011426</v>
      </c>
      <c r="S33" s="79">
        <f t="shared" si="24"/>
        <v>1.2869399428026693</v>
      </c>
      <c r="T33" s="34">
        <f>T34+T43</f>
        <v>15</v>
      </c>
      <c r="U33" s="79">
        <f aca="true" t="shared" si="32" ref="U33:U46">T33/$AE10*100000</f>
        <v>8.050276661174589</v>
      </c>
      <c r="V33" s="79">
        <f t="shared" si="25"/>
        <v>0.7149666348903718</v>
      </c>
      <c r="W33" s="34">
        <f>W34+W43</f>
        <v>3</v>
      </c>
      <c r="X33" s="79">
        <f aca="true" t="shared" si="33" ref="X33:X46">W33/$AE10*100000</f>
        <v>1.6100553322349176</v>
      </c>
      <c r="Y33" s="81">
        <f t="shared" si="26"/>
        <v>0.14299332697807435</v>
      </c>
      <c r="Z33" s="126"/>
      <c r="AA33" s="115"/>
      <c r="AB33" s="115"/>
      <c r="AC33" s="1"/>
      <c r="AD33" s="1"/>
      <c r="AE33" s="1"/>
    </row>
    <row r="34" spans="1:31" ht="22.5" customHeight="1" thickBot="1">
      <c r="A34" s="23" t="s">
        <v>5</v>
      </c>
      <c r="B34" s="35">
        <f>SUM(B35:B42)</f>
        <v>162</v>
      </c>
      <c r="C34" s="80">
        <f t="shared" si="18"/>
        <v>106.9610516516239</v>
      </c>
      <c r="D34" s="80">
        <f t="shared" si="19"/>
        <v>9.580130100532228</v>
      </c>
      <c r="E34" s="36">
        <f>SUM(E35:E42)</f>
        <v>85</v>
      </c>
      <c r="F34" s="80">
        <f t="shared" si="27"/>
        <v>56.1215394468397</v>
      </c>
      <c r="G34" s="80">
        <f t="shared" si="20"/>
        <v>5.026611472501479</v>
      </c>
      <c r="H34" s="36">
        <f>SUM(H35:H42)</f>
        <v>33</v>
      </c>
      <c r="I34" s="80">
        <f t="shared" si="28"/>
        <v>21.788362373478943</v>
      </c>
      <c r="J34" s="80">
        <f t="shared" si="21"/>
        <v>1.9515079834417506</v>
      </c>
      <c r="K34" s="36">
        <f>SUM(K35:K42)</f>
        <v>35</v>
      </c>
      <c r="L34" s="80">
        <f t="shared" si="29"/>
        <v>23.108869183992816</v>
      </c>
      <c r="M34" s="80">
        <f t="shared" si="22"/>
        <v>2.069781194559432</v>
      </c>
      <c r="N34" s="36">
        <f>SUM(N35:N42)</f>
        <v>18</v>
      </c>
      <c r="O34" s="80">
        <f t="shared" si="30"/>
        <v>11.884561294624877</v>
      </c>
      <c r="P34" s="80">
        <f t="shared" si="23"/>
        <v>1.0644589000591367</v>
      </c>
      <c r="Q34" s="36">
        <f>SUM(Q35:Q42)</f>
        <v>20</v>
      </c>
      <c r="R34" s="80">
        <f t="shared" si="31"/>
        <v>13.205068105138752</v>
      </c>
      <c r="S34" s="80">
        <f t="shared" si="24"/>
        <v>1.1827321111768185</v>
      </c>
      <c r="T34" s="36">
        <f>SUM(T35:T42)</f>
        <v>11</v>
      </c>
      <c r="U34" s="80">
        <f t="shared" si="32"/>
        <v>7.262787457826314</v>
      </c>
      <c r="V34" s="80">
        <f t="shared" si="25"/>
        <v>0.6505026611472502</v>
      </c>
      <c r="W34" s="36">
        <f>SUM(W35:W42)</f>
        <v>3</v>
      </c>
      <c r="X34" s="80">
        <f t="shared" si="33"/>
        <v>1.9807602157708128</v>
      </c>
      <c r="Y34" s="82">
        <f t="shared" si="26"/>
        <v>0.17740981667652278</v>
      </c>
      <c r="Z34" s="126"/>
      <c r="AA34" s="115"/>
      <c r="AB34" s="115"/>
      <c r="AC34" s="1"/>
      <c r="AD34" s="1"/>
      <c r="AE34" s="1"/>
    </row>
    <row r="35" spans="1:31" ht="22.5" customHeight="1">
      <c r="A35" s="16" t="s">
        <v>6</v>
      </c>
      <c r="B35" s="121">
        <v>67</v>
      </c>
      <c r="C35" s="73">
        <f t="shared" si="18"/>
        <v>85.73256557901472</v>
      </c>
      <c r="D35" s="137">
        <f t="shared" si="19"/>
        <v>7.863849765258216</v>
      </c>
      <c r="E35" s="37">
        <v>41</v>
      </c>
      <c r="F35" s="73">
        <f t="shared" si="27"/>
        <v>52.46321177223289</v>
      </c>
      <c r="G35" s="137">
        <f t="shared" si="20"/>
        <v>4.812206572769953</v>
      </c>
      <c r="H35" s="37">
        <v>16</v>
      </c>
      <c r="I35" s="73">
        <f t="shared" si="28"/>
        <v>20.473448496481126</v>
      </c>
      <c r="J35" s="137">
        <f t="shared" si="21"/>
        <v>1.8779342723004695</v>
      </c>
      <c r="K35" s="37">
        <v>13</v>
      </c>
      <c r="L35" s="73">
        <f t="shared" si="29"/>
        <v>16.634676903390915</v>
      </c>
      <c r="M35" s="137">
        <f t="shared" si="22"/>
        <v>1.5258215962441315</v>
      </c>
      <c r="N35" s="37">
        <v>10</v>
      </c>
      <c r="O35" s="73">
        <f t="shared" si="30"/>
        <v>12.795905310300704</v>
      </c>
      <c r="P35" s="137">
        <f t="shared" si="23"/>
        <v>1.1737089201877933</v>
      </c>
      <c r="Q35" s="37">
        <v>14</v>
      </c>
      <c r="R35" s="73">
        <f t="shared" si="31"/>
        <v>17.914267434420985</v>
      </c>
      <c r="S35" s="137">
        <f t="shared" si="24"/>
        <v>1.643192488262911</v>
      </c>
      <c r="T35" s="37">
        <v>3</v>
      </c>
      <c r="U35" s="73">
        <f t="shared" si="32"/>
        <v>3.838771593090211</v>
      </c>
      <c r="V35" s="137">
        <f t="shared" si="25"/>
        <v>0.35211267605633806</v>
      </c>
      <c r="W35" s="37">
        <v>1</v>
      </c>
      <c r="X35" s="73">
        <f t="shared" si="33"/>
        <v>1.2795905310300704</v>
      </c>
      <c r="Y35" s="77">
        <f t="shared" si="26"/>
        <v>0.11737089201877934</v>
      </c>
      <c r="Z35" s="120"/>
      <c r="AA35" s="115"/>
      <c r="AB35" s="115"/>
      <c r="AC35" s="1"/>
      <c r="AD35" s="1"/>
      <c r="AE35" s="1"/>
    </row>
    <row r="36" spans="1:31" ht="22.5" customHeight="1">
      <c r="A36" s="17" t="s">
        <v>17</v>
      </c>
      <c r="B36" s="122">
        <v>38</v>
      </c>
      <c r="C36" s="74">
        <f t="shared" si="18"/>
        <v>208.40188658549962</v>
      </c>
      <c r="D36" s="138">
        <f t="shared" si="19"/>
        <v>15.702479338842975</v>
      </c>
      <c r="E36" s="38">
        <v>10</v>
      </c>
      <c r="F36" s="74">
        <f t="shared" si="27"/>
        <v>54.84260173302622</v>
      </c>
      <c r="G36" s="138">
        <f t="shared" si="20"/>
        <v>4.132231404958678</v>
      </c>
      <c r="H36" s="38">
        <v>3</v>
      </c>
      <c r="I36" s="74">
        <f t="shared" si="28"/>
        <v>16.452780519907865</v>
      </c>
      <c r="J36" s="138">
        <f t="shared" si="21"/>
        <v>1.2396694214876034</v>
      </c>
      <c r="K36" s="38">
        <v>8</v>
      </c>
      <c r="L36" s="74">
        <f t="shared" si="29"/>
        <v>43.87408138642097</v>
      </c>
      <c r="M36" s="138">
        <f t="shared" si="22"/>
        <v>3.3057851239669422</v>
      </c>
      <c r="N36" s="38">
        <v>5</v>
      </c>
      <c r="O36" s="74">
        <f t="shared" si="30"/>
        <v>27.42130086651311</v>
      </c>
      <c r="P36" s="138">
        <f t="shared" si="23"/>
        <v>2.066115702479339</v>
      </c>
      <c r="Q36" s="38">
        <v>2</v>
      </c>
      <c r="R36" s="74">
        <f t="shared" si="31"/>
        <v>10.968520346605242</v>
      </c>
      <c r="S36" s="138">
        <f t="shared" si="24"/>
        <v>0.8264462809917356</v>
      </c>
      <c r="T36" s="38">
        <v>3</v>
      </c>
      <c r="U36" s="74">
        <f t="shared" si="32"/>
        <v>16.452780519907865</v>
      </c>
      <c r="V36" s="138">
        <f t="shared" si="25"/>
        <v>1.2396694214876034</v>
      </c>
      <c r="W36" s="38">
        <v>1</v>
      </c>
      <c r="X36" s="74">
        <f t="shared" si="33"/>
        <v>5.484260173302621</v>
      </c>
      <c r="Y36" s="71">
        <f t="shared" si="26"/>
        <v>0.4132231404958678</v>
      </c>
      <c r="Z36" s="120"/>
      <c r="AA36" s="115"/>
      <c r="AB36" s="115"/>
      <c r="AC36" s="1"/>
      <c r="AD36" s="1"/>
      <c r="AE36" s="1"/>
    </row>
    <row r="37" spans="1:31" ht="22.5" customHeight="1">
      <c r="A37" s="17" t="s">
        <v>8</v>
      </c>
      <c r="B37" s="122">
        <v>17</v>
      </c>
      <c r="C37" s="74">
        <f t="shared" si="18"/>
        <v>112.49338274219164</v>
      </c>
      <c r="D37" s="138">
        <f t="shared" si="19"/>
        <v>8.673469387755102</v>
      </c>
      <c r="E37" s="38">
        <v>10</v>
      </c>
      <c r="F37" s="74">
        <f t="shared" si="27"/>
        <v>66.17257808364214</v>
      </c>
      <c r="G37" s="138">
        <f t="shared" si="20"/>
        <v>5.1020408163265305</v>
      </c>
      <c r="H37" s="38">
        <v>4</v>
      </c>
      <c r="I37" s="74">
        <f t="shared" si="28"/>
        <v>26.469031233456857</v>
      </c>
      <c r="J37" s="138">
        <f t="shared" si="21"/>
        <v>2.0408163265306123</v>
      </c>
      <c r="K37" s="38">
        <v>7</v>
      </c>
      <c r="L37" s="74">
        <f t="shared" si="29"/>
        <v>46.3208046585495</v>
      </c>
      <c r="M37" s="138">
        <f t="shared" si="22"/>
        <v>3.571428571428571</v>
      </c>
      <c r="N37" s="38">
        <v>0</v>
      </c>
      <c r="O37" s="74">
        <f t="shared" si="30"/>
        <v>0</v>
      </c>
      <c r="P37" s="138">
        <f t="shared" si="23"/>
        <v>0</v>
      </c>
      <c r="Q37" s="38">
        <v>1</v>
      </c>
      <c r="R37" s="74">
        <f t="shared" si="31"/>
        <v>6.617257808364214</v>
      </c>
      <c r="S37" s="138">
        <f t="shared" si="24"/>
        <v>0.5102040816326531</v>
      </c>
      <c r="T37" s="38">
        <v>4</v>
      </c>
      <c r="U37" s="74">
        <f t="shared" si="32"/>
        <v>26.469031233456857</v>
      </c>
      <c r="V37" s="138">
        <f t="shared" si="25"/>
        <v>2.0408163265306123</v>
      </c>
      <c r="W37" s="38">
        <v>0</v>
      </c>
      <c r="X37" s="74">
        <f t="shared" si="33"/>
        <v>0</v>
      </c>
      <c r="Y37" s="71">
        <f t="shared" si="26"/>
        <v>0</v>
      </c>
      <c r="Z37" s="120"/>
      <c r="AA37" s="115"/>
      <c r="AB37" s="115"/>
      <c r="AC37" s="1"/>
      <c r="AD37" s="1"/>
      <c r="AE37" s="1"/>
    </row>
    <row r="38" spans="1:31" ht="22.5" customHeight="1">
      <c r="A38" s="17" t="s">
        <v>9</v>
      </c>
      <c r="B38" s="122">
        <v>11</v>
      </c>
      <c r="C38" s="74">
        <f t="shared" si="18"/>
        <v>79.78530499746138</v>
      </c>
      <c r="D38" s="138">
        <f t="shared" si="19"/>
        <v>8.270676691729323</v>
      </c>
      <c r="E38" s="38">
        <v>9</v>
      </c>
      <c r="F38" s="74">
        <f t="shared" si="27"/>
        <v>65.27888590701386</v>
      </c>
      <c r="G38" s="138">
        <f t="shared" si="20"/>
        <v>6.7669172932330826</v>
      </c>
      <c r="H38" s="38">
        <v>1</v>
      </c>
      <c r="I38" s="74">
        <f t="shared" si="28"/>
        <v>7.253209545223761</v>
      </c>
      <c r="J38" s="138">
        <f t="shared" si="21"/>
        <v>0.7518796992481203</v>
      </c>
      <c r="K38" s="38">
        <v>5</v>
      </c>
      <c r="L38" s="74">
        <f t="shared" si="29"/>
        <v>36.266047726118806</v>
      </c>
      <c r="M38" s="138">
        <f t="shared" si="22"/>
        <v>3.7593984962406015</v>
      </c>
      <c r="N38" s="38">
        <v>0</v>
      </c>
      <c r="O38" s="74">
        <f t="shared" si="30"/>
        <v>0</v>
      </c>
      <c r="P38" s="138">
        <f t="shared" si="23"/>
        <v>0</v>
      </c>
      <c r="Q38" s="38">
        <v>1</v>
      </c>
      <c r="R38" s="74">
        <f t="shared" si="31"/>
        <v>7.253209545223761</v>
      </c>
      <c r="S38" s="138">
        <f t="shared" si="24"/>
        <v>0.7518796992481203</v>
      </c>
      <c r="T38" s="38">
        <v>0</v>
      </c>
      <c r="U38" s="74">
        <f t="shared" si="32"/>
        <v>0</v>
      </c>
      <c r="V38" s="138">
        <f t="shared" si="25"/>
        <v>0</v>
      </c>
      <c r="W38" s="38">
        <v>0</v>
      </c>
      <c r="X38" s="74">
        <f t="shared" si="33"/>
        <v>0</v>
      </c>
      <c r="Y38" s="71">
        <f t="shared" si="26"/>
        <v>0</v>
      </c>
      <c r="Z38" s="120"/>
      <c r="AA38" s="115"/>
      <c r="AB38" s="115"/>
      <c r="AC38" s="1"/>
      <c r="AD38" s="1"/>
      <c r="AE38" s="1"/>
    </row>
    <row r="39" spans="1:31" ht="22.5" customHeight="1">
      <c r="A39" s="17" t="s">
        <v>10</v>
      </c>
      <c r="B39" s="122">
        <v>6</v>
      </c>
      <c r="C39" s="74">
        <f t="shared" si="18"/>
        <v>154.71892728210418</v>
      </c>
      <c r="D39" s="138">
        <f t="shared" si="19"/>
        <v>11.76470588235294</v>
      </c>
      <c r="E39" s="38">
        <v>2</v>
      </c>
      <c r="F39" s="74">
        <f t="shared" si="27"/>
        <v>51.5729757607014</v>
      </c>
      <c r="G39" s="138">
        <f t="shared" si="20"/>
        <v>3.9215686274509802</v>
      </c>
      <c r="H39" s="38">
        <v>2</v>
      </c>
      <c r="I39" s="74">
        <f t="shared" si="28"/>
        <v>51.5729757607014</v>
      </c>
      <c r="J39" s="138">
        <f t="shared" si="21"/>
        <v>3.9215686274509802</v>
      </c>
      <c r="K39" s="38">
        <v>0</v>
      </c>
      <c r="L39" s="74">
        <f t="shared" si="29"/>
        <v>0</v>
      </c>
      <c r="M39" s="138">
        <f t="shared" si="22"/>
        <v>0</v>
      </c>
      <c r="N39" s="38">
        <v>0</v>
      </c>
      <c r="O39" s="74">
        <f t="shared" si="30"/>
        <v>0</v>
      </c>
      <c r="P39" s="138">
        <f t="shared" si="23"/>
        <v>0</v>
      </c>
      <c r="Q39" s="38">
        <v>0</v>
      </c>
      <c r="R39" s="74">
        <f t="shared" si="31"/>
        <v>0</v>
      </c>
      <c r="S39" s="138">
        <f t="shared" si="24"/>
        <v>0</v>
      </c>
      <c r="T39" s="38">
        <v>0</v>
      </c>
      <c r="U39" s="74">
        <f t="shared" si="32"/>
        <v>0</v>
      </c>
      <c r="V39" s="138">
        <f t="shared" si="25"/>
        <v>0</v>
      </c>
      <c r="W39" s="38">
        <v>0</v>
      </c>
      <c r="X39" s="74">
        <f t="shared" si="33"/>
        <v>0</v>
      </c>
      <c r="Y39" s="71">
        <f t="shared" si="26"/>
        <v>0</v>
      </c>
      <c r="Z39" s="120"/>
      <c r="AA39" s="115"/>
      <c r="AB39" s="115"/>
      <c r="AC39" s="1"/>
      <c r="AD39" s="1"/>
      <c r="AE39" s="1"/>
    </row>
    <row r="40" spans="1:31" ht="22.5" customHeight="1">
      <c r="A40" s="17" t="s">
        <v>11</v>
      </c>
      <c r="B40" s="122">
        <v>7</v>
      </c>
      <c r="C40" s="74">
        <f t="shared" si="18"/>
        <v>71.71396373322406</v>
      </c>
      <c r="D40" s="138">
        <f t="shared" si="19"/>
        <v>7.216494845360824</v>
      </c>
      <c r="E40" s="38">
        <v>6</v>
      </c>
      <c r="F40" s="74">
        <f t="shared" si="27"/>
        <v>61.46911177133491</v>
      </c>
      <c r="G40" s="138">
        <f t="shared" si="20"/>
        <v>6.185567010309279</v>
      </c>
      <c r="H40" s="38">
        <v>3</v>
      </c>
      <c r="I40" s="74">
        <f t="shared" si="28"/>
        <v>30.734555885667454</v>
      </c>
      <c r="J40" s="138">
        <f t="shared" si="21"/>
        <v>3.0927835051546393</v>
      </c>
      <c r="K40" s="38">
        <v>2</v>
      </c>
      <c r="L40" s="74">
        <f t="shared" si="29"/>
        <v>20.489703923778304</v>
      </c>
      <c r="M40" s="138">
        <f t="shared" si="22"/>
        <v>2.0618556701030926</v>
      </c>
      <c r="N40" s="38">
        <v>0</v>
      </c>
      <c r="O40" s="74">
        <f t="shared" si="30"/>
        <v>0</v>
      </c>
      <c r="P40" s="138">
        <f t="shared" si="23"/>
        <v>0</v>
      </c>
      <c r="Q40" s="38">
        <v>1</v>
      </c>
      <c r="R40" s="74">
        <f t="shared" si="31"/>
        <v>10.244851961889152</v>
      </c>
      <c r="S40" s="138">
        <f t="shared" si="24"/>
        <v>1.0309278350515463</v>
      </c>
      <c r="T40" s="38">
        <v>0</v>
      </c>
      <c r="U40" s="74">
        <f t="shared" si="32"/>
        <v>0</v>
      </c>
      <c r="V40" s="138">
        <f t="shared" si="25"/>
        <v>0</v>
      </c>
      <c r="W40" s="38">
        <v>1</v>
      </c>
      <c r="X40" s="74">
        <f t="shared" si="33"/>
        <v>10.244851961889152</v>
      </c>
      <c r="Y40" s="71">
        <f t="shared" si="26"/>
        <v>1.0309278350515463</v>
      </c>
      <c r="Z40" s="120"/>
      <c r="AA40" s="115"/>
      <c r="AB40" s="115"/>
      <c r="AC40" s="1"/>
      <c r="AD40" s="1"/>
      <c r="AE40" s="1"/>
    </row>
    <row r="41" spans="1:31" ht="22.5" customHeight="1">
      <c r="A41" s="17" t="s">
        <v>12</v>
      </c>
      <c r="B41" s="122">
        <v>8</v>
      </c>
      <c r="C41" s="74">
        <f t="shared" si="18"/>
        <v>164.33853738701725</v>
      </c>
      <c r="D41" s="138">
        <f t="shared" si="19"/>
        <v>16</v>
      </c>
      <c r="E41" s="38">
        <v>4</v>
      </c>
      <c r="F41" s="74">
        <f t="shared" si="27"/>
        <v>82.16926869350863</v>
      </c>
      <c r="G41" s="138">
        <f t="shared" si="20"/>
        <v>8</v>
      </c>
      <c r="H41" s="38">
        <v>0</v>
      </c>
      <c r="I41" s="74">
        <f t="shared" si="28"/>
        <v>0</v>
      </c>
      <c r="J41" s="138">
        <f t="shared" si="21"/>
        <v>0</v>
      </c>
      <c r="K41" s="38">
        <v>0</v>
      </c>
      <c r="L41" s="74">
        <f t="shared" si="29"/>
        <v>0</v>
      </c>
      <c r="M41" s="138">
        <f t="shared" si="22"/>
        <v>0</v>
      </c>
      <c r="N41" s="38">
        <v>2</v>
      </c>
      <c r="O41" s="74">
        <f t="shared" si="30"/>
        <v>41.084634346754314</v>
      </c>
      <c r="P41" s="138">
        <f t="shared" si="23"/>
        <v>4</v>
      </c>
      <c r="Q41" s="38">
        <v>0</v>
      </c>
      <c r="R41" s="74">
        <f t="shared" si="31"/>
        <v>0</v>
      </c>
      <c r="S41" s="138">
        <f t="shared" si="24"/>
        <v>0</v>
      </c>
      <c r="T41" s="38">
        <v>1</v>
      </c>
      <c r="U41" s="74">
        <f t="shared" si="32"/>
        <v>20.542317173377157</v>
      </c>
      <c r="V41" s="138">
        <f t="shared" si="25"/>
        <v>2</v>
      </c>
      <c r="W41" s="38">
        <v>0</v>
      </c>
      <c r="X41" s="74">
        <f t="shared" si="33"/>
        <v>0</v>
      </c>
      <c r="Y41" s="71">
        <f t="shared" si="26"/>
        <v>0</v>
      </c>
      <c r="Z41" s="120"/>
      <c r="AA41" s="115"/>
      <c r="AB41" s="115"/>
      <c r="AC41" s="1"/>
      <c r="AD41" s="1"/>
      <c r="AE41" s="1"/>
    </row>
    <row r="42" spans="1:31" ht="22.5" customHeight="1" thickBot="1">
      <c r="A42" s="18" t="s">
        <v>13</v>
      </c>
      <c r="B42" s="123">
        <v>8</v>
      </c>
      <c r="C42" s="67">
        <f t="shared" si="18"/>
        <v>104.34328942219902</v>
      </c>
      <c r="D42" s="139">
        <f t="shared" si="19"/>
        <v>11.428571428571429</v>
      </c>
      <c r="E42" s="32">
        <v>3</v>
      </c>
      <c r="F42" s="67">
        <f t="shared" si="27"/>
        <v>39.12873353332464</v>
      </c>
      <c r="G42" s="139">
        <f t="shared" si="20"/>
        <v>4.285714285714286</v>
      </c>
      <c r="H42" s="32">
        <v>4</v>
      </c>
      <c r="I42" s="67">
        <f t="shared" si="28"/>
        <v>52.17164471109951</v>
      </c>
      <c r="J42" s="139">
        <f t="shared" si="21"/>
        <v>5.714285714285714</v>
      </c>
      <c r="K42" s="32">
        <v>0</v>
      </c>
      <c r="L42" s="67">
        <f t="shared" si="29"/>
        <v>0</v>
      </c>
      <c r="M42" s="139">
        <f t="shared" si="22"/>
        <v>0</v>
      </c>
      <c r="N42" s="32">
        <v>1</v>
      </c>
      <c r="O42" s="67">
        <f t="shared" si="30"/>
        <v>13.042911177774878</v>
      </c>
      <c r="P42" s="139">
        <f t="shared" si="23"/>
        <v>1.4285714285714286</v>
      </c>
      <c r="Q42" s="32">
        <v>1</v>
      </c>
      <c r="R42" s="67">
        <f t="shared" si="31"/>
        <v>13.042911177774878</v>
      </c>
      <c r="S42" s="139">
        <f t="shared" si="24"/>
        <v>1.4285714285714286</v>
      </c>
      <c r="T42" s="32">
        <v>0</v>
      </c>
      <c r="U42" s="67">
        <f t="shared" si="32"/>
        <v>0</v>
      </c>
      <c r="V42" s="139">
        <f t="shared" si="25"/>
        <v>0</v>
      </c>
      <c r="W42" s="32">
        <v>0</v>
      </c>
      <c r="X42" s="67">
        <f t="shared" si="33"/>
        <v>0</v>
      </c>
      <c r="Y42" s="68">
        <f t="shared" si="26"/>
        <v>0</v>
      </c>
      <c r="Z42" s="120"/>
      <c r="AA42" s="115"/>
      <c r="AB42" s="115"/>
      <c r="AC42" s="1"/>
      <c r="AD42" s="1"/>
      <c r="AE42" s="1"/>
    </row>
    <row r="43" spans="1:31" ht="22.5" customHeight="1" thickBot="1">
      <c r="A43" s="23" t="s">
        <v>5</v>
      </c>
      <c r="B43" s="35">
        <f>SUM(B44:B46)</f>
        <v>44</v>
      </c>
      <c r="C43" s="80">
        <f t="shared" si="18"/>
        <v>126.17572837806837</v>
      </c>
      <c r="D43" s="80">
        <f t="shared" si="19"/>
        <v>10.81081081081081</v>
      </c>
      <c r="E43" s="36">
        <f>SUM(E44:E46)</f>
        <v>15</v>
      </c>
      <c r="F43" s="80">
        <f t="shared" si="27"/>
        <v>43.01445285615967</v>
      </c>
      <c r="G43" s="80">
        <f t="shared" si="20"/>
        <v>3.6855036855036856</v>
      </c>
      <c r="H43" s="36">
        <f>SUM(H44:H46)</f>
        <v>16</v>
      </c>
      <c r="I43" s="80">
        <f t="shared" si="28"/>
        <v>45.882083046570315</v>
      </c>
      <c r="J43" s="141">
        <f t="shared" si="21"/>
        <v>3.9312039312039313</v>
      </c>
      <c r="K43" s="39">
        <f>SUM(K44:K46)</f>
        <v>12</v>
      </c>
      <c r="L43" s="80">
        <f t="shared" si="29"/>
        <v>34.41156228492773</v>
      </c>
      <c r="M43" s="141">
        <f t="shared" si="22"/>
        <v>2.9484029484029484</v>
      </c>
      <c r="N43" s="39">
        <f>SUM(N44:N46)</f>
        <v>1</v>
      </c>
      <c r="O43" s="80">
        <f t="shared" si="30"/>
        <v>2.8676301904106447</v>
      </c>
      <c r="P43" s="141">
        <f t="shared" si="23"/>
        <v>0.2457002457002457</v>
      </c>
      <c r="Q43" s="39">
        <f>SUM(Q44:Q46)</f>
        <v>7</v>
      </c>
      <c r="R43" s="80">
        <f t="shared" si="31"/>
        <v>20.07341133287451</v>
      </c>
      <c r="S43" s="141">
        <f t="shared" si="24"/>
        <v>1.71990171990172</v>
      </c>
      <c r="T43" s="39">
        <f>SUM(T44:T46)</f>
        <v>4</v>
      </c>
      <c r="U43" s="80">
        <f t="shared" si="32"/>
        <v>11.470520761642579</v>
      </c>
      <c r="V43" s="141">
        <f t="shared" si="25"/>
        <v>0.9828009828009828</v>
      </c>
      <c r="W43" s="39">
        <f>SUM(W44:W46)</f>
        <v>0</v>
      </c>
      <c r="X43" s="80">
        <f t="shared" si="33"/>
        <v>0</v>
      </c>
      <c r="Y43" s="82">
        <f t="shared" si="26"/>
        <v>0</v>
      </c>
      <c r="Z43" s="120"/>
      <c r="AA43" s="115"/>
      <c r="AB43" s="115"/>
      <c r="AC43" s="1"/>
      <c r="AD43" s="1"/>
      <c r="AE43" s="1"/>
    </row>
    <row r="44" spans="1:31" ht="22.5" customHeight="1">
      <c r="A44" s="16" t="s">
        <v>14</v>
      </c>
      <c r="B44" s="40">
        <v>21</v>
      </c>
      <c r="C44" s="73">
        <f t="shared" si="18"/>
        <v>188.27326519634212</v>
      </c>
      <c r="D44" s="137">
        <f t="shared" si="19"/>
        <v>13.291139240506327</v>
      </c>
      <c r="E44" s="37">
        <v>7</v>
      </c>
      <c r="F44" s="73">
        <f t="shared" si="27"/>
        <v>62.75775506544738</v>
      </c>
      <c r="G44" s="137">
        <f t="shared" si="20"/>
        <v>4.430379746835443</v>
      </c>
      <c r="H44" s="37">
        <v>5</v>
      </c>
      <c r="I44" s="73">
        <f t="shared" si="28"/>
        <v>44.82696790389098</v>
      </c>
      <c r="J44" s="137">
        <f t="shared" si="21"/>
        <v>3.1645569620253164</v>
      </c>
      <c r="K44" s="37">
        <v>4</v>
      </c>
      <c r="L44" s="73">
        <f t="shared" si="29"/>
        <v>35.861574323112784</v>
      </c>
      <c r="M44" s="137">
        <f t="shared" si="22"/>
        <v>2.5316455696202533</v>
      </c>
      <c r="N44" s="37">
        <v>0</v>
      </c>
      <c r="O44" s="73">
        <f t="shared" si="30"/>
        <v>0</v>
      </c>
      <c r="P44" s="137">
        <f t="shared" si="23"/>
        <v>0</v>
      </c>
      <c r="Q44" s="37">
        <v>0</v>
      </c>
      <c r="R44" s="73">
        <f t="shared" si="31"/>
        <v>0</v>
      </c>
      <c r="S44" s="137">
        <f t="shared" si="24"/>
        <v>0</v>
      </c>
      <c r="T44" s="37">
        <v>2</v>
      </c>
      <c r="U44" s="73">
        <f t="shared" si="32"/>
        <v>17.930787161556392</v>
      </c>
      <c r="V44" s="137">
        <f t="shared" si="25"/>
        <v>1.2658227848101267</v>
      </c>
      <c r="W44" s="37">
        <v>0</v>
      </c>
      <c r="X44" s="73">
        <f t="shared" si="33"/>
        <v>0</v>
      </c>
      <c r="Y44" s="77">
        <f t="shared" si="26"/>
        <v>0</v>
      </c>
      <c r="Z44" s="120"/>
      <c r="AA44" s="115"/>
      <c r="AB44" s="115"/>
      <c r="AC44" s="1"/>
      <c r="AD44" s="1"/>
      <c r="AE44" s="1"/>
    </row>
    <row r="45" spans="1:31" ht="22.5" customHeight="1">
      <c r="A45" s="17" t="s">
        <v>15</v>
      </c>
      <c r="B45" s="41">
        <v>12</v>
      </c>
      <c r="C45" s="74">
        <f t="shared" si="18"/>
        <v>103.42152891493579</v>
      </c>
      <c r="D45" s="138">
        <f t="shared" si="19"/>
        <v>10.16949152542373</v>
      </c>
      <c r="E45" s="38">
        <v>3</v>
      </c>
      <c r="F45" s="74">
        <f t="shared" si="27"/>
        <v>25.855382228733948</v>
      </c>
      <c r="G45" s="138">
        <f t="shared" si="20"/>
        <v>2.5423728813559325</v>
      </c>
      <c r="H45" s="38">
        <v>9</v>
      </c>
      <c r="I45" s="74">
        <f t="shared" si="28"/>
        <v>77.56614668620185</v>
      </c>
      <c r="J45" s="138">
        <f t="shared" si="21"/>
        <v>7.627118644067797</v>
      </c>
      <c r="K45" s="38">
        <v>1</v>
      </c>
      <c r="L45" s="74">
        <f t="shared" si="29"/>
        <v>8.618460742911317</v>
      </c>
      <c r="M45" s="138">
        <f t="shared" si="22"/>
        <v>0.847457627118644</v>
      </c>
      <c r="N45" s="38">
        <v>0</v>
      </c>
      <c r="O45" s="74">
        <f t="shared" si="30"/>
        <v>0</v>
      </c>
      <c r="P45" s="138">
        <f t="shared" si="23"/>
        <v>0</v>
      </c>
      <c r="Q45" s="38">
        <v>1</v>
      </c>
      <c r="R45" s="74">
        <f t="shared" si="31"/>
        <v>8.618460742911317</v>
      </c>
      <c r="S45" s="138">
        <f t="shared" si="24"/>
        <v>0.847457627118644</v>
      </c>
      <c r="T45" s="38">
        <v>0</v>
      </c>
      <c r="U45" s="74">
        <f t="shared" si="32"/>
        <v>0</v>
      </c>
      <c r="V45" s="138">
        <f t="shared" si="25"/>
        <v>0</v>
      </c>
      <c r="W45" s="38">
        <v>0</v>
      </c>
      <c r="X45" s="74">
        <f t="shared" si="33"/>
        <v>0</v>
      </c>
      <c r="Y45" s="71">
        <f t="shared" si="26"/>
        <v>0</v>
      </c>
      <c r="Z45" s="120"/>
      <c r="AA45" s="115"/>
      <c r="AB45" s="115"/>
      <c r="AC45" s="1"/>
      <c r="AD45" s="1"/>
      <c r="AE45" s="1"/>
    </row>
    <row r="46" spans="1:31" ht="22.5" customHeight="1" thickBot="1">
      <c r="A46" s="20" t="s">
        <v>16</v>
      </c>
      <c r="B46" s="42">
        <v>11</v>
      </c>
      <c r="C46" s="75">
        <f t="shared" si="18"/>
        <v>90.79653322327694</v>
      </c>
      <c r="D46" s="140">
        <f t="shared" si="19"/>
        <v>8.396946564885496</v>
      </c>
      <c r="E46" s="44">
        <v>5</v>
      </c>
      <c r="F46" s="75">
        <f t="shared" si="27"/>
        <v>41.27115146512588</v>
      </c>
      <c r="G46" s="140">
        <f t="shared" si="20"/>
        <v>3.816793893129771</v>
      </c>
      <c r="H46" s="44">
        <v>2</v>
      </c>
      <c r="I46" s="75">
        <f t="shared" si="28"/>
        <v>16.50846058605035</v>
      </c>
      <c r="J46" s="140">
        <f t="shared" si="21"/>
        <v>1.5267175572519083</v>
      </c>
      <c r="K46" s="44">
        <v>7</v>
      </c>
      <c r="L46" s="75">
        <f t="shared" si="29"/>
        <v>57.77961205117622</v>
      </c>
      <c r="M46" s="140">
        <f t="shared" si="22"/>
        <v>5.343511450381679</v>
      </c>
      <c r="N46" s="44">
        <v>1</v>
      </c>
      <c r="O46" s="75">
        <f t="shared" si="30"/>
        <v>8.254230293025175</v>
      </c>
      <c r="P46" s="140">
        <f t="shared" si="23"/>
        <v>0.7633587786259541</v>
      </c>
      <c r="Q46" s="44">
        <v>6</v>
      </c>
      <c r="R46" s="75">
        <f t="shared" si="31"/>
        <v>49.52538175815105</v>
      </c>
      <c r="S46" s="140">
        <f t="shared" si="24"/>
        <v>4.580152671755725</v>
      </c>
      <c r="T46" s="44">
        <v>2</v>
      </c>
      <c r="U46" s="75">
        <f t="shared" si="32"/>
        <v>16.50846058605035</v>
      </c>
      <c r="V46" s="140">
        <f t="shared" si="25"/>
        <v>1.5267175572519083</v>
      </c>
      <c r="W46" s="44">
        <v>0</v>
      </c>
      <c r="X46" s="75">
        <f t="shared" si="33"/>
        <v>0</v>
      </c>
      <c r="Y46" s="78">
        <f t="shared" si="26"/>
        <v>0</v>
      </c>
      <c r="Z46" s="120"/>
      <c r="AA46" s="115"/>
      <c r="AB46" s="115"/>
      <c r="AC46" s="1"/>
      <c r="AD46" s="1"/>
      <c r="AE46" s="1"/>
    </row>
    <row r="47" spans="1:31" ht="61.5" customHeight="1">
      <c r="A47" s="196" t="s">
        <v>50</v>
      </c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"/>
      <c r="AA47" s="1"/>
      <c r="AB47" s="1"/>
      <c r="AC47" s="1"/>
      <c r="AD47" s="1"/>
      <c r="AE47" s="1"/>
    </row>
    <row r="48" spans="1:25" ht="14.25">
      <c r="A48" s="167" t="s">
        <v>48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16"/>
      <c r="R48" s="116"/>
      <c r="S48" s="116"/>
      <c r="T48" s="116"/>
      <c r="U48" s="116"/>
      <c r="V48" s="116"/>
      <c r="W48" s="116"/>
      <c r="X48" s="116"/>
      <c r="Y48" s="117"/>
    </row>
    <row r="50" spans="3:28" ht="13.5">
      <c r="C50" s="103"/>
      <c r="D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</sheetData>
  <sheetProtection sheet="1"/>
  <mergeCells count="27">
    <mergeCell ref="A47:Y47"/>
    <mergeCell ref="A48:P48"/>
    <mergeCell ref="B29:D29"/>
    <mergeCell ref="E29:G29"/>
    <mergeCell ref="H29:J29"/>
    <mergeCell ref="K29:M29"/>
    <mergeCell ref="N29:P29"/>
    <mergeCell ref="Q29:S29"/>
    <mergeCell ref="T29:V29"/>
    <mergeCell ref="W29:Y29"/>
    <mergeCell ref="H5:S5"/>
    <mergeCell ref="T5:AB5"/>
    <mergeCell ref="K6:M6"/>
    <mergeCell ref="N6:P6"/>
    <mergeCell ref="Q6:S6"/>
    <mergeCell ref="W6:Y6"/>
    <mergeCell ref="Z6:AB6"/>
    <mergeCell ref="A5:A7"/>
    <mergeCell ref="H6:I6"/>
    <mergeCell ref="A29:A30"/>
    <mergeCell ref="Z29:AA29"/>
    <mergeCell ref="AD5:AE5"/>
    <mergeCell ref="AD6:AE6"/>
    <mergeCell ref="AD7:AE7"/>
    <mergeCell ref="T6:U6"/>
    <mergeCell ref="B5:D6"/>
    <mergeCell ref="E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&amp;L&amp;14西濃地域の公衆衛生2012&amp;C&amp;14－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view="pageBreakPreview" zoomScale="70" zoomScaleNormal="80" zoomScaleSheetLayoutView="70" zoomScalePageLayoutView="0" workbookViewId="0" topLeftCell="A31">
      <selection activeCell="F53" sqref="F53"/>
    </sheetView>
  </sheetViews>
  <sheetFormatPr defaultColWidth="9.00390625" defaultRowHeight="13.5"/>
  <cols>
    <col min="1" max="1" width="9.75390625" style="0" customWidth="1"/>
    <col min="2" max="2" width="9.625" style="0" customWidth="1"/>
    <col min="3" max="28" width="7.625" style="0" customWidth="1"/>
    <col min="29" max="29" width="4.125" style="0" customWidth="1"/>
    <col min="30" max="30" width="8.625" style="0" customWidth="1"/>
    <col min="31" max="31" width="13.375" style="0" customWidth="1"/>
  </cols>
  <sheetData>
    <row r="1" spans="1:31" ht="17.25">
      <c r="A1" s="15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7.25">
      <c r="A3" s="15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B3" s="53" t="s">
        <v>46</v>
      </c>
      <c r="AC3" s="1"/>
      <c r="AD3" s="1"/>
      <c r="AE3" s="1"/>
    </row>
    <row r="4" spans="1:3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5" customFormat="1" ht="19.5" customHeight="1">
      <c r="A5" s="182"/>
      <c r="B5" s="168" t="s">
        <v>24</v>
      </c>
      <c r="C5" s="169"/>
      <c r="D5" s="170"/>
      <c r="E5" s="174" t="s">
        <v>25</v>
      </c>
      <c r="F5" s="169"/>
      <c r="G5" s="170"/>
      <c r="H5" s="174" t="s">
        <v>26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74" t="s">
        <v>43</v>
      </c>
      <c r="U5" s="169"/>
      <c r="V5" s="169"/>
      <c r="W5" s="169"/>
      <c r="X5" s="169"/>
      <c r="Y5" s="169"/>
      <c r="Z5" s="169"/>
      <c r="AA5" s="169"/>
      <c r="AB5" s="176"/>
      <c r="AC5" s="24"/>
      <c r="AD5" s="168" t="s">
        <v>47</v>
      </c>
      <c r="AE5" s="176"/>
    </row>
    <row r="6" spans="1:31" s="25" customFormat="1" ht="19.5" customHeight="1" thickBot="1">
      <c r="A6" s="184"/>
      <c r="B6" s="179"/>
      <c r="C6" s="189"/>
      <c r="D6" s="191"/>
      <c r="E6" s="188"/>
      <c r="F6" s="189"/>
      <c r="G6" s="191"/>
      <c r="H6" s="188"/>
      <c r="I6" s="189"/>
      <c r="J6" s="143"/>
      <c r="K6" s="192" t="s">
        <v>27</v>
      </c>
      <c r="L6" s="193"/>
      <c r="M6" s="194"/>
      <c r="N6" s="192" t="s">
        <v>40</v>
      </c>
      <c r="O6" s="193"/>
      <c r="P6" s="194"/>
      <c r="Q6" s="192" t="s">
        <v>28</v>
      </c>
      <c r="R6" s="193"/>
      <c r="S6" s="194"/>
      <c r="T6" s="188"/>
      <c r="U6" s="189"/>
      <c r="V6" s="114"/>
      <c r="W6" s="192" t="s">
        <v>45</v>
      </c>
      <c r="X6" s="193"/>
      <c r="Y6" s="194"/>
      <c r="Z6" s="192" t="s">
        <v>44</v>
      </c>
      <c r="AA6" s="193"/>
      <c r="AB6" s="195"/>
      <c r="AC6" s="24"/>
      <c r="AD6" s="179" t="s">
        <v>22</v>
      </c>
      <c r="AE6" s="180"/>
    </row>
    <row r="7" spans="1:31" s="25" customFormat="1" ht="19.5" customHeight="1" thickBot="1">
      <c r="A7" s="183"/>
      <c r="B7" s="147" t="s">
        <v>29</v>
      </c>
      <c r="C7" s="148" t="s">
        <v>30</v>
      </c>
      <c r="D7" s="136" t="s">
        <v>42</v>
      </c>
      <c r="E7" s="148" t="s">
        <v>29</v>
      </c>
      <c r="F7" s="148" t="s">
        <v>30</v>
      </c>
      <c r="G7" s="136" t="s">
        <v>42</v>
      </c>
      <c r="H7" s="148" t="s">
        <v>29</v>
      </c>
      <c r="I7" s="148" t="s">
        <v>30</v>
      </c>
      <c r="J7" s="136" t="s">
        <v>42</v>
      </c>
      <c r="K7" s="148" t="s">
        <v>29</v>
      </c>
      <c r="L7" s="148" t="s">
        <v>30</v>
      </c>
      <c r="M7" s="136" t="s">
        <v>42</v>
      </c>
      <c r="N7" s="148" t="s">
        <v>29</v>
      </c>
      <c r="O7" s="148" t="s">
        <v>30</v>
      </c>
      <c r="P7" s="136" t="s">
        <v>42</v>
      </c>
      <c r="Q7" s="148" t="s">
        <v>29</v>
      </c>
      <c r="R7" s="148" t="s">
        <v>30</v>
      </c>
      <c r="S7" s="136" t="s">
        <v>42</v>
      </c>
      <c r="T7" s="148" t="s">
        <v>29</v>
      </c>
      <c r="U7" s="148" t="s">
        <v>30</v>
      </c>
      <c r="V7" s="136" t="s">
        <v>42</v>
      </c>
      <c r="W7" s="148" t="s">
        <v>29</v>
      </c>
      <c r="X7" s="149" t="s">
        <v>30</v>
      </c>
      <c r="Y7" s="136" t="s">
        <v>42</v>
      </c>
      <c r="Z7" s="148" t="s">
        <v>29</v>
      </c>
      <c r="AA7" s="149" t="s">
        <v>30</v>
      </c>
      <c r="AB7" s="150" t="s">
        <v>42</v>
      </c>
      <c r="AC7" s="24"/>
      <c r="AD7" s="171" t="s">
        <v>21</v>
      </c>
      <c r="AE7" s="181"/>
    </row>
    <row r="8" spans="1:32" ht="22.5" customHeight="1">
      <c r="A8" s="16" t="s">
        <v>2</v>
      </c>
      <c r="B8" s="40">
        <v>596526</v>
      </c>
      <c r="C8" s="144">
        <v>921.6</v>
      </c>
      <c r="D8" s="144">
        <f>B8/$B8*100</f>
        <v>100</v>
      </c>
      <c r="E8" s="145">
        <v>144115</v>
      </c>
      <c r="F8" s="144">
        <v>222.7</v>
      </c>
      <c r="G8" s="144">
        <f>E8/$B8*100</f>
        <v>24.159047551992703</v>
      </c>
      <c r="H8" s="145">
        <v>64251</v>
      </c>
      <c r="I8" s="144">
        <v>99.3</v>
      </c>
      <c r="J8" s="144">
        <f>H8/$B8*100</f>
        <v>10.770863298498305</v>
      </c>
      <c r="K8" s="145">
        <v>8480</v>
      </c>
      <c r="L8" s="144">
        <v>13.1</v>
      </c>
      <c r="M8" s="144">
        <f>K8/$B8*100</f>
        <v>1.421564189993395</v>
      </c>
      <c r="N8" s="145">
        <v>15406</v>
      </c>
      <c r="O8" s="144">
        <v>23.8</v>
      </c>
      <c r="P8" s="144">
        <f>N8/$B8*100</f>
        <v>2.5826200366790384</v>
      </c>
      <c r="Q8" s="145">
        <v>38752</v>
      </c>
      <c r="R8" s="144">
        <v>59.9</v>
      </c>
      <c r="S8" s="144">
        <f>Q8/$B8*100</f>
        <v>6.496280128611326</v>
      </c>
      <c r="T8" s="145">
        <v>103628</v>
      </c>
      <c r="U8" s="144">
        <v>160.1</v>
      </c>
      <c r="V8" s="144">
        <f>T8/$B8*100</f>
        <v>17.371916731207023</v>
      </c>
      <c r="W8" s="145">
        <v>19299</v>
      </c>
      <c r="X8" s="144">
        <v>29.8</v>
      </c>
      <c r="Y8" s="144">
        <f>W8/$B8*100</f>
        <v>3.235231993240865</v>
      </c>
      <c r="Z8" s="145">
        <v>14930</v>
      </c>
      <c r="AA8" s="146">
        <v>23.1</v>
      </c>
      <c r="AB8" s="153">
        <f>Z8/$B8*100</f>
        <v>2.5028246882784657</v>
      </c>
      <c r="AC8" s="1"/>
      <c r="AD8" s="3" t="s">
        <v>2</v>
      </c>
      <c r="AE8" s="54">
        <v>64727000</v>
      </c>
      <c r="AF8" t="s">
        <v>39</v>
      </c>
    </row>
    <row r="9" spans="1:32" ht="22.5" customHeight="1" thickBot="1">
      <c r="A9" s="18" t="s">
        <v>3</v>
      </c>
      <c r="B9" s="31">
        <v>10054</v>
      </c>
      <c r="C9" s="156">
        <f aca="true" t="shared" si="0" ref="C9:C23">B9/$AE9*100000</f>
        <v>957.5238095238095</v>
      </c>
      <c r="D9" s="66">
        <f aca="true" t="shared" si="1" ref="D9:D23">B9/$B9*100</f>
        <v>100</v>
      </c>
      <c r="E9" s="157">
        <v>2332</v>
      </c>
      <c r="F9" s="156">
        <f>E9/$AE9*100000</f>
        <v>222.09523809523807</v>
      </c>
      <c r="G9" s="66">
        <f aca="true" t="shared" si="2" ref="G9:G23">E9/$B9*100</f>
        <v>23.194748358862142</v>
      </c>
      <c r="H9" s="157">
        <v>1070</v>
      </c>
      <c r="I9" s="156">
        <f>H9/$AE9*100000</f>
        <v>101.90476190476191</v>
      </c>
      <c r="J9" s="66">
        <f aca="true" t="shared" si="3" ref="J9:J23">H9/$B9*100</f>
        <v>10.642530336184604</v>
      </c>
      <c r="K9" s="157">
        <v>143</v>
      </c>
      <c r="L9" s="156">
        <f>K9/$AE9*100000</f>
        <v>13.619047619047619</v>
      </c>
      <c r="M9" s="66">
        <f aca="true" t="shared" si="4" ref="M9:M23">K9/$B9*100</f>
        <v>1.4223194748358863</v>
      </c>
      <c r="N9" s="157">
        <v>293</v>
      </c>
      <c r="O9" s="156">
        <f>N9/$AE9*100000</f>
        <v>27.904761904761905</v>
      </c>
      <c r="P9" s="66">
        <f aca="true" t="shared" si="5" ref="P9:P23">N9/$B9*100</f>
        <v>2.914262979908494</v>
      </c>
      <c r="Q9" s="157">
        <v>616</v>
      </c>
      <c r="R9" s="156">
        <f>Q9/$AE9*100000</f>
        <v>58.666666666666664</v>
      </c>
      <c r="S9" s="66">
        <f aca="true" t="shared" si="6" ref="S9:S23">Q9/$B9*100</f>
        <v>6.12691466083151</v>
      </c>
      <c r="T9" s="157">
        <v>1956</v>
      </c>
      <c r="U9" s="156">
        <f>T9/$AE9*100000</f>
        <v>186.28571428571428</v>
      </c>
      <c r="V9" s="66">
        <f aca="true" t="shared" si="7" ref="V9:V23">T9/$B9*100</f>
        <v>19.454943306146806</v>
      </c>
      <c r="W9" s="157">
        <v>380</v>
      </c>
      <c r="X9" s="156">
        <f>W9/$AE9*100000</f>
        <v>36.19047619047619</v>
      </c>
      <c r="Y9" s="66">
        <f aca="true" t="shared" si="8" ref="Y9:Y23">W9/$B9*100</f>
        <v>3.7795902128506067</v>
      </c>
      <c r="Z9" s="32">
        <v>175</v>
      </c>
      <c r="AA9" s="156">
        <f>Z9/$AE9*100000</f>
        <v>16.666666666666668</v>
      </c>
      <c r="AB9" s="70">
        <f aca="true" t="shared" si="9" ref="AB9:AB23">Z9/$B9*100</f>
        <v>1.7406007559180425</v>
      </c>
      <c r="AC9" s="1"/>
      <c r="AD9" s="4" t="s">
        <v>3</v>
      </c>
      <c r="AE9" s="55">
        <v>1050000</v>
      </c>
      <c r="AF9" t="s">
        <v>39</v>
      </c>
    </row>
    <row r="10" spans="1:31" ht="22.5" customHeight="1" thickBot="1">
      <c r="A10" s="19" t="s">
        <v>4</v>
      </c>
      <c r="B10" s="47">
        <f>B11+B20</f>
        <v>1875</v>
      </c>
      <c r="C10" s="72">
        <f t="shared" si="0"/>
        <v>953.1894991561096</v>
      </c>
      <c r="D10" s="72">
        <f t="shared" si="1"/>
        <v>100</v>
      </c>
      <c r="E10" s="48">
        <f>E11+E20</f>
        <v>421</v>
      </c>
      <c r="F10" s="72">
        <f aca="true" t="shared" si="10" ref="F10:F23">E10/$AE10*100000</f>
        <v>214.0228155438518</v>
      </c>
      <c r="G10" s="72">
        <f t="shared" si="2"/>
        <v>22.453333333333333</v>
      </c>
      <c r="H10" s="48">
        <f>H11+H20</f>
        <v>188</v>
      </c>
      <c r="I10" s="72">
        <f aca="true" t="shared" si="11" ref="I10:I23">H10/$AE10*100000</f>
        <v>95.57313378205258</v>
      </c>
      <c r="J10" s="72">
        <f t="shared" si="3"/>
        <v>10.026666666666667</v>
      </c>
      <c r="K10" s="48">
        <f>K11+K20</f>
        <v>22</v>
      </c>
      <c r="L10" s="72">
        <f aca="true" t="shared" si="12" ref="L10:L23">K10/$AE10*100000</f>
        <v>11.184090123431686</v>
      </c>
      <c r="M10" s="72">
        <f t="shared" si="4"/>
        <v>1.1733333333333333</v>
      </c>
      <c r="N10" s="48">
        <f>N11+N20</f>
        <v>50</v>
      </c>
      <c r="O10" s="72">
        <f aca="true" t="shared" si="13" ref="O10:O23">N10/$AE10*100000</f>
        <v>25.418386644162922</v>
      </c>
      <c r="P10" s="72">
        <f t="shared" si="5"/>
        <v>2.666666666666667</v>
      </c>
      <c r="Q10" s="48">
        <f>Q11+Q20</f>
        <v>116</v>
      </c>
      <c r="R10" s="72">
        <f aca="true" t="shared" si="14" ref="R10:R23">Q10/$AE10*100000</f>
        <v>58.970657014457984</v>
      </c>
      <c r="S10" s="72">
        <f t="shared" si="6"/>
        <v>6.1866666666666665</v>
      </c>
      <c r="T10" s="48">
        <f>T11+T20</f>
        <v>400</v>
      </c>
      <c r="U10" s="72">
        <f aca="true" t="shared" si="15" ref="U10:U23">T10/$AE10*100000</f>
        <v>203.34709315330338</v>
      </c>
      <c r="V10" s="72">
        <f t="shared" si="7"/>
        <v>21.333333333333336</v>
      </c>
      <c r="W10" s="48">
        <f>W11+W20</f>
        <v>49</v>
      </c>
      <c r="X10" s="72">
        <f aca="true" t="shared" si="16" ref="X10:X23">W10/$AE10*100000</f>
        <v>24.910018911279664</v>
      </c>
      <c r="Y10" s="72">
        <f t="shared" si="8"/>
        <v>2.6133333333333333</v>
      </c>
      <c r="Z10" s="48">
        <f>Z11+Z20</f>
        <v>38</v>
      </c>
      <c r="AA10" s="142">
        <f aca="true" t="shared" si="17" ref="AA10:AA23">Z10/$AE10*100000</f>
        <v>19.31797384956382</v>
      </c>
      <c r="AB10" s="76">
        <f t="shared" si="9"/>
        <v>2.0266666666666664</v>
      </c>
      <c r="AC10" s="1"/>
      <c r="AD10" s="5" t="s">
        <v>4</v>
      </c>
      <c r="AE10" s="8">
        <f>AE11+AE20</f>
        <v>196708</v>
      </c>
    </row>
    <row r="11" spans="1:31" ht="22.5" customHeight="1" thickBot="1">
      <c r="A11" s="19" t="s">
        <v>5</v>
      </c>
      <c r="B11" s="47">
        <f>SUM(B12:B19)</f>
        <v>1503</v>
      </c>
      <c r="C11" s="72">
        <f t="shared" si="0"/>
        <v>942.3611067570364</v>
      </c>
      <c r="D11" s="72">
        <f t="shared" si="1"/>
        <v>100</v>
      </c>
      <c r="E11" s="48">
        <f>SUM(E12:E19)</f>
        <v>350</v>
      </c>
      <c r="F11" s="72">
        <f t="shared" si="10"/>
        <v>219.44536750829192</v>
      </c>
      <c r="G11" s="72">
        <f t="shared" si="2"/>
        <v>23.28675981370592</v>
      </c>
      <c r="H11" s="48">
        <f>SUM(H12:H19)</f>
        <v>150</v>
      </c>
      <c r="I11" s="72">
        <f t="shared" si="11"/>
        <v>94.04801464641082</v>
      </c>
      <c r="J11" s="72">
        <f t="shared" si="3"/>
        <v>9.980039920159681</v>
      </c>
      <c r="K11" s="48">
        <f>SUM(K12:K19)</f>
        <v>16</v>
      </c>
      <c r="L11" s="72">
        <f t="shared" si="12"/>
        <v>10.031788228950486</v>
      </c>
      <c r="M11" s="72">
        <f t="shared" si="4"/>
        <v>1.0645375914836992</v>
      </c>
      <c r="N11" s="48">
        <f>SUM(N12:N19)</f>
        <v>42</v>
      </c>
      <c r="O11" s="72">
        <f t="shared" si="13"/>
        <v>26.333444100995028</v>
      </c>
      <c r="P11" s="72">
        <f t="shared" si="5"/>
        <v>2.7944111776447107</v>
      </c>
      <c r="Q11" s="48">
        <f>SUM(Q12:Q19)</f>
        <v>92</v>
      </c>
      <c r="R11" s="72">
        <f t="shared" si="14"/>
        <v>57.6827823164653</v>
      </c>
      <c r="S11" s="72">
        <f t="shared" si="6"/>
        <v>6.121091151031271</v>
      </c>
      <c r="T11" s="48">
        <f>SUM(T12:T19)</f>
        <v>328</v>
      </c>
      <c r="U11" s="72">
        <f t="shared" si="15"/>
        <v>205.65165869348496</v>
      </c>
      <c r="V11" s="72">
        <f t="shared" si="7"/>
        <v>21.823020625415836</v>
      </c>
      <c r="W11" s="48">
        <f>SUM(W12:W19)</f>
        <v>36</v>
      </c>
      <c r="X11" s="72">
        <f t="shared" si="16"/>
        <v>22.571523515138594</v>
      </c>
      <c r="Y11" s="72">
        <f t="shared" si="8"/>
        <v>2.3952095808383236</v>
      </c>
      <c r="Z11" s="48">
        <f>SUM(Z12:Z19)</f>
        <v>37</v>
      </c>
      <c r="AA11" s="142">
        <f t="shared" si="17"/>
        <v>23.198510279447998</v>
      </c>
      <c r="AB11" s="76">
        <f t="shared" si="9"/>
        <v>2.4617431803060548</v>
      </c>
      <c r="AC11" s="1"/>
      <c r="AD11" s="6" t="s">
        <v>5</v>
      </c>
      <c r="AE11" s="8">
        <f>SUM(AE12:AE19)</f>
        <v>159493</v>
      </c>
    </row>
    <row r="12" spans="1:31" ht="22.5" customHeight="1">
      <c r="A12" s="16" t="s">
        <v>6</v>
      </c>
      <c r="B12" s="49">
        <v>757</v>
      </c>
      <c r="C12" s="73">
        <f t="shared" si="0"/>
        <v>913.8428480027042</v>
      </c>
      <c r="D12" s="73">
        <f t="shared" si="1"/>
        <v>100</v>
      </c>
      <c r="E12" s="50">
        <v>196</v>
      </c>
      <c r="F12" s="73">
        <f t="shared" si="10"/>
        <v>236.6092446612021</v>
      </c>
      <c r="G12" s="73">
        <f t="shared" si="2"/>
        <v>25.891677675033026</v>
      </c>
      <c r="H12" s="50">
        <v>82</v>
      </c>
      <c r="I12" s="73">
        <f t="shared" si="11"/>
        <v>98.98958195009476</v>
      </c>
      <c r="J12" s="73">
        <f t="shared" si="3"/>
        <v>10.83223249669749</v>
      </c>
      <c r="K12" s="50">
        <v>9</v>
      </c>
      <c r="L12" s="73">
        <f t="shared" si="12"/>
        <v>10.864710214034792</v>
      </c>
      <c r="M12" s="73">
        <f t="shared" si="4"/>
        <v>1.1889035667107</v>
      </c>
      <c r="N12" s="50">
        <v>18</v>
      </c>
      <c r="O12" s="73">
        <f t="shared" si="13"/>
        <v>21.729420428069584</v>
      </c>
      <c r="P12" s="73">
        <f t="shared" si="5"/>
        <v>2.3778071334214</v>
      </c>
      <c r="Q12" s="50">
        <v>55</v>
      </c>
      <c r="R12" s="73">
        <f t="shared" si="14"/>
        <v>66.39545130799038</v>
      </c>
      <c r="S12" s="73">
        <f t="shared" si="6"/>
        <v>7.26552179656539</v>
      </c>
      <c r="T12" s="50">
        <v>163</v>
      </c>
      <c r="U12" s="73">
        <f t="shared" si="15"/>
        <v>196.77197387640788</v>
      </c>
      <c r="V12" s="73">
        <f t="shared" si="7"/>
        <v>21.532364597093792</v>
      </c>
      <c r="W12" s="50">
        <v>14</v>
      </c>
      <c r="X12" s="73">
        <f t="shared" si="16"/>
        <v>16.90066033294301</v>
      </c>
      <c r="Y12" s="73">
        <f t="shared" si="8"/>
        <v>1.8494055482166447</v>
      </c>
      <c r="Z12" s="50">
        <v>25</v>
      </c>
      <c r="AA12" s="137">
        <f t="shared" si="17"/>
        <v>30.179750594541087</v>
      </c>
      <c r="AB12" s="77">
        <f t="shared" si="9"/>
        <v>3.302509907529723</v>
      </c>
      <c r="AC12" s="1"/>
      <c r="AD12" s="3" t="s">
        <v>6</v>
      </c>
      <c r="AE12" s="56">
        <v>82837</v>
      </c>
    </row>
    <row r="13" spans="1:31" ht="22.5" customHeight="1">
      <c r="A13" s="17" t="s">
        <v>7</v>
      </c>
      <c r="B13" s="45">
        <v>216</v>
      </c>
      <c r="C13" s="74">
        <f t="shared" si="0"/>
        <v>1125.7622348465106</v>
      </c>
      <c r="D13" s="74">
        <f t="shared" si="1"/>
        <v>100</v>
      </c>
      <c r="E13" s="46">
        <v>43</v>
      </c>
      <c r="F13" s="74">
        <f t="shared" si="10"/>
        <v>224.11007452962946</v>
      </c>
      <c r="G13" s="74">
        <f t="shared" si="2"/>
        <v>19.90740740740741</v>
      </c>
      <c r="H13" s="46">
        <v>20</v>
      </c>
      <c r="I13" s="74">
        <f t="shared" si="11"/>
        <v>104.2372439672695</v>
      </c>
      <c r="J13" s="74">
        <f t="shared" si="3"/>
        <v>9.25925925925926</v>
      </c>
      <c r="K13" s="46">
        <v>1</v>
      </c>
      <c r="L13" s="74">
        <f t="shared" si="12"/>
        <v>5.211862198363475</v>
      </c>
      <c r="M13" s="74">
        <f t="shared" si="4"/>
        <v>0.4629629629629629</v>
      </c>
      <c r="N13" s="46">
        <v>7</v>
      </c>
      <c r="O13" s="74">
        <f t="shared" si="13"/>
        <v>36.48303538854432</v>
      </c>
      <c r="P13" s="74">
        <f t="shared" si="5"/>
        <v>3.2407407407407405</v>
      </c>
      <c r="Q13" s="46">
        <v>12</v>
      </c>
      <c r="R13" s="74">
        <f t="shared" si="14"/>
        <v>62.5423463803617</v>
      </c>
      <c r="S13" s="74">
        <f t="shared" si="6"/>
        <v>5.555555555555555</v>
      </c>
      <c r="T13" s="46">
        <v>53</v>
      </c>
      <c r="U13" s="74">
        <f t="shared" si="15"/>
        <v>276.2286965132642</v>
      </c>
      <c r="V13" s="74">
        <f t="shared" si="7"/>
        <v>24.537037037037038</v>
      </c>
      <c r="W13" s="46">
        <v>9</v>
      </c>
      <c r="X13" s="74">
        <f t="shared" si="16"/>
        <v>46.90675978527128</v>
      </c>
      <c r="Y13" s="74">
        <f t="shared" si="8"/>
        <v>4.166666666666666</v>
      </c>
      <c r="Z13" s="46">
        <v>3</v>
      </c>
      <c r="AA13" s="138">
        <f t="shared" si="17"/>
        <v>15.635586595090425</v>
      </c>
      <c r="AB13" s="71">
        <f t="shared" si="9"/>
        <v>1.3888888888888888</v>
      </c>
      <c r="AC13" s="1"/>
      <c r="AD13" s="4" t="s">
        <v>7</v>
      </c>
      <c r="AE13" s="57">
        <v>19187</v>
      </c>
    </row>
    <row r="14" spans="1:31" ht="22.5" customHeight="1">
      <c r="A14" s="17" t="s">
        <v>8</v>
      </c>
      <c r="B14" s="45">
        <v>132</v>
      </c>
      <c r="C14" s="74">
        <f t="shared" si="0"/>
        <v>829.0936498963633</v>
      </c>
      <c r="D14" s="74">
        <f t="shared" si="1"/>
        <v>100</v>
      </c>
      <c r="E14" s="46">
        <v>36</v>
      </c>
      <c r="F14" s="74">
        <f t="shared" si="10"/>
        <v>226.11644997173542</v>
      </c>
      <c r="G14" s="74">
        <f t="shared" si="2"/>
        <v>27.27272727272727</v>
      </c>
      <c r="H14" s="46">
        <v>16</v>
      </c>
      <c r="I14" s="74">
        <f t="shared" si="11"/>
        <v>100.49619998743796</v>
      </c>
      <c r="J14" s="74">
        <f t="shared" si="3"/>
        <v>12.121212121212121</v>
      </c>
      <c r="K14" s="46">
        <v>3</v>
      </c>
      <c r="L14" s="74">
        <f t="shared" si="12"/>
        <v>18.84303749764462</v>
      </c>
      <c r="M14" s="74">
        <f t="shared" si="4"/>
        <v>2.272727272727273</v>
      </c>
      <c r="N14" s="46">
        <v>5</v>
      </c>
      <c r="O14" s="74">
        <f t="shared" si="13"/>
        <v>31.405062496074365</v>
      </c>
      <c r="P14" s="74">
        <f t="shared" si="5"/>
        <v>3.787878787878788</v>
      </c>
      <c r="Q14" s="46">
        <v>8</v>
      </c>
      <c r="R14" s="74">
        <f t="shared" si="14"/>
        <v>50.24809999371898</v>
      </c>
      <c r="S14" s="74">
        <f t="shared" si="6"/>
        <v>6.0606060606060606</v>
      </c>
      <c r="T14" s="46">
        <v>29</v>
      </c>
      <c r="U14" s="74">
        <f t="shared" si="15"/>
        <v>182.14936247723134</v>
      </c>
      <c r="V14" s="74">
        <f t="shared" si="7"/>
        <v>21.96969696969697</v>
      </c>
      <c r="W14" s="46">
        <v>3</v>
      </c>
      <c r="X14" s="74">
        <f t="shared" si="16"/>
        <v>18.84303749764462</v>
      </c>
      <c r="Y14" s="74">
        <f t="shared" si="8"/>
        <v>2.272727272727273</v>
      </c>
      <c r="Z14" s="46">
        <v>1</v>
      </c>
      <c r="AA14" s="138">
        <f t="shared" si="17"/>
        <v>6.281012499214873</v>
      </c>
      <c r="AB14" s="71">
        <f t="shared" si="9"/>
        <v>0.7575757575757576</v>
      </c>
      <c r="AC14" s="1"/>
      <c r="AD14" s="4" t="s">
        <v>8</v>
      </c>
      <c r="AE14" s="57">
        <v>15921</v>
      </c>
    </row>
    <row r="15" spans="1:31" ht="22.5" customHeight="1">
      <c r="A15" s="17" t="s">
        <v>9</v>
      </c>
      <c r="B15" s="45">
        <v>147</v>
      </c>
      <c r="C15" s="74">
        <f t="shared" si="0"/>
        <v>1003.9612074853162</v>
      </c>
      <c r="D15" s="74">
        <f t="shared" si="1"/>
        <v>100</v>
      </c>
      <c r="E15" s="46">
        <v>24</v>
      </c>
      <c r="F15" s="74">
        <f t="shared" si="10"/>
        <v>163.91203387515367</v>
      </c>
      <c r="G15" s="74">
        <f t="shared" si="2"/>
        <v>16.3265306122449</v>
      </c>
      <c r="H15" s="46">
        <v>8</v>
      </c>
      <c r="I15" s="74">
        <f t="shared" si="11"/>
        <v>54.63734462505122</v>
      </c>
      <c r="J15" s="74">
        <f t="shared" si="3"/>
        <v>5.442176870748299</v>
      </c>
      <c r="K15" s="46">
        <v>1</v>
      </c>
      <c r="L15" s="74">
        <f t="shared" si="12"/>
        <v>6.8296680781314025</v>
      </c>
      <c r="M15" s="74">
        <f t="shared" si="4"/>
        <v>0.6802721088435374</v>
      </c>
      <c r="N15" s="46">
        <v>1</v>
      </c>
      <c r="O15" s="74">
        <f t="shared" si="13"/>
        <v>6.8296680781314025</v>
      </c>
      <c r="P15" s="74">
        <f t="shared" si="5"/>
        <v>0.6802721088435374</v>
      </c>
      <c r="Q15" s="46">
        <v>6</v>
      </c>
      <c r="R15" s="74">
        <f t="shared" si="14"/>
        <v>40.97800846878842</v>
      </c>
      <c r="S15" s="74">
        <f t="shared" si="6"/>
        <v>4.081632653061225</v>
      </c>
      <c r="T15" s="46">
        <v>32</v>
      </c>
      <c r="U15" s="74">
        <f t="shared" si="15"/>
        <v>218.54937850020488</v>
      </c>
      <c r="V15" s="74">
        <f t="shared" si="7"/>
        <v>21.768707482993197</v>
      </c>
      <c r="W15" s="46">
        <v>5</v>
      </c>
      <c r="X15" s="74">
        <f t="shared" si="16"/>
        <v>34.14834039065701</v>
      </c>
      <c r="Y15" s="74">
        <f t="shared" si="8"/>
        <v>3.4013605442176873</v>
      </c>
      <c r="Z15" s="46">
        <v>3</v>
      </c>
      <c r="AA15" s="138">
        <f t="shared" si="17"/>
        <v>20.48900423439421</v>
      </c>
      <c r="AB15" s="71">
        <f t="shared" si="9"/>
        <v>2.0408163265306123</v>
      </c>
      <c r="AC15" s="1"/>
      <c r="AD15" s="4" t="s">
        <v>9</v>
      </c>
      <c r="AE15" s="57">
        <v>14642</v>
      </c>
    </row>
    <row r="16" spans="1:31" ht="22.5" customHeight="1">
      <c r="A16" s="17" t="s">
        <v>10</v>
      </c>
      <c r="B16" s="45">
        <v>51</v>
      </c>
      <c r="C16" s="74">
        <f t="shared" si="0"/>
        <v>1252.4557956777996</v>
      </c>
      <c r="D16" s="74">
        <f t="shared" si="1"/>
        <v>100</v>
      </c>
      <c r="E16" s="46">
        <v>7</v>
      </c>
      <c r="F16" s="74">
        <f t="shared" si="10"/>
        <v>171.9056974459725</v>
      </c>
      <c r="G16" s="74">
        <f t="shared" si="2"/>
        <v>13.725490196078432</v>
      </c>
      <c r="H16" s="46">
        <v>9</v>
      </c>
      <c r="I16" s="74">
        <f t="shared" si="11"/>
        <v>221.02161100196463</v>
      </c>
      <c r="J16" s="74">
        <f t="shared" si="3"/>
        <v>17.647058823529413</v>
      </c>
      <c r="K16" s="46">
        <v>1</v>
      </c>
      <c r="L16" s="74">
        <f t="shared" si="12"/>
        <v>24.55795677799607</v>
      </c>
      <c r="M16" s="74">
        <f t="shared" si="4"/>
        <v>1.9607843137254901</v>
      </c>
      <c r="N16" s="46">
        <v>3</v>
      </c>
      <c r="O16" s="74">
        <f t="shared" si="13"/>
        <v>73.67387033398822</v>
      </c>
      <c r="P16" s="74">
        <f t="shared" si="5"/>
        <v>5.88235294117647</v>
      </c>
      <c r="Q16" s="46">
        <v>5</v>
      </c>
      <c r="R16" s="74">
        <f t="shared" si="14"/>
        <v>122.78978388998036</v>
      </c>
      <c r="S16" s="74">
        <f t="shared" si="6"/>
        <v>9.803921568627452</v>
      </c>
      <c r="T16" s="46">
        <v>9</v>
      </c>
      <c r="U16" s="74">
        <f t="shared" si="15"/>
        <v>221.02161100196463</v>
      </c>
      <c r="V16" s="74">
        <f t="shared" si="7"/>
        <v>17.647058823529413</v>
      </c>
      <c r="W16" s="46">
        <v>2</v>
      </c>
      <c r="X16" s="74">
        <f t="shared" si="16"/>
        <v>49.11591355599214</v>
      </c>
      <c r="Y16" s="74">
        <f t="shared" si="8"/>
        <v>3.9215686274509802</v>
      </c>
      <c r="Z16" s="46">
        <v>2</v>
      </c>
      <c r="AA16" s="138">
        <f t="shared" si="17"/>
        <v>49.11591355599214</v>
      </c>
      <c r="AB16" s="71">
        <f t="shared" si="9"/>
        <v>3.9215686274509802</v>
      </c>
      <c r="AC16" s="1"/>
      <c r="AD16" s="4" t="s">
        <v>10</v>
      </c>
      <c r="AE16" s="57">
        <v>4072</v>
      </c>
    </row>
    <row r="17" spans="1:31" ht="22.5" customHeight="1">
      <c r="A17" s="17" t="s">
        <v>11</v>
      </c>
      <c r="B17" s="45">
        <v>86</v>
      </c>
      <c r="C17" s="74">
        <f t="shared" si="0"/>
        <v>849.2988346829943</v>
      </c>
      <c r="D17" s="74">
        <f t="shared" si="1"/>
        <v>100</v>
      </c>
      <c r="E17" s="46">
        <v>19</v>
      </c>
      <c r="F17" s="74">
        <f t="shared" si="10"/>
        <v>187.63578905787082</v>
      </c>
      <c r="G17" s="74">
        <f t="shared" si="2"/>
        <v>22.093023255813954</v>
      </c>
      <c r="H17" s="46">
        <v>5</v>
      </c>
      <c r="I17" s="74">
        <f t="shared" si="11"/>
        <v>49.37783922575549</v>
      </c>
      <c r="J17" s="74">
        <f t="shared" si="3"/>
        <v>5.813953488372093</v>
      </c>
      <c r="K17" s="46">
        <v>0</v>
      </c>
      <c r="L17" s="74">
        <f t="shared" si="12"/>
        <v>0</v>
      </c>
      <c r="M17" s="74">
        <f t="shared" si="4"/>
        <v>0</v>
      </c>
      <c r="N17" s="46">
        <v>2</v>
      </c>
      <c r="O17" s="74">
        <f t="shared" si="13"/>
        <v>19.751135690302192</v>
      </c>
      <c r="P17" s="74">
        <f t="shared" si="5"/>
        <v>2.3255813953488373</v>
      </c>
      <c r="Q17" s="46">
        <v>3</v>
      </c>
      <c r="R17" s="74">
        <f t="shared" si="14"/>
        <v>29.62670353545329</v>
      </c>
      <c r="S17" s="74">
        <f t="shared" si="6"/>
        <v>3.488372093023256</v>
      </c>
      <c r="T17" s="46">
        <v>21</v>
      </c>
      <c r="U17" s="74">
        <f t="shared" si="15"/>
        <v>207.38692474817304</v>
      </c>
      <c r="V17" s="74">
        <f t="shared" si="7"/>
        <v>24.418604651162788</v>
      </c>
      <c r="W17" s="46">
        <v>1</v>
      </c>
      <c r="X17" s="74">
        <f t="shared" si="16"/>
        <v>9.875567845151096</v>
      </c>
      <c r="Y17" s="74">
        <f t="shared" si="8"/>
        <v>1.1627906976744187</v>
      </c>
      <c r="Z17" s="46">
        <v>2</v>
      </c>
      <c r="AA17" s="138">
        <f t="shared" si="17"/>
        <v>19.751135690302192</v>
      </c>
      <c r="AB17" s="71">
        <f t="shared" si="9"/>
        <v>2.3255813953488373</v>
      </c>
      <c r="AC17" s="1"/>
      <c r="AD17" s="4" t="s">
        <v>11</v>
      </c>
      <c r="AE17" s="57">
        <v>10126</v>
      </c>
    </row>
    <row r="18" spans="1:31" ht="22.5" customHeight="1">
      <c r="A18" s="17" t="s">
        <v>12</v>
      </c>
      <c r="B18" s="45">
        <v>40</v>
      </c>
      <c r="C18" s="74">
        <f t="shared" si="0"/>
        <v>783.0853563038372</v>
      </c>
      <c r="D18" s="74">
        <f t="shared" si="1"/>
        <v>100</v>
      </c>
      <c r="E18" s="46">
        <v>10</v>
      </c>
      <c r="F18" s="74">
        <f t="shared" si="10"/>
        <v>195.7713390759593</v>
      </c>
      <c r="G18" s="74">
        <f t="shared" si="2"/>
        <v>25</v>
      </c>
      <c r="H18" s="46">
        <v>1</v>
      </c>
      <c r="I18" s="74">
        <f t="shared" si="11"/>
        <v>19.57713390759593</v>
      </c>
      <c r="J18" s="74">
        <f t="shared" si="3"/>
        <v>2.5</v>
      </c>
      <c r="K18" s="46">
        <v>0</v>
      </c>
      <c r="L18" s="74">
        <f t="shared" si="12"/>
        <v>0</v>
      </c>
      <c r="M18" s="74">
        <f t="shared" si="4"/>
        <v>0</v>
      </c>
      <c r="N18" s="46">
        <v>1</v>
      </c>
      <c r="O18" s="74">
        <f t="shared" si="13"/>
        <v>19.57713390759593</v>
      </c>
      <c r="P18" s="74">
        <f t="shared" si="5"/>
        <v>2.5</v>
      </c>
      <c r="Q18" s="46">
        <v>0</v>
      </c>
      <c r="R18" s="74">
        <f t="shared" si="14"/>
        <v>0</v>
      </c>
      <c r="S18" s="74">
        <f t="shared" si="6"/>
        <v>0</v>
      </c>
      <c r="T18" s="46">
        <v>6</v>
      </c>
      <c r="U18" s="74">
        <f t="shared" si="15"/>
        <v>117.46280344557557</v>
      </c>
      <c r="V18" s="74">
        <f t="shared" si="7"/>
        <v>15</v>
      </c>
      <c r="W18" s="46">
        <v>0</v>
      </c>
      <c r="X18" s="74">
        <f t="shared" si="16"/>
        <v>0</v>
      </c>
      <c r="Y18" s="74">
        <f t="shared" si="8"/>
        <v>0</v>
      </c>
      <c r="Z18" s="46">
        <v>1</v>
      </c>
      <c r="AA18" s="138">
        <f t="shared" si="17"/>
        <v>19.57713390759593</v>
      </c>
      <c r="AB18" s="71">
        <f t="shared" si="9"/>
        <v>2.5</v>
      </c>
      <c r="AC18" s="1"/>
      <c r="AD18" s="4" t="s">
        <v>12</v>
      </c>
      <c r="AE18" s="57">
        <v>5108</v>
      </c>
    </row>
    <row r="19" spans="1:31" ht="22.5" customHeight="1" thickBot="1">
      <c r="A19" s="17" t="s">
        <v>13</v>
      </c>
      <c r="B19" s="151">
        <v>74</v>
      </c>
      <c r="C19" s="67">
        <f t="shared" si="0"/>
        <v>973.6842105263158</v>
      </c>
      <c r="D19" s="67">
        <f t="shared" si="1"/>
        <v>100</v>
      </c>
      <c r="E19" s="152">
        <v>15</v>
      </c>
      <c r="F19" s="67">
        <f t="shared" si="10"/>
        <v>197.3684210526316</v>
      </c>
      <c r="G19" s="67">
        <f t="shared" si="2"/>
        <v>20.27027027027027</v>
      </c>
      <c r="H19" s="152">
        <v>9</v>
      </c>
      <c r="I19" s="67">
        <f t="shared" si="11"/>
        <v>118.42105263157896</v>
      </c>
      <c r="J19" s="67">
        <f t="shared" si="3"/>
        <v>12.162162162162163</v>
      </c>
      <c r="K19" s="152">
        <v>1</v>
      </c>
      <c r="L19" s="67">
        <f t="shared" si="12"/>
        <v>13.157894736842104</v>
      </c>
      <c r="M19" s="67">
        <f t="shared" si="4"/>
        <v>1.3513513513513513</v>
      </c>
      <c r="N19" s="152">
        <v>5</v>
      </c>
      <c r="O19" s="67">
        <f t="shared" si="13"/>
        <v>65.78947368421052</v>
      </c>
      <c r="P19" s="67">
        <f t="shared" si="5"/>
        <v>6.756756756756757</v>
      </c>
      <c r="Q19" s="152">
        <v>3</v>
      </c>
      <c r="R19" s="67">
        <f t="shared" si="14"/>
        <v>39.473684210526315</v>
      </c>
      <c r="S19" s="67">
        <f t="shared" si="6"/>
        <v>4.054054054054054</v>
      </c>
      <c r="T19" s="152">
        <v>15</v>
      </c>
      <c r="U19" s="67">
        <f t="shared" si="15"/>
        <v>197.3684210526316</v>
      </c>
      <c r="V19" s="67">
        <f t="shared" si="7"/>
        <v>20.27027027027027</v>
      </c>
      <c r="W19" s="152">
        <v>2</v>
      </c>
      <c r="X19" s="67">
        <f t="shared" si="16"/>
        <v>26.31578947368421</v>
      </c>
      <c r="Y19" s="67">
        <f t="shared" si="8"/>
        <v>2.7027027027027026</v>
      </c>
      <c r="Z19" s="152">
        <v>0</v>
      </c>
      <c r="AA19" s="139">
        <f t="shared" si="17"/>
        <v>0</v>
      </c>
      <c r="AB19" s="68">
        <f t="shared" si="9"/>
        <v>0</v>
      </c>
      <c r="AC19" s="1"/>
      <c r="AD19" s="4" t="s">
        <v>13</v>
      </c>
      <c r="AE19" s="57">
        <v>7600</v>
      </c>
    </row>
    <row r="20" spans="1:31" ht="22.5" customHeight="1" thickBot="1">
      <c r="A20" s="19" t="s">
        <v>5</v>
      </c>
      <c r="B20" s="47">
        <f>SUM(B21:B23)</f>
        <v>372</v>
      </c>
      <c r="C20" s="72">
        <f t="shared" si="0"/>
        <v>999.596936719065</v>
      </c>
      <c r="D20" s="72">
        <f t="shared" si="1"/>
        <v>100</v>
      </c>
      <c r="E20" s="48">
        <f>SUM(E21:E23)</f>
        <v>71</v>
      </c>
      <c r="F20" s="72">
        <f t="shared" si="10"/>
        <v>190.78328630928388</v>
      </c>
      <c r="G20" s="72">
        <f t="shared" si="2"/>
        <v>19.086021505376344</v>
      </c>
      <c r="H20" s="48">
        <f>SUM(H21:H23)</f>
        <v>38</v>
      </c>
      <c r="I20" s="72">
        <f t="shared" si="11"/>
        <v>102.1093645035604</v>
      </c>
      <c r="J20" s="72">
        <f t="shared" si="3"/>
        <v>10.21505376344086</v>
      </c>
      <c r="K20" s="48">
        <f>SUM(K21:K23)</f>
        <v>6</v>
      </c>
      <c r="L20" s="72">
        <f t="shared" si="12"/>
        <v>16.122531237404274</v>
      </c>
      <c r="M20" s="72">
        <f t="shared" si="4"/>
        <v>1.6129032258064515</v>
      </c>
      <c r="N20" s="48">
        <f>SUM(N21:N23)</f>
        <v>8</v>
      </c>
      <c r="O20" s="72">
        <f t="shared" si="13"/>
        <v>21.49670831653903</v>
      </c>
      <c r="P20" s="72">
        <f t="shared" si="5"/>
        <v>2.1505376344086025</v>
      </c>
      <c r="Q20" s="48">
        <f>SUM(Q21:Q23)</f>
        <v>24</v>
      </c>
      <c r="R20" s="72">
        <f t="shared" si="14"/>
        <v>64.4901249496171</v>
      </c>
      <c r="S20" s="72">
        <f t="shared" si="6"/>
        <v>6.451612903225806</v>
      </c>
      <c r="T20" s="48">
        <f>SUM(T21:T23)</f>
        <v>72</v>
      </c>
      <c r="U20" s="72">
        <f t="shared" si="15"/>
        <v>193.47037484885126</v>
      </c>
      <c r="V20" s="72">
        <f t="shared" si="7"/>
        <v>19.35483870967742</v>
      </c>
      <c r="W20" s="48">
        <f>SUM(W21:W23)</f>
        <v>13</v>
      </c>
      <c r="X20" s="72">
        <f t="shared" si="16"/>
        <v>34.932151014375926</v>
      </c>
      <c r="Y20" s="72">
        <f t="shared" si="8"/>
        <v>3.494623655913978</v>
      </c>
      <c r="Z20" s="48">
        <f>SUM(Z21:Z23)</f>
        <v>1</v>
      </c>
      <c r="AA20" s="142">
        <f t="shared" si="17"/>
        <v>2.687088539567379</v>
      </c>
      <c r="AB20" s="76">
        <f t="shared" si="9"/>
        <v>0.2688172043010753</v>
      </c>
      <c r="AC20" s="1"/>
      <c r="AD20" s="6" t="s">
        <v>5</v>
      </c>
      <c r="AE20" s="8">
        <f>SUM(AE21:AE23)</f>
        <v>37215</v>
      </c>
    </row>
    <row r="21" spans="1:31" ht="22.5" customHeight="1">
      <c r="A21" s="16" t="s">
        <v>14</v>
      </c>
      <c r="B21" s="49">
        <v>169</v>
      </c>
      <c r="C21" s="73">
        <f t="shared" si="0"/>
        <v>1386.2685587728652</v>
      </c>
      <c r="D21" s="73">
        <f t="shared" si="1"/>
        <v>100</v>
      </c>
      <c r="E21" s="50">
        <v>30</v>
      </c>
      <c r="F21" s="73">
        <f t="shared" si="10"/>
        <v>246.08317611352638</v>
      </c>
      <c r="G21" s="73">
        <f t="shared" si="2"/>
        <v>17.75147928994083</v>
      </c>
      <c r="H21" s="50">
        <v>21</v>
      </c>
      <c r="I21" s="73">
        <f t="shared" si="11"/>
        <v>172.25822327946847</v>
      </c>
      <c r="J21" s="73">
        <f t="shared" si="3"/>
        <v>12.42603550295858</v>
      </c>
      <c r="K21" s="50">
        <v>3</v>
      </c>
      <c r="L21" s="73">
        <f t="shared" si="12"/>
        <v>24.608317611352636</v>
      </c>
      <c r="M21" s="73">
        <f t="shared" si="4"/>
        <v>1.7751479289940828</v>
      </c>
      <c r="N21" s="50">
        <v>3</v>
      </c>
      <c r="O21" s="73">
        <f t="shared" si="13"/>
        <v>24.608317611352636</v>
      </c>
      <c r="P21" s="73">
        <f t="shared" si="5"/>
        <v>1.7751479289940828</v>
      </c>
      <c r="Q21" s="50">
        <v>15</v>
      </c>
      <c r="R21" s="73">
        <f t="shared" si="14"/>
        <v>123.04158805676319</v>
      </c>
      <c r="S21" s="73">
        <f t="shared" si="6"/>
        <v>8.875739644970414</v>
      </c>
      <c r="T21" s="50">
        <v>33</v>
      </c>
      <c r="U21" s="73">
        <f t="shared" si="15"/>
        <v>270.691493724879</v>
      </c>
      <c r="V21" s="73">
        <f t="shared" si="7"/>
        <v>19.526627218934912</v>
      </c>
      <c r="W21" s="50">
        <v>8</v>
      </c>
      <c r="X21" s="73">
        <f t="shared" si="16"/>
        <v>65.62218029694037</v>
      </c>
      <c r="Y21" s="73">
        <f t="shared" si="8"/>
        <v>4.733727810650888</v>
      </c>
      <c r="Z21" s="50">
        <v>0</v>
      </c>
      <c r="AA21" s="137">
        <f t="shared" si="17"/>
        <v>0</v>
      </c>
      <c r="AB21" s="77">
        <f t="shared" si="9"/>
        <v>0</v>
      </c>
      <c r="AC21" s="1"/>
      <c r="AD21" s="3" t="s">
        <v>14</v>
      </c>
      <c r="AE21" s="58">
        <v>12191</v>
      </c>
    </row>
    <row r="22" spans="1:31" ht="22.5" customHeight="1">
      <c r="A22" s="17" t="s">
        <v>15</v>
      </c>
      <c r="B22" s="45">
        <v>98</v>
      </c>
      <c r="C22" s="74">
        <f t="shared" si="0"/>
        <v>804.333552199606</v>
      </c>
      <c r="D22" s="74">
        <f t="shared" si="1"/>
        <v>100</v>
      </c>
      <c r="E22" s="46">
        <v>23</v>
      </c>
      <c r="F22" s="74">
        <f t="shared" si="10"/>
        <v>188.77216021011162</v>
      </c>
      <c r="G22" s="74">
        <f t="shared" si="2"/>
        <v>23.46938775510204</v>
      </c>
      <c r="H22" s="46">
        <v>6</v>
      </c>
      <c r="I22" s="74">
        <f t="shared" si="11"/>
        <v>49.24491135915955</v>
      </c>
      <c r="J22" s="74">
        <f t="shared" si="3"/>
        <v>6.122448979591836</v>
      </c>
      <c r="K22" s="46">
        <v>2</v>
      </c>
      <c r="L22" s="74">
        <f t="shared" si="12"/>
        <v>16.414970453053183</v>
      </c>
      <c r="M22" s="74">
        <f t="shared" si="4"/>
        <v>2.0408163265306123</v>
      </c>
      <c r="N22" s="46">
        <v>1</v>
      </c>
      <c r="O22" s="74">
        <f t="shared" si="13"/>
        <v>8.207485226526591</v>
      </c>
      <c r="P22" s="74">
        <f t="shared" si="5"/>
        <v>1.0204081632653061</v>
      </c>
      <c r="Q22" s="46">
        <v>3</v>
      </c>
      <c r="R22" s="74">
        <f t="shared" si="14"/>
        <v>24.622455679579776</v>
      </c>
      <c r="S22" s="74">
        <f t="shared" si="6"/>
        <v>3.061224489795918</v>
      </c>
      <c r="T22" s="46">
        <v>18</v>
      </c>
      <c r="U22" s="74">
        <f t="shared" si="15"/>
        <v>147.73473407747866</v>
      </c>
      <c r="V22" s="74">
        <f t="shared" si="7"/>
        <v>18.367346938775512</v>
      </c>
      <c r="W22" s="46">
        <v>4</v>
      </c>
      <c r="X22" s="74">
        <f t="shared" si="16"/>
        <v>32.829940906106366</v>
      </c>
      <c r="Y22" s="74">
        <f t="shared" si="8"/>
        <v>4.081632653061225</v>
      </c>
      <c r="Z22" s="46">
        <v>1</v>
      </c>
      <c r="AA22" s="138">
        <f t="shared" si="17"/>
        <v>8.207485226526591</v>
      </c>
      <c r="AB22" s="71">
        <f t="shared" si="9"/>
        <v>1.0204081632653061</v>
      </c>
      <c r="AC22" s="1"/>
      <c r="AD22" s="4" t="s">
        <v>15</v>
      </c>
      <c r="AE22" s="57">
        <v>12184</v>
      </c>
    </row>
    <row r="23" spans="1:31" ht="22.5" customHeight="1" thickBot="1">
      <c r="A23" s="20" t="s">
        <v>16</v>
      </c>
      <c r="B23" s="51">
        <v>105</v>
      </c>
      <c r="C23" s="75">
        <f t="shared" si="0"/>
        <v>817.7570093457944</v>
      </c>
      <c r="D23" s="75">
        <f t="shared" si="1"/>
        <v>100</v>
      </c>
      <c r="E23" s="52">
        <v>18</v>
      </c>
      <c r="F23" s="75">
        <f t="shared" si="10"/>
        <v>140.18691588785046</v>
      </c>
      <c r="G23" s="75">
        <f t="shared" si="2"/>
        <v>17.142857142857142</v>
      </c>
      <c r="H23" s="52">
        <v>11</v>
      </c>
      <c r="I23" s="75">
        <f t="shared" si="11"/>
        <v>85.66978193146417</v>
      </c>
      <c r="J23" s="75">
        <f t="shared" si="3"/>
        <v>10.476190476190476</v>
      </c>
      <c r="K23" s="52">
        <v>1</v>
      </c>
      <c r="L23" s="43">
        <f t="shared" si="12"/>
        <v>7.788161993769471</v>
      </c>
      <c r="M23" s="43">
        <f t="shared" si="4"/>
        <v>0.9523809523809524</v>
      </c>
      <c r="N23" s="52">
        <v>4</v>
      </c>
      <c r="O23" s="75">
        <f t="shared" si="13"/>
        <v>31.152647975077883</v>
      </c>
      <c r="P23" s="75">
        <f t="shared" si="5"/>
        <v>3.8095238095238098</v>
      </c>
      <c r="Q23" s="52">
        <v>6</v>
      </c>
      <c r="R23" s="75">
        <f t="shared" si="14"/>
        <v>46.728971962616825</v>
      </c>
      <c r="S23" s="75">
        <f t="shared" si="6"/>
        <v>5.714285714285714</v>
      </c>
      <c r="T23" s="52">
        <v>21</v>
      </c>
      <c r="U23" s="75">
        <f t="shared" si="15"/>
        <v>163.5514018691589</v>
      </c>
      <c r="V23" s="75">
        <f t="shared" si="7"/>
        <v>20</v>
      </c>
      <c r="W23" s="52">
        <v>1</v>
      </c>
      <c r="X23" s="75">
        <f t="shared" si="16"/>
        <v>7.788161993769471</v>
      </c>
      <c r="Y23" s="75">
        <f t="shared" si="8"/>
        <v>0.9523809523809524</v>
      </c>
      <c r="Z23" s="52">
        <v>0</v>
      </c>
      <c r="AA23" s="140">
        <f t="shared" si="17"/>
        <v>0</v>
      </c>
      <c r="AB23" s="78">
        <f t="shared" si="9"/>
        <v>0</v>
      </c>
      <c r="AC23" s="1"/>
      <c r="AD23" s="7" t="s">
        <v>16</v>
      </c>
      <c r="AE23" s="59">
        <v>12840</v>
      </c>
    </row>
    <row r="24" spans="1:31" ht="14.25" customHeigh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7.2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53" t="str">
        <f>AB3</f>
        <v>    （平成２３年）</v>
      </c>
      <c r="Z27" s="28"/>
      <c r="AB27" s="53"/>
      <c r="AC27" s="1"/>
      <c r="AD27" s="1"/>
      <c r="AE27" s="1"/>
    </row>
    <row r="28" spans="1:31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5" customFormat="1" ht="39.75" customHeight="1">
      <c r="A29" s="185"/>
      <c r="B29" s="177" t="s">
        <v>31</v>
      </c>
      <c r="C29" s="159"/>
      <c r="D29" s="160"/>
      <c r="E29" s="158" t="s">
        <v>32</v>
      </c>
      <c r="F29" s="159"/>
      <c r="G29" s="160"/>
      <c r="H29" s="158" t="s">
        <v>33</v>
      </c>
      <c r="I29" s="159"/>
      <c r="J29" s="160"/>
      <c r="K29" s="158" t="s">
        <v>34</v>
      </c>
      <c r="L29" s="159"/>
      <c r="M29" s="160"/>
      <c r="N29" s="158" t="s">
        <v>35</v>
      </c>
      <c r="O29" s="159"/>
      <c r="P29" s="160"/>
      <c r="Q29" s="158" t="s">
        <v>36</v>
      </c>
      <c r="R29" s="159"/>
      <c r="S29" s="160"/>
      <c r="T29" s="158" t="s">
        <v>37</v>
      </c>
      <c r="U29" s="159"/>
      <c r="V29" s="160"/>
      <c r="W29" s="158" t="s">
        <v>38</v>
      </c>
      <c r="X29" s="159"/>
      <c r="Y29" s="161"/>
      <c r="Z29" s="190"/>
      <c r="AA29" s="190"/>
      <c r="AB29" s="154"/>
      <c r="AC29" s="24"/>
      <c r="AD29" s="24"/>
      <c r="AE29" s="24"/>
    </row>
    <row r="30" spans="1:31" s="25" customFormat="1" ht="19.5" customHeight="1" thickBot="1">
      <c r="A30" s="187"/>
      <c r="B30" s="26" t="s">
        <v>29</v>
      </c>
      <c r="C30" s="27" t="s">
        <v>30</v>
      </c>
      <c r="D30" s="118" t="s">
        <v>42</v>
      </c>
      <c r="E30" s="27" t="s">
        <v>29</v>
      </c>
      <c r="F30" s="27" t="s">
        <v>30</v>
      </c>
      <c r="G30" s="118" t="s">
        <v>42</v>
      </c>
      <c r="H30" s="27" t="s">
        <v>29</v>
      </c>
      <c r="I30" s="27" t="s">
        <v>30</v>
      </c>
      <c r="J30" s="118" t="s">
        <v>42</v>
      </c>
      <c r="K30" s="27" t="s">
        <v>29</v>
      </c>
      <c r="L30" s="27" t="s">
        <v>30</v>
      </c>
      <c r="M30" s="118" t="s">
        <v>42</v>
      </c>
      <c r="N30" s="27" t="s">
        <v>29</v>
      </c>
      <c r="O30" s="27" t="s">
        <v>30</v>
      </c>
      <c r="P30" s="118" t="s">
        <v>42</v>
      </c>
      <c r="Q30" s="27" t="s">
        <v>29</v>
      </c>
      <c r="R30" s="27" t="s">
        <v>30</v>
      </c>
      <c r="S30" s="118" t="s">
        <v>42</v>
      </c>
      <c r="T30" s="27" t="s">
        <v>29</v>
      </c>
      <c r="U30" s="27" t="s">
        <v>30</v>
      </c>
      <c r="V30" s="118" t="s">
        <v>42</v>
      </c>
      <c r="W30" s="27" t="s">
        <v>29</v>
      </c>
      <c r="X30" s="110" t="s">
        <v>30</v>
      </c>
      <c r="Y30" s="135" t="s">
        <v>42</v>
      </c>
      <c r="Z30" s="154"/>
      <c r="AA30" s="154"/>
      <c r="AB30" s="154"/>
      <c r="AC30" s="24"/>
      <c r="AD30" s="24"/>
      <c r="AE30" s="24"/>
    </row>
    <row r="31" spans="1:31" ht="22.5" customHeight="1">
      <c r="A31" s="21" t="s">
        <v>2</v>
      </c>
      <c r="B31" s="29">
        <v>58148</v>
      </c>
      <c r="C31" s="65">
        <v>89.8</v>
      </c>
      <c r="D31" s="65">
        <f>B31/$B8*100</f>
        <v>9.747772938648106</v>
      </c>
      <c r="E31" s="30">
        <v>26933</v>
      </c>
      <c r="F31" s="65">
        <v>41.6</v>
      </c>
      <c r="G31" s="65">
        <f>E31/$B8*100</f>
        <v>4.514975038808032</v>
      </c>
      <c r="H31" s="30">
        <v>39717</v>
      </c>
      <c r="I31" s="65">
        <v>61.4</v>
      </c>
      <c r="J31" s="65">
        <f>H31/$B8*100</f>
        <v>6.658050110137697</v>
      </c>
      <c r="K31" s="30">
        <v>8992</v>
      </c>
      <c r="L31" s="65">
        <v>13.9</v>
      </c>
      <c r="M31" s="65">
        <f>K31/$B8*100</f>
        <v>1.5073944807099775</v>
      </c>
      <c r="N31" s="30">
        <v>5746</v>
      </c>
      <c r="O31" s="65">
        <v>8.9</v>
      </c>
      <c r="P31" s="65">
        <f>N31/$B8*100</f>
        <v>0.9632438485497697</v>
      </c>
      <c r="Q31" s="30">
        <v>12939</v>
      </c>
      <c r="R31" s="65">
        <v>20</v>
      </c>
      <c r="S31" s="65">
        <f>Q31/$B8*100</f>
        <v>2.1690588507458184</v>
      </c>
      <c r="T31" s="30">
        <v>6926</v>
      </c>
      <c r="U31" s="65">
        <v>10.7</v>
      </c>
      <c r="V31" s="65">
        <f>T31/$B8*100</f>
        <v>1.161055846685643</v>
      </c>
      <c r="W31" s="30">
        <v>817</v>
      </c>
      <c r="X31" s="65">
        <v>1.3</v>
      </c>
      <c r="Y31" s="69">
        <f>W31/$B8*100</f>
        <v>0.13695966311610894</v>
      </c>
      <c r="Z31" s="119"/>
      <c r="AA31" s="115"/>
      <c r="AB31" s="115"/>
      <c r="AC31" s="1"/>
      <c r="AD31" s="1"/>
      <c r="AE31" s="1"/>
    </row>
    <row r="32" spans="1:31" ht="22.5" customHeight="1" thickBot="1">
      <c r="A32" s="18" t="s">
        <v>3</v>
      </c>
      <c r="B32" s="31">
        <v>926</v>
      </c>
      <c r="C32" s="73">
        <f>B32/$AE9*100000</f>
        <v>88.19047619047619</v>
      </c>
      <c r="D32" s="104">
        <f aca="true" t="shared" si="18" ref="D32:D46">B32/$B9*100</f>
        <v>9.2102645713149</v>
      </c>
      <c r="E32" s="32">
        <v>346</v>
      </c>
      <c r="F32" s="73">
        <f>E32/$AE9*100000</f>
        <v>32.95238095238095</v>
      </c>
      <c r="G32" s="104">
        <f aca="true" t="shared" si="19" ref="G32:G46">E32/$B9*100</f>
        <v>3.4414163517008154</v>
      </c>
      <c r="H32" s="32">
        <v>876</v>
      </c>
      <c r="I32" s="73">
        <f>H32/$AE9*100000</f>
        <v>83.42857142857143</v>
      </c>
      <c r="J32" s="104">
        <f aca="true" t="shared" si="20" ref="J32:J46">H32/$B9*100</f>
        <v>8.71295006962403</v>
      </c>
      <c r="K32" s="32">
        <v>133</v>
      </c>
      <c r="L32" s="73">
        <f>K32/$AE9*100000</f>
        <v>12.666666666666666</v>
      </c>
      <c r="M32" s="104">
        <f aca="true" t="shared" si="21" ref="M32:M46">K32/$B9*100</f>
        <v>1.3228565744977123</v>
      </c>
      <c r="N32" s="32">
        <v>95</v>
      </c>
      <c r="O32" s="73">
        <f>N32/$AE9*100000</f>
        <v>9.047619047619047</v>
      </c>
      <c r="P32" s="104">
        <f aca="true" t="shared" si="22" ref="P32:P46">N32/$B9*100</f>
        <v>0.9448975532126517</v>
      </c>
      <c r="Q32" s="32">
        <v>217</v>
      </c>
      <c r="R32" s="73">
        <f>Q32/$AE9*100000</f>
        <v>20.666666666666664</v>
      </c>
      <c r="S32" s="104">
        <f aca="true" t="shared" si="23" ref="S32:S46">Q32/$B9*100</f>
        <v>2.1583449373383727</v>
      </c>
      <c r="T32" s="32">
        <v>97</v>
      </c>
      <c r="U32" s="73">
        <f aca="true" t="shared" si="24" ref="U32:U46">T32/$AE9*100000</f>
        <v>9.238095238095239</v>
      </c>
      <c r="V32" s="66">
        <f aca="true" t="shared" si="25" ref="V32:V46">T32/$B9*100</f>
        <v>0.9647901332802864</v>
      </c>
      <c r="W32" s="32">
        <v>12</v>
      </c>
      <c r="X32" s="73">
        <f>W32/$AE9*100000</f>
        <v>1.1428571428571428</v>
      </c>
      <c r="Y32" s="70">
        <f aca="true" t="shared" si="26" ref="Y32:Y46">W32/$B9*100</f>
        <v>0.11935548040580862</v>
      </c>
      <c r="Z32" s="120"/>
      <c r="AA32" s="115"/>
      <c r="AB32" s="115"/>
      <c r="AC32" s="1"/>
      <c r="AD32" s="1"/>
      <c r="AE32" s="1"/>
    </row>
    <row r="33" spans="1:31" ht="22.5" customHeight="1" thickBot="1">
      <c r="A33" s="22" t="s">
        <v>4</v>
      </c>
      <c r="B33" s="33">
        <f>B34+B43</f>
        <v>186</v>
      </c>
      <c r="C33" s="79">
        <f aca="true" t="shared" si="27" ref="C33:C46">B33/$AE10*100000</f>
        <v>94.55639831628606</v>
      </c>
      <c r="D33" s="79">
        <f t="shared" si="18"/>
        <v>9.92</v>
      </c>
      <c r="E33" s="34">
        <f>E34+E43</f>
        <v>86</v>
      </c>
      <c r="F33" s="79">
        <f aca="true" t="shared" si="28" ref="F33:F46">E33/$AE10*100000</f>
        <v>43.71962502796023</v>
      </c>
      <c r="G33" s="79">
        <f t="shared" si="19"/>
        <v>4.586666666666667</v>
      </c>
      <c r="H33" s="34">
        <f>H34+H43</f>
        <v>133</v>
      </c>
      <c r="I33" s="79">
        <f aca="true" t="shared" si="29" ref="I33:I46">H33/$AE10*100000</f>
        <v>67.61290847347337</v>
      </c>
      <c r="J33" s="79">
        <f t="shared" si="20"/>
        <v>7.093333333333334</v>
      </c>
      <c r="K33" s="34">
        <f>K34+K43</f>
        <v>24</v>
      </c>
      <c r="L33" s="79">
        <f aca="true" t="shared" si="30" ref="L33:L46">K33/$AE10*100000</f>
        <v>12.200825589198203</v>
      </c>
      <c r="M33" s="79">
        <f t="shared" si="21"/>
        <v>1.28</v>
      </c>
      <c r="N33" s="34">
        <f>N34+N43</f>
        <v>26</v>
      </c>
      <c r="O33" s="79">
        <f aca="true" t="shared" si="31" ref="O33:O46">N33/$AE10*100000</f>
        <v>13.217561054964719</v>
      </c>
      <c r="P33" s="79">
        <f t="shared" si="22"/>
        <v>1.3866666666666667</v>
      </c>
      <c r="Q33" s="34">
        <f>Q34+Q43</f>
        <v>30</v>
      </c>
      <c r="R33" s="79">
        <f aca="true" t="shared" si="32" ref="R33:R46">Q33/$AE10*100000</f>
        <v>15.251031986497754</v>
      </c>
      <c r="S33" s="79">
        <f t="shared" si="23"/>
        <v>1.6</v>
      </c>
      <c r="T33" s="34">
        <f>T34+T43</f>
        <v>18</v>
      </c>
      <c r="U33" s="79">
        <f t="shared" si="24"/>
        <v>9.150619191898652</v>
      </c>
      <c r="V33" s="79">
        <f t="shared" si="25"/>
        <v>0.96</v>
      </c>
      <c r="W33" s="34">
        <f>W34+W43</f>
        <v>0</v>
      </c>
      <c r="X33" s="79">
        <f aca="true" t="shared" si="33" ref="X33:X46">W33/$AE10*100000</f>
        <v>0</v>
      </c>
      <c r="Y33" s="81">
        <f t="shared" si="26"/>
        <v>0</v>
      </c>
      <c r="Z33" s="126"/>
      <c r="AA33" s="115"/>
      <c r="AB33" s="115"/>
      <c r="AC33" s="1"/>
      <c r="AD33" s="1"/>
      <c r="AE33" s="1"/>
    </row>
    <row r="34" spans="1:31" ht="22.5" customHeight="1" thickBot="1">
      <c r="A34" s="23" t="s">
        <v>5</v>
      </c>
      <c r="B34" s="35">
        <f>SUM(B35:B42)</f>
        <v>132</v>
      </c>
      <c r="C34" s="80">
        <f t="shared" si="27"/>
        <v>82.76225288884152</v>
      </c>
      <c r="D34" s="80">
        <f t="shared" si="18"/>
        <v>8.78243512974052</v>
      </c>
      <c r="E34" s="36">
        <f>SUM(E35:E42)</f>
        <v>73</v>
      </c>
      <c r="F34" s="80">
        <f t="shared" si="28"/>
        <v>45.770033794586595</v>
      </c>
      <c r="G34" s="80">
        <f t="shared" si="19"/>
        <v>4.8569527611443775</v>
      </c>
      <c r="H34" s="36">
        <f>SUM(H35:H42)</f>
        <v>102</v>
      </c>
      <c r="I34" s="80">
        <f t="shared" si="29"/>
        <v>63.95264995955936</v>
      </c>
      <c r="J34" s="80">
        <f t="shared" si="20"/>
        <v>6.786427145708583</v>
      </c>
      <c r="K34" s="36">
        <f>SUM(K35:K42)</f>
        <v>22</v>
      </c>
      <c r="L34" s="80">
        <f t="shared" si="30"/>
        <v>13.79370881480692</v>
      </c>
      <c r="M34" s="80">
        <f t="shared" si="21"/>
        <v>1.4637391882900865</v>
      </c>
      <c r="N34" s="36">
        <f>SUM(N35:N42)</f>
        <v>19</v>
      </c>
      <c r="O34" s="80">
        <f t="shared" si="31"/>
        <v>11.912748521878704</v>
      </c>
      <c r="P34" s="80">
        <f t="shared" si="22"/>
        <v>1.2641383898868928</v>
      </c>
      <c r="Q34" s="36">
        <f>SUM(Q35:Q42)</f>
        <v>27</v>
      </c>
      <c r="R34" s="80">
        <f t="shared" si="32"/>
        <v>16.928642636353946</v>
      </c>
      <c r="S34" s="80">
        <f t="shared" si="23"/>
        <v>1.7964071856287425</v>
      </c>
      <c r="T34" s="36">
        <f>SUM(T35:T42)</f>
        <v>15</v>
      </c>
      <c r="U34" s="80">
        <f t="shared" si="24"/>
        <v>9.404801464641082</v>
      </c>
      <c r="V34" s="80">
        <f t="shared" si="25"/>
        <v>0.998003992015968</v>
      </c>
      <c r="W34" s="36">
        <f>SUM(W35:W42)</f>
        <v>0</v>
      </c>
      <c r="X34" s="80">
        <f t="shared" si="33"/>
        <v>0</v>
      </c>
      <c r="Y34" s="82">
        <f t="shared" si="26"/>
        <v>0</v>
      </c>
      <c r="Z34" s="126"/>
      <c r="AA34" s="115"/>
      <c r="AB34" s="115"/>
      <c r="AC34" s="1"/>
      <c r="AD34" s="1"/>
      <c r="AE34" s="1"/>
    </row>
    <row r="35" spans="1:31" ht="22.5" customHeight="1">
      <c r="A35" s="16" t="s">
        <v>6</v>
      </c>
      <c r="B35" s="121">
        <v>46</v>
      </c>
      <c r="C35" s="73">
        <f t="shared" si="27"/>
        <v>55.530741093955605</v>
      </c>
      <c r="D35" s="137">
        <f t="shared" si="18"/>
        <v>6.07661822985469</v>
      </c>
      <c r="E35" s="37">
        <v>30</v>
      </c>
      <c r="F35" s="73">
        <f t="shared" si="28"/>
        <v>36.2157007134493</v>
      </c>
      <c r="G35" s="137">
        <f t="shared" si="19"/>
        <v>3.963011889035667</v>
      </c>
      <c r="H35" s="37">
        <v>57</v>
      </c>
      <c r="I35" s="73">
        <f t="shared" si="29"/>
        <v>68.80983135555367</v>
      </c>
      <c r="J35" s="137">
        <f t="shared" si="20"/>
        <v>7.5297225891677675</v>
      </c>
      <c r="K35" s="37">
        <v>11</v>
      </c>
      <c r="L35" s="73">
        <f t="shared" si="30"/>
        <v>13.279090261598077</v>
      </c>
      <c r="M35" s="137">
        <f t="shared" si="21"/>
        <v>1.453104359313078</v>
      </c>
      <c r="N35" s="37">
        <v>10</v>
      </c>
      <c r="O35" s="73">
        <f t="shared" si="31"/>
        <v>12.071900237816434</v>
      </c>
      <c r="P35" s="137">
        <f t="shared" si="22"/>
        <v>1.321003963011889</v>
      </c>
      <c r="Q35" s="37">
        <v>13</v>
      </c>
      <c r="R35" s="73">
        <f t="shared" si="32"/>
        <v>15.693470309161365</v>
      </c>
      <c r="S35" s="137">
        <f t="shared" si="23"/>
        <v>1.7173051519154559</v>
      </c>
      <c r="T35" s="37">
        <v>8</v>
      </c>
      <c r="U35" s="73">
        <f t="shared" si="24"/>
        <v>9.657520190253148</v>
      </c>
      <c r="V35" s="73">
        <f t="shared" si="25"/>
        <v>1.0568031704095113</v>
      </c>
      <c r="W35" s="37">
        <v>0</v>
      </c>
      <c r="X35" s="73">
        <f t="shared" si="33"/>
        <v>0</v>
      </c>
      <c r="Y35" s="77">
        <f t="shared" si="26"/>
        <v>0</v>
      </c>
      <c r="Z35" s="120"/>
      <c r="AA35" s="115"/>
      <c r="AB35" s="115"/>
      <c r="AC35" s="1"/>
      <c r="AD35" s="1"/>
      <c r="AE35" s="1"/>
    </row>
    <row r="36" spans="1:31" ht="22.5" customHeight="1">
      <c r="A36" s="17" t="s">
        <v>17</v>
      </c>
      <c r="B36" s="122">
        <v>29</v>
      </c>
      <c r="C36" s="74">
        <f t="shared" si="27"/>
        <v>151.14400375254078</v>
      </c>
      <c r="D36" s="138">
        <f t="shared" si="18"/>
        <v>13.425925925925927</v>
      </c>
      <c r="E36" s="38">
        <v>13</v>
      </c>
      <c r="F36" s="74">
        <f t="shared" si="28"/>
        <v>67.75420857872518</v>
      </c>
      <c r="G36" s="138">
        <f t="shared" si="19"/>
        <v>6.018518518518518</v>
      </c>
      <c r="H36" s="38">
        <v>7</v>
      </c>
      <c r="I36" s="74">
        <f t="shared" si="29"/>
        <v>36.48303538854432</v>
      </c>
      <c r="J36" s="138">
        <f t="shared" si="20"/>
        <v>3.2407407407407405</v>
      </c>
      <c r="K36" s="38">
        <v>2</v>
      </c>
      <c r="L36" s="74">
        <f t="shared" si="30"/>
        <v>10.42372439672695</v>
      </c>
      <c r="M36" s="138">
        <f t="shared" si="21"/>
        <v>0.9259259259259258</v>
      </c>
      <c r="N36" s="38">
        <v>3</v>
      </c>
      <c r="O36" s="74">
        <f t="shared" si="31"/>
        <v>15.635586595090425</v>
      </c>
      <c r="P36" s="138">
        <f t="shared" si="22"/>
        <v>1.3888888888888888</v>
      </c>
      <c r="Q36" s="38">
        <v>5</v>
      </c>
      <c r="R36" s="74">
        <f t="shared" si="32"/>
        <v>26.059310991817377</v>
      </c>
      <c r="S36" s="138">
        <f t="shared" si="23"/>
        <v>2.314814814814815</v>
      </c>
      <c r="T36" s="38">
        <v>1</v>
      </c>
      <c r="U36" s="74">
        <f t="shared" si="24"/>
        <v>5.211862198363475</v>
      </c>
      <c r="V36" s="74">
        <f t="shared" si="25"/>
        <v>0.4629629629629629</v>
      </c>
      <c r="W36" s="38">
        <v>0</v>
      </c>
      <c r="X36" s="74">
        <f t="shared" si="33"/>
        <v>0</v>
      </c>
      <c r="Y36" s="71">
        <f t="shared" si="26"/>
        <v>0</v>
      </c>
      <c r="Z36" s="120"/>
      <c r="AA36" s="115"/>
      <c r="AB36" s="115"/>
      <c r="AC36" s="1"/>
      <c r="AD36" s="1"/>
      <c r="AE36" s="1"/>
    </row>
    <row r="37" spans="1:31" ht="22.5" customHeight="1">
      <c r="A37" s="17" t="s">
        <v>8</v>
      </c>
      <c r="B37" s="122">
        <v>13</v>
      </c>
      <c r="C37" s="74">
        <f t="shared" si="27"/>
        <v>81.65316248979336</v>
      </c>
      <c r="D37" s="138">
        <f t="shared" si="18"/>
        <v>9.848484848484848</v>
      </c>
      <c r="E37" s="38">
        <v>2</v>
      </c>
      <c r="F37" s="74">
        <f t="shared" si="28"/>
        <v>12.562024998429745</v>
      </c>
      <c r="G37" s="138">
        <f t="shared" si="19"/>
        <v>1.5151515151515151</v>
      </c>
      <c r="H37" s="38">
        <v>4</v>
      </c>
      <c r="I37" s="74">
        <f t="shared" si="29"/>
        <v>25.12404999685949</v>
      </c>
      <c r="J37" s="138">
        <f t="shared" si="20"/>
        <v>3.0303030303030303</v>
      </c>
      <c r="K37" s="38">
        <v>2</v>
      </c>
      <c r="L37" s="74">
        <f t="shared" si="30"/>
        <v>12.562024998429745</v>
      </c>
      <c r="M37" s="138">
        <f t="shared" si="21"/>
        <v>1.5151515151515151</v>
      </c>
      <c r="N37" s="38">
        <v>2</v>
      </c>
      <c r="O37" s="74">
        <f t="shared" si="31"/>
        <v>12.562024998429745</v>
      </c>
      <c r="P37" s="138">
        <f t="shared" si="22"/>
        <v>1.5151515151515151</v>
      </c>
      <c r="Q37" s="38">
        <v>2</v>
      </c>
      <c r="R37" s="74">
        <f t="shared" si="32"/>
        <v>12.562024998429745</v>
      </c>
      <c r="S37" s="138">
        <f t="shared" si="23"/>
        <v>1.5151515151515151</v>
      </c>
      <c r="T37" s="38">
        <v>1</v>
      </c>
      <c r="U37" s="74">
        <f t="shared" si="24"/>
        <v>6.281012499214873</v>
      </c>
      <c r="V37" s="74">
        <f t="shared" si="25"/>
        <v>0.7575757575757576</v>
      </c>
      <c r="W37" s="38">
        <v>0</v>
      </c>
      <c r="X37" s="74">
        <f t="shared" si="33"/>
        <v>0</v>
      </c>
      <c r="Y37" s="71">
        <f t="shared" si="26"/>
        <v>0</v>
      </c>
      <c r="Z37" s="120"/>
      <c r="AA37" s="115"/>
      <c r="AB37" s="115"/>
      <c r="AC37" s="1"/>
      <c r="AD37" s="1"/>
      <c r="AE37" s="1"/>
    </row>
    <row r="38" spans="1:31" ht="22.5" customHeight="1">
      <c r="A38" s="17" t="s">
        <v>9</v>
      </c>
      <c r="B38" s="122">
        <v>17</v>
      </c>
      <c r="C38" s="74">
        <f t="shared" si="27"/>
        <v>116.10435732823386</v>
      </c>
      <c r="D38" s="138">
        <f t="shared" si="18"/>
        <v>11.564625850340136</v>
      </c>
      <c r="E38" s="38">
        <v>10</v>
      </c>
      <c r="F38" s="74">
        <f t="shared" si="28"/>
        <v>68.29668078131402</v>
      </c>
      <c r="G38" s="138">
        <f t="shared" si="19"/>
        <v>6.802721088435375</v>
      </c>
      <c r="H38" s="38">
        <v>10</v>
      </c>
      <c r="I38" s="74">
        <f t="shared" si="29"/>
        <v>68.29668078131402</v>
      </c>
      <c r="J38" s="138">
        <f t="shared" si="20"/>
        <v>6.802721088435375</v>
      </c>
      <c r="K38" s="38">
        <v>2</v>
      </c>
      <c r="L38" s="74">
        <f t="shared" si="30"/>
        <v>13.659336156262805</v>
      </c>
      <c r="M38" s="138">
        <f t="shared" si="21"/>
        <v>1.3605442176870748</v>
      </c>
      <c r="N38" s="38">
        <v>2</v>
      </c>
      <c r="O38" s="74">
        <f t="shared" si="31"/>
        <v>13.659336156262805</v>
      </c>
      <c r="P38" s="138">
        <f t="shared" si="22"/>
        <v>1.3605442176870748</v>
      </c>
      <c r="Q38" s="38">
        <v>2</v>
      </c>
      <c r="R38" s="74">
        <f t="shared" si="32"/>
        <v>13.659336156262805</v>
      </c>
      <c r="S38" s="138">
        <f t="shared" si="23"/>
        <v>1.3605442176870748</v>
      </c>
      <c r="T38" s="38">
        <v>1</v>
      </c>
      <c r="U38" s="74">
        <f t="shared" si="24"/>
        <v>6.8296680781314025</v>
      </c>
      <c r="V38" s="74">
        <f t="shared" si="25"/>
        <v>0.6802721088435374</v>
      </c>
      <c r="W38" s="38">
        <v>0</v>
      </c>
      <c r="X38" s="74">
        <f t="shared" si="33"/>
        <v>0</v>
      </c>
      <c r="Y38" s="71">
        <f t="shared" si="26"/>
        <v>0</v>
      </c>
      <c r="Z38" s="120"/>
      <c r="AA38" s="115"/>
      <c r="AB38" s="115"/>
      <c r="AC38" s="1"/>
      <c r="AD38" s="1"/>
      <c r="AE38" s="1"/>
    </row>
    <row r="39" spans="1:31" ht="22.5" customHeight="1">
      <c r="A39" s="17" t="s">
        <v>10</v>
      </c>
      <c r="B39" s="122">
        <v>3</v>
      </c>
      <c r="C39" s="74">
        <f t="shared" si="27"/>
        <v>73.67387033398822</v>
      </c>
      <c r="D39" s="138">
        <f t="shared" si="18"/>
        <v>5.88235294117647</v>
      </c>
      <c r="E39" s="38">
        <v>4</v>
      </c>
      <c r="F39" s="74">
        <f t="shared" si="28"/>
        <v>98.23182711198427</v>
      </c>
      <c r="G39" s="138">
        <f t="shared" si="19"/>
        <v>7.8431372549019605</v>
      </c>
      <c r="H39" s="38">
        <v>7</v>
      </c>
      <c r="I39" s="74">
        <f t="shared" si="29"/>
        <v>171.9056974459725</v>
      </c>
      <c r="J39" s="138">
        <f t="shared" si="20"/>
        <v>13.725490196078432</v>
      </c>
      <c r="K39" s="38">
        <v>3</v>
      </c>
      <c r="L39" s="74">
        <f t="shared" si="30"/>
        <v>73.67387033398822</v>
      </c>
      <c r="M39" s="138">
        <f t="shared" si="21"/>
        <v>5.88235294117647</v>
      </c>
      <c r="N39" s="38">
        <v>0</v>
      </c>
      <c r="O39" s="74">
        <f t="shared" si="31"/>
        <v>0</v>
      </c>
      <c r="P39" s="138">
        <f t="shared" si="22"/>
        <v>0</v>
      </c>
      <c r="Q39" s="38">
        <v>2</v>
      </c>
      <c r="R39" s="74">
        <f t="shared" si="32"/>
        <v>49.11591355599214</v>
      </c>
      <c r="S39" s="138">
        <f t="shared" si="23"/>
        <v>3.9215686274509802</v>
      </c>
      <c r="T39" s="38">
        <v>1</v>
      </c>
      <c r="U39" s="74">
        <f t="shared" si="24"/>
        <v>24.55795677799607</v>
      </c>
      <c r="V39" s="74">
        <f t="shared" si="25"/>
        <v>1.9607843137254901</v>
      </c>
      <c r="W39" s="38">
        <v>0</v>
      </c>
      <c r="X39" s="74">
        <f t="shared" si="33"/>
        <v>0</v>
      </c>
      <c r="Y39" s="71">
        <f t="shared" si="26"/>
        <v>0</v>
      </c>
      <c r="Z39" s="120"/>
      <c r="AA39" s="115"/>
      <c r="AB39" s="115"/>
      <c r="AC39" s="1"/>
      <c r="AD39" s="1"/>
      <c r="AE39" s="1"/>
    </row>
    <row r="40" spans="1:31" ht="22.5" customHeight="1">
      <c r="A40" s="17" t="s">
        <v>11</v>
      </c>
      <c r="B40" s="122">
        <v>6</v>
      </c>
      <c r="C40" s="74">
        <f t="shared" si="27"/>
        <v>59.25340707090658</v>
      </c>
      <c r="D40" s="138">
        <f t="shared" si="18"/>
        <v>6.976744186046512</v>
      </c>
      <c r="E40" s="38">
        <v>8</v>
      </c>
      <c r="F40" s="74">
        <f t="shared" si="28"/>
        <v>79.00454276120877</v>
      </c>
      <c r="G40" s="138">
        <f t="shared" si="19"/>
        <v>9.30232558139535</v>
      </c>
      <c r="H40" s="38">
        <v>7</v>
      </c>
      <c r="I40" s="74">
        <f t="shared" si="29"/>
        <v>69.12897491605767</v>
      </c>
      <c r="J40" s="138">
        <f t="shared" si="20"/>
        <v>8.13953488372093</v>
      </c>
      <c r="K40" s="38">
        <v>0</v>
      </c>
      <c r="L40" s="74">
        <f t="shared" si="30"/>
        <v>0</v>
      </c>
      <c r="M40" s="138">
        <f t="shared" si="21"/>
        <v>0</v>
      </c>
      <c r="N40" s="38">
        <v>2</v>
      </c>
      <c r="O40" s="74">
        <f t="shared" si="31"/>
        <v>19.751135690302192</v>
      </c>
      <c r="P40" s="138">
        <f t="shared" si="22"/>
        <v>2.3255813953488373</v>
      </c>
      <c r="Q40" s="38">
        <v>3</v>
      </c>
      <c r="R40" s="74">
        <f t="shared" si="32"/>
        <v>29.62670353545329</v>
      </c>
      <c r="S40" s="138">
        <f t="shared" si="23"/>
        <v>3.488372093023256</v>
      </c>
      <c r="T40" s="38">
        <v>1</v>
      </c>
      <c r="U40" s="74">
        <f t="shared" si="24"/>
        <v>9.875567845151096</v>
      </c>
      <c r="V40" s="74">
        <f t="shared" si="25"/>
        <v>1.1627906976744187</v>
      </c>
      <c r="W40" s="38">
        <v>0</v>
      </c>
      <c r="X40" s="74">
        <f t="shared" si="33"/>
        <v>0</v>
      </c>
      <c r="Y40" s="71">
        <f t="shared" si="26"/>
        <v>0</v>
      </c>
      <c r="Z40" s="120"/>
      <c r="AA40" s="115"/>
      <c r="AB40" s="115"/>
      <c r="AC40" s="1"/>
      <c r="AD40" s="1"/>
      <c r="AE40" s="1"/>
    </row>
    <row r="41" spans="1:31" ht="22.5" customHeight="1">
      <c r="A41" s="17" t="s">
        <v>12</v>
      </c>
      <c r="B41" s="122">
        <v>7</v>
      </c>
      <c r="C41" s="74">
        <f t="shared" si="27"/>
        <v>137.0399373531715</v>
      </c>
      <c r="D41" s="138">
        <f t="shared" si="18"/>
        <v>17.5</v>
      </c>
      <c r="E41" s="38">
        <v>1</v>
      </c>
      <c r="F41" s="74">
        <f t="shared" si="28"/>
        <v>19.57713390759593</v>
      </c>
      <c r="G41" s="138">
        <f t="shared" si="19"/>
        <v>2.5</v>
      </c>
      <c r="H41" s="38">
        <v>5</v>
      </c>
      <c r="I41" s="74">
        <f t="shared" si="29"/>
        <v>97.88566953797965</v>
      </c>
      <c r="J41" s="138">
        <f t="shared" si="20"/>
        <v>12.5</v>
      </c>
      <c r="K41" s="38">
        <v>1</v>
      </c>
      <c r="L41" s="74">
        <f t="shared" si="30"/>
        <v>19.57713390759593</v>
      </c>
      <c r="M41" s="138">
        <f t="shared" si="21"/>
        <v>2.5</v>
      </c>
      <c r="N41" s="38">
        <v>0</v>
      </c>
      <c r="O41" s="74">
        <f t="shared" si="31"/>
        <v>0</v>
      </c>
      <c r="P41" s="138">
        <f t="shared" si="22"/>
        <v>0</v>
      </c>
      <c r="Q41" s="38">
        <v>0</v>
      </c>
      <c r="R41" s="74">
        <f t="shared" si="32"/>
        <v>0</v>
      </c>
      <c r="S41" s="138">
        <f t="shared" si="23"/>
        <v>0</v>
      </c>
      <c r="T41" s="38">
        <v>1</v>
      </c>
      <c r="U41" s="74">
        <f t="shared" si="24"/>
        <v>19.57713390759593</v>
      </c>
      <c r="V41" s="74">
        <f t="shared" si="25"/>
        <v>2.5</v>
      </c>
      <c r="W41" s="38">
        <v>0</v>
      </c>
      <c r="X41" s="74">
        <f t="shared" si="33"/>
        <v>0</v>
      </c>
      <c r="Y41" s="71">
        <f t="shared" si="26"/>
        <v>0</v>
      </c>
      <c r="Z41" s="120"/>
      <c r="AA41" s="115"/>
      <c r="AB41" s="115"/>
      <c r="AC41" s="1"/>
      <c r="AD41" s="1"/>
      <c r="AE41" s="1"/>
    </row>
    <row r="42" spans="1:31" ht="22.5" customHeight="1" thickBot="1">
      <c r="A42" s="18" t="s">
        <v>13</v>
      </c>
      <c r="B42" s="123">
        <v>11</v>
      </c>
      <c r="C42" s="67">
        <f t="shared" si="27"/>
        <v>144.73684210526318</v>
      </c>
      <c r="D42" s="139">
        <f t="shared" si="18"/>
        <v>14.864864864864865</v>
      </c>
      <c r="E42" s="32">
        <v>5</v>
      </c>
      <c r="F42" s="67">
        <f t="shared" si="28"/>
        <v>65.78947368421052</v>
      </c>
      <c r="G42" s="139">
        <f t="shared" si="19"/>
        <v>6.756756756756757</v>
      </c>
      <c r="H42" s="32">
        <v>5</v>
      </c>
      <c r="I42" s="67">
        <f t="shared" si="29"/>
        <v>65.78947368421052</v>
      </c>
      <c r="J42" s="139">
        <f t="shared" si="20"/>
        <v>6.756756756756757</v>
      </c>
      <c r="K42" s="32">
        <v>1</v>
      </c>
      <c r="L42" s="67">
        <f t="shared" si="30"/>
        <v>13.157894736842104</v>
      </c>
      <c r="M42" s="139">
        <f t="shared" si="21"/>
        <v>1.3513513513513513</v>
      </c>
      <c r="N42" s="32">
        <v>0</v>
      </c>
      <c r="O42" s="67">
        <f t="shared" si="31"/>
        <v>0</v>
      </c>
      <c r="P42" s="139">
        <f t="shared" si="22"/>
        <v>0</v>
      </c>
      <c r="Q42" s="32">
        <v>0</v>
      </c>
      <c r="R42" s="67">
        <f t="shared" si="32"/>
        <v>0</v>
      </c>
      <c r="S42" s="139">
        <f t="shared" si="23"/>
        <v>0</v>
      </c>
      <c r="T42" s="32">
        <v>1</v>
      </c>
      <c r="U42" s="67">
        <f t="shared" si="24"/>
        <v>13.157894736842104</v>
      </c>
      <c r="V42" s="67">
        <f t="shared" si="25"/>
        <v>1.3513513513513513</v>
      </c>
      <c r="W42" s="32">
        <v>0</v>
      </c>
      <c r="X42" s="67">
        <f t="shared" si="33"/>
        <v>0</v>
      </c>
      <c r="Y42" s="68">
        <f t="shared" si="26"/>
        <v>0</v>
      </c>
      <c r="Z42" s="120"/>
      <c r="AA42" s="115"/>
      <c r="AB42" s="115"/>
      <c r="AC42" s="1"/>
      <c r="AD42" s="1"/>
      <c r="AE42" s="1"/>
    </row>
    <row r="43" spans="1:31" ht="22.5" customHeight="1" thickBot="1">
      <c r="A43" s="23" t="s">
        <v>5</v>
      </c>
      <c r="B43" s="35">
        <f>SUM(B44:B46)</f>
        <v>54</v>
      </c>
      <c r="C43" s="80">
        <f t="shared" si="27"/>
        <v>145.10278113663847</v>
      </c>
      <c r="D43" s="80">
        <f t="shared" si="18"/>
        <v>14.516129032258066</v>
      </c>
      <c r="E43" s="36">
        <f>SUM(E44:E46)</f>
        <v>13</v>
      </c>
      <c r="F43" s="80">
        <f t="shared" si="28"/>
        <v>34.932151014375926</v>
      </c>
      <c r="G43" s="80">
        <f t="shared" si="19"/>
        <v>3.494623655913978</v>
      </c>
      <c r="H43" s="36">
        <f>SUM(H44:H46)</f>
        <v>31</v>
      </c>
      <c r="I43" s="80">
        <f t="shared" si="29"/>
        <v>83.29974472658874</v>
      </c>
      <c r="J43" s="141">
        <f t="shared" si="20"/>
        <v>8.333333333333332</v>
      </c>
      <c r="K43" s="39">
        <f>SUM(K44:K46)</f>
        <v>2</v>
      </c>
      <c r="L43" s="80">
        <f t="shared" si="30"/>
        <v>5.374177079134758</v>
      </c>
      <c r="M43" s="141">
        <f t="shared" si="21"/>
        <v>0.5376344086021506</v>
      </c>
      <c r="N43" s="39">
        <f>SUM(N44:N46)</f>
        <v>7</v>
      </c>
      <c r="O43" s="80">
        <f t="shared" si="31"/>
        <v>18.80961977697165</v>
      </c>
      <c r="P43" s="141">
        <f t="shared" si="22"/>
        <v>1.881720430107527</v>
      </c>
      <c r="Q43" s="39">
        <f>SUM(Q44:Q46)</f>
        <v>3</v>
      </c>
      <c r="R43" s="80">
        <f t="shared" si="32"/>
        <v>8.061265618702137</v>
      </c>
      <c r="S43" s="141">
        <f t="shared" si="23"/>
        <v>0.8064516129032258</v>
      </c>
      <c r="T43" s="39">
        <f>SUM(T44:T46)</f>
        <v>3</v>
      </c>
      <c r="U43" s="80">
        <f t="shared" si="24"/>
        <v>8.061265618702137</v>
      </c>
      <c r="V43" s="80">
        <f t="shared" si="25"/>
        <v>0.8064516129032258</v>
      </c>
      <c r="W43" s="39">
        <f>SUM(W44:W46)</f>
        <v>0</v>
      </c>
      <c r="X43" s="80">
        <f t="shared" si="33"/>
        <v>0</v>
      </c>
      <c r="Y43" s="82">
        <f t="shared" si="26"/>
        <v>0</v>
      </c>
      <c r="Z43" s="120"/>
      <c r="AA43" s="115"/>
      <c r="AB43" s="115"/>
      <c r="AC43" s="1"/>
      <c r="AD43" s="1"/>
      <c r="AE43" s="1"/>
    </row>
    <row r="44" spans="1:31" ht="22.5" customHeight="1">
      <c r="A44" s="16" t="s">
        <v>14</v>
      </c>
      <c r="B44" s="40">
        <v>22</v>
      </c>
      <c r="C44" s="73">
        <f t="shared" si="27"/>
        <v>180.460995816586</v>
      </c>
      <c r="D44" s="137">
        <f t="shared" si="18"/>
        <v>13.017751479289942</v>
      </c>
      <c r="E44" s="37">
        <v>6</v>
      </c>
      <c r="F44" s="73">
        <f t="shared" si="28"/>
        <v>49.21663522270527</v>
      </c>
      <c r="G44" s="137">
        <f t="shared" si="19"/>
        <v>3.5502958579881656</v>
      </c>
      <c r="H44" s="37">
        <v>20</v>
      </c>
      <c r="I44" s="73">
        <f t="shared" si="29"/>
        <v>164.0554507423509</v>
      </c>
      <c r="J44" s="137">
        <f t="shared" si="20"/>
        <v>11.834319526627219</v>
      </c>
      <c r="K44" s="37">
        <v>0</v>
      </c>
      <c r="L44" s="73">
        <f t="shared" si="30"/>
        <v>0</v>
      </c>
      <c r="M44" s="137">
        <f t="shared" si="21"/>
        <v>0</v>
      </c>
      <c r="N44" s="37">
        <v>1</v>
      </c>
      <c r="O44" s="73">
        <f t="shared" si="31"/>
        <v>8.202772537117546</v>
      </c>
      <c r="P44" s="137">
        <f t="shared" si="22"/>
        <v>0.591715976331361</v>
      </c>
      <c r="Q44" s="37">
        <v>2</v>
      </c>
      <c r="R44" s="73">
        <f t="shared" si="32"/>
        <v>16.405545074235093</v>
      </c>
      <c r="S44" s="137">
        <f t="shared" si="23"/>
        <v>1.183431952662722</v>
      </c>
      <c r="T44" s="37">
        <v>1</v>
      </c>
      <c r="U44" s="73">
        <f t="shared" si="24"/>
        <v>8.202772537117546</v>
      </c>
      <c r="V44" s="73">
        <f t="shared" si="25"/>
        <v>0.591715976331361</v>
      </c>
      <c r="W44" s="37">
        <v>0</v>
      </c>
      <c r="X44" s="73">
        <f t="shared" si="33"/>
        <v>0</v>
      </c>
      <c r="Y44" s="77">
        <f t="shared" si="26"/>
        <v>0</v>
      </c>
      <c r="Z44" s="120"/>
      <c r="AA44" s="115"/>
      <c r="AB44" s="115"/>
      <c r="AC44" s="1"/>
      <c r="AD44" s="1"/>
      <c r="AE44" s="1"/>
    </row>
    <row r="45" spans="1:31" ht="22.5" customHeight="1">
      <c r="A45" s="17" t="s">
        <v>15</v>
      </c>
      <c r="B45" s="41">
        <v>13</v>
      </c>
      <c r="C45" s="74">
        <f t="shared" si="27"/>
        <v>106.6973079448457</v>
      </c>
      <c r="D45" s="138">
        <f t="shared" si="18"/>
        <v>13.26530612244898</v>
      </c>
      <c r="E45" s="38">
        <v>5</v>
      </c>
      <c r="F45" s="74">
        <f t="shared" si="28"/>
        <v>41.037426132632966</v>
      </c>
      <c r="G45" s="138">
        <f t="shared" si="19"/>
        <v>5.1020408163265305</v>
      </c>
      <c r="H45" s="38">
        <v>4</v>
      </c>
      <c r="I45" s="74">
        <f t="shared" si="29"/>
        <v>32.829940906106366</v>
      </c>
      <c r="J45" s="138">
        <f t="shared" si="20"/>
        <v>4.081632653061225</v>
      </c>
      <c r="K45" s="38">
        <v>0</v>
      </c>
      <c r="L45" s="74">
        <f t="shared" si="30"/>
        <v>0</v>
      </c>
      <c r="M45" s="138">
        <f t="shared" si="21"/>
        <v>0</v>
      </c>
      <c r="N45" s="38">
        <v>4</v>
      </c>
      <c r="O45" s="74">
        <f t="shared" si="31"/>
        <v>32.829940906106366</v>
      </c>
      <c r="P45" s="138">
        <f t="shared" si="22"/>
        <v>4.081632653061225</v>
      </c>
      <c r="Q45" s="38">
        <v>0</v>
      </c>
      <c r="R45" s="74">
        <f t="shared" si="32"/>
        <v>0</v>
      </c>
      <c r="S45" s="138">
        <f t="shared" si="23"/>
        <v>0</v>
      </c>
      <c r="T45" s="38">
        <v>1</v>
      </c>
      <c r="U45" s="74">
        <f t="shared" si="24"/>
        <v>8.207485226526591</v>
      </c>
      <c r="V45" s="74">
        <f t="shared" si="25"/>
        <v>1.0204081632653061</v>
      </c>
      <c r="W45" s="38">
        <v>0</v>
      </c>
      <c r="X45" s="74">
        <f t="shared" si="33"/>
        <v>0</v>
      </c>
      <c r="Y45" s="71">
        <f t="shared" si="26"/>
        <v>0</v>
      </c>
      <c r="Z45" s="120"/>
      <c r="AA45" s="115"/>
      <c r="AB45" s="115"/>
      <c r="AC45" s="1"/>
      <c r="AD45" s="1"/>
      <c r="AE45" s="1"/>
    </row>
    <row r="46" spans="1:31" ht="22.5" customHeight="1" thickBot="1">
      <c r="A46" s="20" t="s">
        <v>16</v>
      </c>
      <c r="B46" s="42">
        <v>19</v>
      </c>
      <c r="C46" s="75">
        <f t="shared" si="27"/>
        <v>147.97507788161994</v>
      </c>
      <c r="D46" s="140">
        <f t="shared" si="18"/>
        <v>18.095238095238095</v>
      </c>
      <c r="E46" s="44">
        <v>2</v>
      </c>
      <c r="F46" s="75">
        <f t="shared" si="28"/>
        <v>15.576323987538942</v>
      </c>
      <c r="G46" s="140">
        <f t="shared" si="19"/>
        <v>1.9047619047619049</v>
      </c>
      <c r="H46" s="44">
        <v>7</v>
      </c>
      <c r="I46" s="75">
        <f t="shared" si="29"/>
        <v>54.517133956386296</v>
      </c>
      <c r="J46" s="140">
        <f t="shared" si="20"/>
        <v>6.666666666666667</v>
      </c>
      <c r="K46" s="44">
        <v>2</v>
      </c>
      <c r="L46" s="75">
        <f t="shared" si="30"/>
        <v>15.576323987538942</v>
      </c>
      <c r="M46" s="140">
        <f t="shared" si="21"/>
        <v>1.9047619047619049</v>
      </c>
      <c r="N46" s="44">
        <v>2</v>
      </c>
      <c r="O46" s="75">
        <f t="shared" si="31"/>
        <v>15.576323987538942</v>
      </c>
      <c r="P46" s="140">
        <f t="shared" si="22"/>
        <v>1.9047619047619049</v>
      </c>
      <c r="Q46" s="44">
        <v>1</v>
      </c>
      <c r="R46" s="75">
        <f t="shared" si="32"/>
        <v>7.788161993769471</v>
      </c>
      <c r="S46" s="140">
        <f t="shared" si="23"/>
        <v>0.9523809523809524</v>
      </c>
      <c r="T46" s="44">
        <v>1</v>
      </c>
      <c r="U46" s="75">
        <f t="shared" si="24"/>
        <v>7.788161993769471</v>
      </c>
      <c r="V46" s="75">
        <f t="shared" si="25"/>
        <v>0.9523809523809524</v>
      </c>
      <c r="W46" s="44">
        <v>0</v>
      </c>
      <c r="X46" s="75">
        <f t="shared" si="33"/>
        <v>0</v>
      </c>
      <c r="Y46" s="78">
        <f t="shared" si="26"/>
        <v>0</v>
      </c>
      <c r="Z46" s="120"/>
      <c r="AA46" s="115"/>
      <c r="AB46" s="115"/>
      <c r="AC46" s="1"/>
      <c r="AD46" s="1"/>
      <c r="AE46" s="1"/>
    </row>
    <row r="47" spans="1:31" ht="61.5" customHeight="1">
      <c r="A47" s="196" t="s">
        <v>50</v>
      </c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"/>
      <c r="AA47" s="1"/>
      <c r="AB47" s="1"/>
      <c r="AC47" s="1"/>
      <c r="AD47" s="1"/>
      <c r="AE47" s="1"/>
    </row>
    <row r="48" spans="1:25" ht="14.25">
      <c r="A48" s="167" t="s">
        <v>48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16"/>
      <c r="R48" s="116"/>
      <c r="S48" s="116"/>
      <c r="T48" s="116"/>
      <c r="U48" s="116"/>
      <c r="V48" s="116"/>
      <c r="W48" s="116"/>
      <c r="X48" s="116"/>
      <c r="Y48" s="117"/>
    </row>
    <row r="49" spans="3:28" ht="13.5">
      <c r="C49" s="103"/>
      <c r="D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</sheetData>
  <sheetProtection sheet="1"/>
  <mergeCells count="27">
    <mergeCell ref="A48:P48"/>
    <mergeCell ref="K29:M29"/>
    <mergeCell ref="N29:P29"/>
    <mergeCell ref="Q29:S29"/>
    <mergeCell ref="T29:V29"/>
    <mergeCell ref="W29:Y29"/>
    <mergeCell ref="A47:Y47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D5:AE5"/>
    <mergeCell ref="AD6:AE6"/>
    <mergeCell ref="AD7:AE7"/>
    <mergeCell ref="A29:A30"/>
    <mergeCell ref="Z29:AA29"/>
    <mergeCell ref="A5:A7"/>
    <mergeCell ref="H6:I6"/>
    <mergeCell ref="B29:D29"/>
    <mergeCell ref="E29:G29"/>
    <mergeCell ref="H29:J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&amp;L&amp;14西濃地域の公衆衛生2012&amp;C&amp;14－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2013-02-12T02:40:06Z</cp:lastPrinted>
  <dcterms:created xsi:type="dcterms:W3CDTF">2006-12-28T07:52:45Z</dcterms:created>
  <dcterms:modified xsi:type="dcterms:W3CDTF">2013-02-12T02:41:07Z</dcterms:modified>
  <cp:category/>
  <cp:version/>
  <cp:contentType/>
  <cp:contentStatus/>
</cp:coreProperties>
</file>