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tabRatio="8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4525" concurrentManualCount="2"/>
</workbook>
</file>

<file path=xl/sharedStrings.xml><?xml version="1.0" encoding="utf-8"?>
<sst xmlns="http://schemas.openxmlformats.org/spreadsheetml/2006/main" count="1181" uniqueCount="517">
  <si>
    <t>令和5年度　財政状況資料集</t>
  </si>
  <si>
    <t>総括表（市町村）</t>
  </si>
  <si>
    <t>都道府県名</t>
  </si>
  <si>
    <t>岐阜県</t>
  </si>
  <si>
    <t>市町村類型</t>
  </si>
  <si>
    <t>Ⅱ－１</t>
  </si>
  <si>
    <t>指定団体等の指定状況</t>
  </si>
  <si>
    <t>区分</t>
  </si>
  <si>
    <t>令和5年度(千円)</t>
  </si>
  <si>
    <t>令和4年度(千円)</t>
  </si>
  <si>
    <t>令和5年度(千円･％)</t>
  </si>
  <si>
    <t>令和4年度(千円･％)</t>
  </si>
  <si>
    <t>歳入総額</t>
  </si>
  <si>
    <t>実質収支比率</t>
  </si>
  <si>
    <t>財政健全化等</t>
  </si>
  <si>
    <t>×</t>
  </si>
  <si>
    <t>歳出総額</t>
  </si>
  <si>
    <t>経常収支比率</t>
  </si>
  <si>
    <t>市町村名</t>
  </si>
  <si>
    <t>高山市</t>
  </si>
  <si>
    <t>地方交付税種地</t>
  </si>
  <si>
    <t>1-3</t>
  </si>
  <si>
    <t>財源超過</t>
  </si>
  <si>
    <t>歳入歳出差引</t>
  </si>
  <si>
    <t>　　(※1)</t>
  </si>
  <si>
    <t>首都</t>
  </si>
  <si>
    <t>翌年度に繰越すべき財源</t>
  </si>
  <si>
    <t>標準財政規模</t>
  </si>
  <si>
    <t>近畿</t>
  </si>
  <si>
    <t>実質収支</t>
  </si>
  <si>
    <t>財政力指数</t>
  </si>
  <si>
    <t>人口</t>
  </si>
  <si>
    <t>令和2年国調(人)</t>
  </si>
  <si>
    <r>
      <rPr>
        <sz val="9"/>
        <color indexed="8"/>
        <rFont val="ＭＳ ゴシック"/>
        <charset val="128"/>
      </rPr>
      <t>産業構造</t>
    </r>
    <r>
      <rPr>
        <sz val="9"/>
        <color indexed="8"/>
        <rFont val="ＭＳ ゴシック"/>
        <charset val="128"/>
      </rPr>
      <t xml:space="preserve"> </t>
    </r>
    <r>
      <rPr>
        <sz val="9"/>
        <color indexed="8"/>
        <rFont val="ＭＳ ゴシック"/>
        <charset val="128"/>
      </rPr>
      <t>(※</t>
    </r>
    <r>
      <rPr>
        <sz val="9"/>
        <color indexed="8"/>
        <rFont val="ＭＳ ゴシック"/>
        <charset val="128"/>
      </rPr>
      <t>5</t>
    </r>
    <r>
      <rPr>
        <sz val="9"/>
        <color indexed="8"/>
        <rFont val="ＭＳ ゴシック"/>
        <charset val="128"/>
      </rPr>
      <t>)</t>
    </r>
  </si>
  <si>
    <t>中部</t>
  </si>
  <si>
    <t>○</t>
  </si>
  <si>
    <t>単年度収支</t>
  </si>
  <si>
    <t>公債費負担比率</t>
  </si>
  <si>
    <t>平成27年国調(人)</t>
  </si>
  <si>
    <t>過疎</t>
  </si>
  <si>
    <t>積立金</t>
  </si>
  <si>
    <t>健全化判断比率</t>
  </si>
  <si>
    <r>
      <rPr>
        <sz val="9"/>
        <color indexed="8"/>
        <rFont val="ＭＳ ゴシック"/>
        <charset val="128"/>
      </rPr>
      <t xml:space="preserve">増減率 </t>
    </r>
    <r>
      <rPr>
        <sz val="9"/>
        <color indexed="8"/>
        <rFont val="ＭＳ ゴシック"/>
        <charset val="128"/>
      </rPr>
      <t xml:space="preserve"> </t>
    </r>
    <r>
      <rPr>
        <sz val="9"/>
        <color indexed="8"/>
        <rFont val="ＭＳ ゴシック"/>
        <charset val="128"/>
      </rPr>
      <t>(％)</t>
    </r>
  </si>
  <si>
    <t>-5.3</t>
  </si>
  <si>
    <t>山振</t>
  </si>
  <si>
    <t>繰上償還金</t>
  </si>
  <si>
    <t>　実質赤字比率</t>
  </si>
  <si>
    <t>-</t>
  </si>
  <si>
    <t>住民基本台帳人口
 (※7)</t>
  </si>
  <si>
    <t>令06.01.01(人)</t>
  </si>
  <si>
    <t>令和2年国調</t>
  </si>
  <si>
    <t>平成27年国調</t>
  </si>
  <si>
    <t>低開発</t>
  </si>
  <si>
    <t>積立金取崩し額</t>
  </si>
  <si>
    <t>　連結実質赤字比率</t>
  </si>
  <si>
    <t>うち日本人(人)</t>
  </si>
  <si>
    <t>第1次</t>
  </si>
  <si>
    <t>指数表選定</t>
  </si>
  <si>
    <t>実質単年度収支</t>
  </si>
  <si>
    <t>　実質公債費比率</t>
  </si>
  <si>
    <t>令05.01.01(人)</t>
  </si>
  <si>
    <t>　将来負担比率</t>
  </si>
  <si>
    <t>第2次</t>
  </si>
  <si>
    <t>基準財政収入額</t>
  </si>
  <si>
    <r>
      <rPr>
        <sz val="9"/>
        <color indexed="8"/>
        <rFont val="ＭＳ ゴシック"/>
        <charset val="128"/>
      </rPr>
      <t>資金不足比率 (※</t>
    </r>
    <r>
      <rPr>
        <sz val="9"/>
        <color indexed="8"/>
        <rFont val="ＭＳ ゴシック"/>
        <charset val="128"/>
      </rPr>
      <t>4</t>
    </r>
    <r>
      <rPr>
        <sz val="9"/>
        <color indexed="8"/>
        <rFont val="ＭＳ ゴシック"/>
        <charset val="128"/>
      </rPr>
      <t>)</t>
    </r>
  </si>
  <si>
    <t>増減率  (％)</t>
  </si>
  <si>
    <t>-1.3</t>
  </si>
  <si>
    <t>基準財政需要額</t>
  </si>
  <si>
    <t>うち日本人(％)</t>
  </si>
  <si>
    <t>-1.5</t>
  </si>
  <si>
    <t>第3次</t>
  </si>
  <si>
    <t>標準税収入額等</t>
  </si>
  <si>
    <t>面積 (k㎡)</t>
  </si>
  <si>
    <t>経常経費充当一般財源等</t>
  </si>
  <si>
    <t>人口密度 (人/k㎡)</t>
  </si>
  <si>
    <t>歳入一般財源等</t>
  </si>
  <si>
    <t>世帯数 (世帯)</t>
  </si>
  <si>
    <t>職員の状況 (※8)</t>
  </si>
  <si>
    <t>特別職等</t>
  </si>
  <si>
    <t>定数</t>
  </si>
  <si>
    <t>1人あたり平均
給料月額(百円)</t>
  </si>
  <si>
    <t>一般職員等(※6)</t>
  </si>
  <si>
    <t>職員数
(人)</t>
  </si>
  <si>
    <t>給料月額
(百円)</t>
  </si>
  <si>
    <t>地方債現在高</t>
  </si>
  <si>
    <t>　うち公的資金</t>
  </si>
  <si>
    <t>市区町村長</t>
  </si>
  <si>
    <t>一般職員</t>
  </si>
  <si>
    <t>地方債現在高（臨時財政対策債除き）</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</si>
  <si>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</si>
  <si>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</si>
  <si>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</si>
  <si>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</si>
  <si>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</si>
  <si>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</si>
  <si>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</si>
  <si>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</si>
  <si>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</si>
  <si>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</si>
  <si>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</si>
  <si>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</si>
  <si>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</si>
  <si>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</si>
  <si>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</si>
  <si>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</si>
  <si>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</si>
  <si>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</si>
  <si>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</si>
  <si>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</si>
  <si>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</si>
  <si>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</si>
  <si>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</si>
  <si>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</si>
  <si>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</si>
  <si>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</si>
  <si>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</si>
  <si>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</si>
  <si>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indexed="8"/>
        <rFont val="ＭＳ ゴシック"/>
        <charset val="128"/>
      </rPr>
      <t>(※</t>
    </r>
    <r>
      <rPr>
        <sz val="9"/>
        <color indexed="8"/>
        <rFont val="ＭＳ ゴシック"/>
        <charset val="128"/>
      </rPr>
      <t>3</t>
    </r>
    <r>
      <rPr>
        <sz val="9"/>
        <color indexed="8"/>
        <rFont val="ＭＳ ゴシック"/>
        <charset val="128"/>
      </rPr>
      <t>)</t>
    </r>
  </si>
  <si>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</si>
  <si>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</si>
  <si>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</si>
  <si>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</si>
  <si>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</si>
  <si>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</si>
  <si>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</si>
  <si>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</si>
  <si>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※8：職員の状況については、調査対象年度の地方公務員給与実態調査に基づいている。</t>
  </si>
  <si>
    <t>令和5年度</t>
  </si>
  <si>
    <t>岐阜県高山市</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</si>
  <si>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</si>
  <si>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</si>
  <si>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</si>
  <si>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</si>
  <si>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</si>
  <si>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</si>
  <si>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</si>
  <si>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</si>
  <si>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</si>
  <si>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</si>
  <si>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</si>
  <si>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</si>
  <si>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</si>
  <si>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</si>
  <si>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</si>
  <si>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</si>
  <si>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</si>
  <si>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</si>
  <si>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</si>
  <si>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</si>
  <si>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</si>
  <si>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</si>
  <si>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</si>
  <si>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</si>
  <si>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</si>
  <si>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</si>
  <si>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</si>
  <si>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</si>
  <si>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</si>
  <si>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</si>
  <si>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</si>
  <si>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</si>
  <si>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</si>
  <si>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</si>
  <si>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</si>
  <si>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</si>
  <si>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</si>
  <si>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</si>
  <si>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</si>
  <si>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</si>
  <si>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</si>
  <si>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</si>
  <si>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</si>
  <si>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</si>
  <si>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</si>
  <si>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</si>
  <si>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</si>
  <si>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</si>
  <si>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</si>
  <si>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</si>
  <si>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</si>
  <si>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</si>
  <si>
    <t>　法定外普通税</t>
  </si>
  <si>
    <t>諸支出金</t>
  </si>
  <si>
    <t>　地方特例交付金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</si>
  <si>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</si>
  <si>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</si>
  <si>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</si>
  <si>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</si>
  <si>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</si>
  <si>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</si>
  <si>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</si>
  <si>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</si>
  <si>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</si>
  <si>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</si>
  <si>
    <t>　特別交付税</t>
  </si>
  <si>
    <t>　　都市計画税</t>
  </si>
  <si>
    <t>充当一般財源等</t>
  </si>
  <si>
    <t>　震災復興特別交付税</t>
  </si>
  <si>
    <t>　　水利地益税等</t>
  </si>
  <si>
    <t>義務的経費計</t>
  </si>
  <si>
    <t>(一般財源計)</t>
  </si>
  <si>
    <t>　法定外目的税</t>
  </si>
  <si>
    <t>　人件費</t>
  </si>
  <si>
    <t>交通安全対策特別交付金</t>
  </si>
  <si>
    <t>旧法による税</t>
  </si>
  <si>
    <t>　　うち職員給</t>
  </si>
  <si>
    <t>分担金・負担金</t>
  </si>
  <si>
    <t>　扶助費</t>
  </si>
  <si>
    <t>使用料</t>
  </si>
  <si>
    <t>　公債費</t>
  </si>
  <si>
    <t>手数料</t>
  </si>
  <si>
    <t>内訳</t>
  </si>
  <si>
    <t>元利償還金</t>
  </si>
  <si>
    <t>国庫支出金</t>
  </si>
  <si>
    <t>令和4年度</t>
  </si>
  <si>
    <t>　うち元金</t>
  </si>
  <si>
    <t>国有提供交付金(特別区財調交付金)</t>
  </si>
  <si>
    <t>徴収率
(％)</t>
  </si>
  <si>
    <t>現年</t>
  </si>
  <si>
    <t>　うち利子</t>
  </si>
  <si>
    <t>都道府県支出金</t>
  </si>
  <si>
    <t>・計</t>
  </si>
  <si>
    <t>市町村民税</t>
  </si>
  <si>
    <t>一時借入金利子</t>
  </si>
  <si>
    <t>財産収入</t>
  </si>
  <si>
    <t>純固定資産税</t>
  </si>
  <si>
    <t>その他の経費</t>
  </si>
  <si>
    <t>寄附金</t>
  </si>
  <si>
    <t>　物件費</t>
  </si>
  <si>
    <t>繰入金</t>
  </si>
  <si>
    <t>公営事業等への繰出</t>
  </si>
  <si>
    <t>国民健康保険事業会計の状況</t>
  </si>
  <si>
    <t>　維持補修費</t>
  </si>
  <si>
    <t>繰越金</t>
  </si>
  <si>
    <t>　補助費等</t>
  </si>
  <si>
    <t>諸収入</t>
  </si>
  <si>
    <t>下水道</t>
  </si>
  <si>
    <t>再差引収支</t>
  </si>
  <si>
    <t>　　うち一部事務組合負担金</t>
  </si>
  <si>
    <t>地方債</t>
  </si>
  <si>
    <t>観光施設</t>
  </si>
  <si>
    <t>加入世帯数(世帯)</t>
  </si>
  <si>
    <t>　繰出金</t>
  </si>
  <si>
    <t>　うち減収補塡債(特例分)</t>
  </si>
  <si>
    <t>市場</t>
  </si>
  <si>
    <t>被保険者数(人)</t>
  </si>
  <si>
    <t>　積立金</t>
  </si>
  <si>
    <t>　うち臨時財政対策債</t>
  </si>
  <si>
    <t>上水道</t>
  </si>
  <si>
    <t>被保険者
1人当り</t>
  </si>
  <si>
    <t>保険税(料)収入額</t>
  </si>
  <si>
    <t>　投資・出資金・貸付金</t>
  </si>
  <si>
    <t>歳入合計</t>
  </si>
  <si>
    <t>国民健康保険</t>
  </si>
  <si>
    <t>　前年度繰上充用金</t>
  </si>
  <si>
    <t>その他</t>
  </si>
  <si>
    <t>保険給付費</t>
  </si>
  <si>
    <t>投資的経費計</t>
  </si>
  <si>
    <t>(注釈)</t>
  </si>
  <si>
    <t>　　うち人件費</t>
  </si>
  <si>
    <t>　　普通建設事業費の補助事業費には受託事業費のうちの補助事業費を含み、</t>
  </si>
  <si>
    <t>普通建設事業費</t>
  </si>
  <si>
    <t>　単独事業費には同級他団体施行事業負担金及び受託事業費のうちの単独事業費を含む。</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</si>
  <si>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</si>
  <si>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</si>
  <si>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</si>
  <si>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</si>
  <si>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</si>
  <si>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</si>
  <si>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</si>
  <si>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</si>
  <si>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</si>
  <si>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</si>
  <si>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</si>
  <si>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</si>
  <si>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</si>
  <si>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</si>
  <si>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</si>
  <si>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</si>
  <si>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</si>
  <si>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</si>
  <si>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</si>
  <si>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</si>
  <si>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</si>
  <si>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</si>
  <si>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</si>
  <si>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高山市施設振興公社</t>
  </si>
  <si>
    <t>学校給食費特別会計</t>
  </si>
  <si>
    <t>高山市福祉サービス公社</t>
  </si>
  <si>
    <t>高山市土地開発公社</t>
  </si>
  <si>
    <t>飛騨高山テレ・エフエム</t>
  </si>
  <si>
    <t>乗鞍国際観光</t>
  </si>
  <si>
    <t>飛騨大鍾乳洞観光</t>
  </si>
  <si>
    <t>荘川観光振興公社</t>
  </si>
  <si>
    <t>ひだ桃源郷</t>
  </si>
  <si>
    <t>サンサンあさひ</t>
  </si>
  <si>
    <t>高根村観光開発公社</t>
  </si>
  <si>
    <t>飛騨国府観光</t>
  </si>
  <si>
    <t>飛騨地域地場産業振興センター</t>
  </si>
  <si>
    <t>高山市体育協会</t>
  </si>
  <si>
    <t>高山市文化協会</t>
  </si>
  <si>
    <t>株式会社まちづくり飛騨高山</t>
  </si>
  <si>
    <t>実質赤字額</t>
  </si>
  <si>
    <t>飛騨高山大学連携センター</t>
  </si>
  <si>
    <t>計</t>
  </si>
  <si>
    <t>一般会計等（純計）</t>
  </si>
  <si>
    <t>飛騨山脈ジオパーク推進協会</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</si>
  <si>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</si>
  <si>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</si>
  <si>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</si>
  <si>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</si>
  <si>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</si>
  <si>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</si>
  <si>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</si>
  <si>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</si>
  <si>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</si>
  <si>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国民健康保険事業特別会計（事業勘定）</t>
  </si>
  <si>
    <t>国民健康保険事業特別会計（直診勘定）</t>
  </si>
  <si>
    <t>介護保険事業特別会計</t>
  </si>
  <si>
    <t>後期高齢者医療事業特別会計</t>
  </si>
  <si>
    <t>水道事業会計</t>
  </si>
  <si>
    <t>法適用企業</t>
  </si>
  <si>
    <t>下水道事業会計</t>
  </si>
  <si>
    <t>地方卸売市場事業特別会計</t>
  </si>
  <si>
    <t>法非適用企業</t>
  </si>
  <si>
    <t>観光施設事業特別会計</t>
  </si>
  <si>
    <t>連結実質赤字額</t>
  </si>
  <si>
    <t>公営企業会計等</t>
  </si>
  <si>
    <t>関係する一部事務組合等の財政状況（単位：百万円）</t>
  </si>
  <si>
    <t>一部事務組合等名</t>
  </si>
  <si>
    <t>左のうち
一般会計等
負担見込額</t>
  </si>
  <si>
    <t>岐阜県市町村会館組合</t>
  </si>
  <si>
    <t>古川国府給食センター利用組合（一般会計）</t>
  </si>
  <si>
    <t>古川国府給食センター利用組合（特別会計）</t>
  </si>
  <si>
    <t>岐阜県後期高齢者医療広域連合（一般会計）</t>
  </si>
  <si>
    <t>岐阜県後期高齢者医療広域連合（特別会計）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</si>
  <si>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</si>
  <si>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</si>
  <si>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</si>
  <si>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</si>
  <si>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</si>
  <si>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</si>
  <si>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</si>
  <si>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</si>
  <si>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令和3年度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</si>
  <si>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</si>
  <si>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</si>
  <si>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</si>
  <si>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</si>
  <si>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</si>
  <si>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</si>
  <si>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</si>
  <si>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</si>
  <si>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</si>
  <si>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</si>
  <si>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</si>
  <si>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</si>
  <si>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</si>
  <si>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</si>
  <si>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</si>
  <si>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</si>
  <si>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</si>
  <si>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</si>
  <si>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</si>
  <si>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</si>
  <si>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</si>
  <si>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</si>
  <si>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</si>
  <si>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</si>
  <si>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</si>
  <si>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</si>
  <si>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</si>
  <si>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</si>
  <si>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</si>
  <si>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</si>
  <si>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</si>
  <si>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</si>
  <si>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</si>
  <si>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</si>
  <si>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</si>
  <si>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</si>
  <si>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</si>
  <si>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</si>
  <si>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</si>
  <si>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</si>
  <si>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</si>
  <si>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</si>
  <si>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</si>
  <si>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</si>
  <si>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</si>
  <si>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</si>
  <si>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</si>
  <si>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</si>
  <si>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</si>
  <si>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</si>
  <si>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</si>
  <si>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</si>
  <si>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</si>
  <si>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</si>
  <si>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</si>
  <si>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</si>
  <si>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</si>
  <si>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</si>
  <si>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</si>
  <si>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</si>
  <si>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</si>
  <si>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</si>
  <si>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</si>
  <si>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</si>
  <si>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</si>
  <si>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</si>
  <si>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</si>
  <si>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</si>
  <si>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</si>
  <si>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</si>
  <si>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</si>
  <si>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</si>
  <si>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</si>
  <si>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</si>
  <si>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</si>
  <si>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</si>
  <si>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</si>
  <si>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</si>
  <si>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</si>
  <si>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</si>
  <si>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</si>
  <si>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</si>
  <si>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</si>
  <si>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</si>
  <si>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</si>
  <si>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</si>
  <si>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</si>
  <si>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</si>
  <si>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</si>
  <si>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</si>
  <si>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</si>
  <si>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</si>
  <si>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</si>
  <si>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</si>
  <si>
    <t>人口１人当たり決算額</t>
  </si>
  <si>
    <t>当該団体(円)</t>
  </si>
  <si>
    <t>増減率(%)(A)</t>
  </si>
  <si>
    <t>類似団体平均(円)</t>
  </si>
  <si>
    <t>増減率(%)(B)</t>
  </si>
  <si>
    <t>(A)-(B)</t>
  </si>
  <si>
    <t xml:space="preserve"> R01</t>
  </si>
  <si>
    <t>うち単独分</t>
  </si>
  <si>
    <t xml:space="preserve"> R02</t>
  </si>
  <si>
    <t xml:space="preserve"> R03</t>
  </si>
  <si>
    <t xml:space="preserve"> R04</t>
  </si>
  <si>
    <t xml:space="preserve"> R05</t>
  </si>
  <si>
    <t xml:space="preserve"> 過去５年間平均</t>
  </si>
  <si>
    <t>標準財政規模比（％）</t>
  </si>
  <si>
    <t>年度</t>
  </si>
  <si>
    <t>R01</t>
  </si>
  <si>
    <t>R02</t>
  </si>
  <si>
    <t>R03</t>
  </si>
  <si>
    <t>R04</t>
  </si>
  <si>
    <t>R05</t>
  </si>
  <si>
    <t>財政調整基金残高</t>
  </si>
  <si>
    <t>実質収支額</t>
  </si>
  <si>
    <t>▲ 7.50</t>
  </si>
  <si>
    <t>▲ 15.69</t>
  </si>
  <si>
    <t>▲ 0.07</t>
  </si>
  <si>
    <t>▲ 6.18</t>
  </si>
  <si>
    <t>会計</t>
  </si>
  <si>
    <t>その他会計（赤字）</t>
  </si>
  <si>
    <t>その他会計（黒字）</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</si>
  <si>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</si>
  <si>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</si>
  <si>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</si>
  <si>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</si>
  <si>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</si>
  <si>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</si>
  <si>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</si>
  <si>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</si>
  <si>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</si>
  <si>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</si>
  <si>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</si>
  <si>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 減債基金積立不足算定額=(C)×(１－(D)/(E))</t>
  </si>
  <si>
    <t>（参考）</t>
  </si>
  <si>
    <t>減債基金
積立状況等（注）</t>
  </si>
  <si>
    <t>満期一括償還地方債に係る実質償還額又は理論償還額のいずれか少ない額(C)</t>
  </si>
  <si>
    <t>前年度末減債基金残高(D)</t>
  </si>
  <si>
    <t>前年度末減債基金積立相当額(E)</t>
  </si>
  <si>
    <t>（注）減債基金のうち、実質公債費比率の算定に用いる満期一括償還地方債の償還の財源に係るもののみを記入。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</si>
  <si>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</si>
  <si>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</si>
  <si>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</si>
  <si>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</si>
  <si>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</si>
  <si>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</si>
  <si>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</si>
  <si>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</si>
  <si>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</si>
  <si>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</si>
  <si>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</si>
  <si>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</si>
  <si>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</si>
  <si>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</si>
  <si>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</si>
  <si>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公共施設整備基金</t>
  </si>
  <si>
    <t>ごみ処理施設整備基金</t>
  </si>
  <si>
    <t>夢・まちづくり基金</t>
  </si>
  <si>
    <t>職員退職手当基金</t>
  </si>
  <si>
    <t>都市計画事業基金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</si>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</sst>
</file>

<file path=xl/styles.xml><?xml version="1.0" encoding="utf-8"?>
<styleSheet xmlns="http://schemas.openxmlformats.org/spreadsheetml/2006/main">
  <numFmts count="19">
    <numFmt numFmtId="176" formatCode="_-&quot;\&quot;* #,##0_-\ ;\-&quot;\&quot;* #,##0_-\ ;_-&quot;\&quot;* &quot;-&quot;??_-\ ;_-@_-"/>
    <numFmt numFmtId="43" formatCode="_ * #,##0.00_ ;_ * \-#,##0.00_ ;_ * &quot;-&quot;??_ ;_ @_ "/>
    <numFmt numFmtId="177" formatCode="#,##0;&quot;△ &quot;#,##0"/>
    <numFmt numFmtId="178" formatCode="#,##0_ "/>
    <numFmt numFmtId="179" formatCode="_ * #,##0_ ;_ * \-#,##0_ ;_ * &quot;-&quot;??_ ;_ @_ "/>
    <numFmt numFmtId="180" formatCode="_-&quot;\&quot;* #,##0.00_-\ ;\-&quot;\&quot;* #,##0.00_-\ ;_-&quot;\&quot;* &quot;-&quot;??_-\ ;_-@_-"/>
    <numFmt numFmtId="181" formatCode="#,##0.0;&quot;△ &quot;#,##0.0"/>
    <numFmt numFmtId="182" formatCode="0.00;&quot;▲ &quot;0.00"/>
    <numFmt numFmtId="183" formatCode="#,##0;&quot;▲ &quot;#,##0"/>
    <numFmt numFmtId="184" formatCode="#,##0.0;&quot;▲ &quot;#,##0.0"/>
    <numFmt numFmtId="185" formatCode="0.00_ "/>
    <numFmt numFmtId="186" formatCode="#,##0.0_ "/>
    <numFmt numFmtId="187" formatCode="#,##0.00;&quot;▲ &quot;#,##0.00"/>
    <numFmt numFmtId="188" formatCode="0.0;&quot;▲ &quot;0.0"/>
    <numFmt numFmtId="189" formatCode="0.0_ "/>
    <numFmt numFmtId="190" formatCode="&quot;(&quot;0&quot;)&quot;"/>
    <numFmt numFmtId="191" formatCode="@&quot; &quot;"/>
    <numFmt numFmtId="192" formatCode="&quot;( &quot;0.0&quot; )&quot;;&quot;( &quot;\-0.0&quot; )&quot;"/>
    <numFmt numFmtId="193" formatCode="0_ "/>
  </numFmts>
  <fonts count="52">
    <font>
      <sz val="11"/>
      <color theme="1"/>
      <name val="ＭＳ ゴシック"/>
      <charset val="128"/>
    </font>
    <font>
      <sz val="11"/>
      <name val="ＭＳ Ｐゴシック"/>
      <charset val="128"/>
    </font>
    <font>
      <sz val="11"/>
      <name val="ＭＳ ゴシック"/>
      <charset val="128"/>
    </font>
    <font>
      <sz val="10"/>
      <color indexed="8"/>
      <name val="ＭＳ Ｐゴシック"/>
      <charset val="128"/>
    </font>
    <font>
      <sz val="11"/>
      <color indexed="8"/>
      <name val="ＭＳ Ｐゴシック"/>
      <charset val="128"/>
    </font>
    <font>
      <sz val="11"/>
      <color indexed="8"/>
      <name val="ＭＳ ゴシック"/>
      <charset val="128"/>
    </font>
    <font>
      <b/>
      <sz val="16"/>
      <color indexed="8"/>
      <name val="ＭＳ ゴシック"/>
      <charset val="128"/>
    </font>
    <font>
      <sz val="16"/>
      <color indexed="8"/>
      <name val="ＭＳ ゴシック"/>
      <charset val="128"/>
    </font>
    <font>
      <sz val="16"/>
      <name val="ＭＳ ゴシック"/>
      <charset val="128"/>
    </font>
    <font>
      <sz val="13"/>
      <color indexed="8"/>
      <name val="ＭＳ ゴシック"/>
      <charset val="128"/>
    </font>
    <font>
      <sz val="13"/>
      <color theme="1"/>
      <name val="ＭＳ ゴシック"/>
      <charset val="128"/>
    </font>
    <font>
      <sz val="11"/>
      <color theme="1"/>
      <name val="ＭＳ ゴシック"/>
      <charset val="128"/>
    </font>
    <font>
      <sz val="13"/>
      <color rgb="FFFF0000"/>
      <name val="ＭＳ ゴシック"/>
      <charset val="128"/>
    </font>
    <font>
      <sz val="11"/>
      <color rgb="FFFF0000"/>
      <name val="ＭＳ ゴシック"/>
      <charset val="128"/>
    </font>
    <font>
      <b/>
      <sz val="13"/>
      <color theme="1"/>
      <name val="ＭＳ ゴシック"/>
      <charset val="128"/>
    </font>
    <font>
      <sz val="14"/>
      <color indexed="8"/>
      <name val="ＭＳ ゴシック"/>
      <charset val="128"/>
    </font>
    <font>
      <sz val="14"/>
      <color indexed="8"/>
      <name val="ＭＳ Ｐゴシック"/>
      <charset val="128"/>
    </font>
    <font>
      <sz val="9"/>
      <color indexed="8"/>
      <name val="ＭＳ ゴシック"/>
      <charset val="128"/>
    </font>
    <font>
      <sz val="9"/>
      <name val="ＭＳ ゴシック"/>
      <charset val="128"/>
    </font>
    <font>
      <sz val="12"/>
      <color indexed="8"/>
      <name val="ＭＳ Ｐゴシック"/>
      <charset val="128"/>
    </font>
    <font>
      <b/>
      <sz val="24"/>
      <color indexed="8"/>
      <name val="ＭＳ ゴシック"/>
      <charset val="128"/>
    </font>
    <font>
      <sz val="9"/>
      <color indexed="8"/>
      <name val="ＭＳ Ｐゴシック"/>
      <charset val="128"/>
    </font>
    <font>
      <b/>
      <sz val="12"/>
      <color indexed="8"/>
      <name val="ＭＳ ゴシック"/>
      <charset val="128"/>
    </font>
    <font>
      <strike/>
      <sz val="14"/>
      <color indexed="8"/>
      <name val="ＭＳ Ｐゴシック"/>
      <charset val="128"/>
    </font>
    <font>
      <sz val="12"/>
      <color indexed="8"/>
      <name val="ＭＳ ゴシック"/>
      <charset val="128"/>
    </font>
    <font>
      <b/>
      <sz val="9"/>
      <color indexed="12"/>
      <name val="ＭＳ ゴシック"/>
      <charset val="128"/>
    </font>
    <font>
      <b/>
      <sz val="18"/>
      <color indexed="8"/>
      <name val="ＭＳ ゴシック"/>
      <charset val="128"/>
    </font>
    <font>
      <sz val="8"/>
      <color indexed="8"/>
      <name val="ＭＳ ゴシック"/>
      <charset val="128"/>
    </font>
    <font>
      <b/>
      <sz val="9"/>
      <color indexed="8"/>
      <name val="ＭＳ ゴシック"/>
      <charset val="128"/>
    </font>
    <font>
      <b/>
      <sz val="28"/>
      <name val="ＭＳ ゴシック"/>
      <charset val="128"/>
    </font>
    <font>
      <b/>
      <sz val="20"/>
      <color indexed="8"/>
      <name val="ＭＳ ゴシック"/>
      <charset val="128"/>
    </font>
    <font>
      <sz val="11"/>
      <color theme="1"/>
      <name val="游ゴシック"/>
      <charset val="0"/>
      <scheme val="minor"/>
    </font>
    <font>
      <sz val="11"/>
      <color rgb="FFFF0000"/>
      <name val="游ゴシック"/>
      <charset val="0"/>
      <scheme val="minor"/>
    </font>
    <font>
      <sz val="11"/>
      <color theme="1"/>
      <name val="游ゴシック"/>
      <charset val="134"/>
      <scheme val="minor"/>
    </font>
    <font>
      <sz val="11"/>
      <color theme="0"/>
      <name val="游ゴシック"/>
      <charset val="0"/>
      <scheme val="minor"/>
    </font>
    <font>
      <sz val="11"/>
      <color rgb="FF3F3F76"/>
      <name val="游ゴシック"/>
      <charset val="0"/>
      <scheme val="minor"/>
    </font>
    <font>
      <b/>
      <sz val="11"/>
      <color theme="3"/>
      <name val="游ゴシック"/>
      <charset val="134"/>
      <scheme val="minor"/>
    </font>
    <font>
      <b/>
      <sz val="11"/>
      <color rgb="FFFA7D00"/>
      <name val="游ゴシック"/>
      <charset val="0"/>
      <scheme val="minor"/>
    </font>
    <font>
      <u/>
      <sz val="11"/>
      <color rgb="FF0000FF"/>
      <name val="游ゴシック"/>
      <charset val="0"/>
      <scheme val="minor"/>
    </font>
    <font>
      <u/>
      <sz val="11"/>
      <color rgb="FF800080"/>
      <name val="游ゴシック"/>
      <charset val="0"/>
      <scheme val="minor"/>
    </font>
    <font>
      <b/>
      <sz val="18"/>
      <color theme="3"/>
      <name val="游ゴシック"/>
      <charset val="134"/>
      <scheme val="minor"/>
    </font>
    <font>
      <sz val="11"/>
      <color theme="1"/>
      <name val="游ゴシック"/>
      <charset val="128"/>
      <scheme val="minor"/>
    </font>
    <font>
      <sz val="11"/>
      <color rgb="FF9C0006"/>
      <name val="游ゴシック"/>
      <charset val="0"/>
      <scheme val="minor"/>
    </font>
    <font>
      <sz val="11"/>
      <color rgb="FF006100"/>
      <name val="游ゴシック"/>
      <charset val="0"/>
      <scheme val="minor"/>
    </font>
    <font>
      <sz val="11"/>
      <color rgb="FF9C6500"/>
      <name val="游ゴシック"/>
      <charset val="0"/>
      <scheme val="minor"/>
    </font>
    <font>
      <sz val="11"/>
      <color rgb="FFFA7D00"/>
      <name val="游ゴシック"/>
      <charset val="0"/>
      <scheme val="minor"/>
    </font>
    <font>
      <i/>
      <sz val="11"/>
      <color rgb="FF7F7F7F"/>
      <name val="游ゴシック"/>
      <charset val="0"/>
      <scheme val="minor"/>
    </font>
    <font>
      <b/>
      <sz val="11"/>
      <color rgb="FF3F3F3F"/>
      <name val="游ゴシック"/>
      <charset val="0"/>
      <scheme val="minor"/>
    </font>
    <font>
      <b/>
      <sz val="15"/>
      <color theme="3"/>
      <name val="游ゴシック"/>
      <charset val="134"/>
      <scheme val="minor"/>
    </font>
    <font>
      <b/>
      <sz val="13"/>
      <color theme="3"/>
      <name val="游ゴシック"/>
      <charset val="134"/>
      <scheme val="minor"/>
    </font>
    <font>
      <b/>
      <sz val="11"/>
      <color theme="1"/>
      <name val="游ゴシック"/>
      <charset val="0"/>
      <scheme val="minor"/>
    </font>
    <font>
      <b/>
      <sz val="11"/>
      <color rgb="FFFFFFFF"/>
      <name val="游ゴシック"/>
      <charset val="0"/>
      <scheme val="minor"/>
    </font>
  </fonts>
  <fills count="40">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s>
  <borders count="19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right style="thin">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top/>
      <bottom style="medium">
        <color auto="1"/>
      </bottom>
      <diagonal/>
    </border>
    <border>
      <left style="medium">
        <color auto="1"/>
      </left>
      <right/>
      <top/>
      <bottom style="double">
        <color auto="1"/>
      </bottom>
      <diagonal/>
    </border>
    <border>
      <left/>
      <right/>
      <top/>
      <bottom style="double">
        <color auto="1"/>
      </bottom>
      <diagonal/>
    </border>
    <border>
      <left style="medium">
        <color auto="1"/>
      </left>
      <right style="thin">
        <color auto="1"/>
      </right>
      <top style="double">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bottom style="hair">
        <color auto="1"/>
      </bottom>
      <diagonal/>
    </border>
    <border>
      <left/>
      <right style="thin">
        <color auto="1"/>
      </right>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style="thin">
        <color auto="1"/>
      </left>
      <right/>
      <top style="medium">
        <color auto="1"/>
      </top>
      <bottom/>
      <diagonal/>
    </border>
    <border>
      <left style="thin">
        <color auto="1"/>
      </left>
      <right/>
      <top/>
      <bottom style="double">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hair">
        <color auto="1"/>
      </left>
      <right/>
      <top style="double">
        <color auto="1"/>
      </top>
      <bottom style="hair">
        <color auto="1"/>
      </bottom>
      <diagonal/>
    </border>
    <border>
      <left style="medium">
        <color auto="1"/>
      </left>
      <right/>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diagonalUp="1">
      <left style="hair">
        <color auto="1"/>
      </left>
      <right/>
      <top style="thin">
        <color auto="1"/>
      </top>
      <bottom style="medium">
        <color auto="1"/>
      </bottom>
      <diagonal style="thin">
        <color auto="1"/>
      </diagonal>
    </border>
    <border>
      <left/>
      <right style="medium">
        <color auto="1"/>
      </right>
      <top/>
      <bottom style="double">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double">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bottom style="thin">
        <color auto="1"/>
      </bottom>
      <diagonal/>
    </border>
    <border>
      <left/>
      <right style="medium">
        <color auto="1"/>
      </right>
      <top/>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style="hair">
        <color auto="1"/>
      </left>
      <right style="thin">
        <color auto="1"/>
      </right>
      <top style="thin">
        <color auto="1"/>
      </top>
      <bottom/>
      <diagonal/>
    </border>
    <border>
      <left style="hair">
        <color auto="1"/>
      </left>
      <right style="thin">
        <color auto="1"/>
      </right>
      <top/>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diagonalUp="1">
      <left/>
      <right style="thin">
        <color auto="1"/>
      </right>
      <top style="thin">
        <color auto="1"/>
      </top>
      <bottom style="medium">
        <color auto="1"/>
      </bottom>
      <diagonal style="thin">
        <color auto="1"/>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right style="hair">
        <color auto="1"/>
      </right>
      <top style="thin">
        <color auto="1"/>
      </top>
      <bottom style="medium">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43" fontId="33" fillId="0" borderId="0" applyFont="0" applyFill="0" applyBorder="0" applyAlignment="0" applyProtection="0">
      <alignment vertical="center"/>
    </xf>
    <xf numFmtId="0" fontId="35" fillId="12" borderId="188" applyNumberFormat="0" applyAlignment="0" applyProtection="0">
      <alignment vertical="center"/>
    </xf>
    <xf numFmtId="179" fontId="33" fillId="0" borderId="0" applyFont="0" applyFill="0" applyBorder="0" applyAlignment="0" applyProtection="0">
      <alignment vertical="center"/>
    </xf>
    <xf numFmtId="180" fontId="33" fillId="0" borderId="0" applyFont="0" applyFill="0" applyBorder="0" applyAlignment="0" applyProtection="0">
      <alignment vertical="center"/>
    </xf>
    <xf numFmtId="0" fontId="11" fillId="0" borderId="0">
      <alignment vertical="center"/>
    </xf>
    <xf numFmtId="0" fontId="31" fillId="10" borderId="0" applyNumberFormat="0" applyBorder="0" applyAlignment="0" applyProtection="0">
      <alignment vertical="center"/>
    </xf>
    <xf numFmtId="176"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4" fillId="16" borderId="0" applyNumberFormat="0" applyBorder="0" applyAlignment="0" applyProtection="0">
      <alignment vertical="center"/>
    </xf>
    <xf numFmtId="0" fontId="39" fillId="0" borderId="0" applyNumberFormat="0" applyFill="0" applyBorder="0" applyAlignment="0" applyProtection="0">
      <alignment vertical="center"/>
    </xf>
    <xf numFmtId="0" fontId="31" fillId="19" borderId="0" applyNumberFormat="0" applyBorder="0" applyAlignment="0" applyProtection="0">
      <alignment vertical="center"/>
    </xf>
    <xf numFmtId="0" fontId="33" fillId="20" borderId="189" applyNumberFormat="0" applyFont="0" applyAlignment="0" applyProtection="0">
      <alignment vertical="center"/>
    </xf>
    <xf numFmtId="0" fontId="41" fillId="0" borderId="0">
      <alignment vertical="center"/>
    </xf>
    <xf numFmtId="0" fontId="43" fillId="22"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190" applyNumberFormat="0" applyFill="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29" borderId="0" applyNumberFormat="0" applyBorder="0" applyAlignment="0" applyProtection="0">
      <alignment vertical="center"/>
    </xf>
    <xf numFmtId="0" fontId="47" fillId="14" borderId="191" applyNumberFormat="0" applyAlignment="0" applyProtection="0">
      <alignment vertical="center"/>
    </xf>
    <xf numFmtId="0" fontId="48" fillId="0" borderId="192" applyNumberFormat="0" applyFill="0" applyAlignment="0" applyProtection="0">
      <alignment vertical="center"/>
    </xf>
    <xf numFmtId="0" fontId="49" fillId="0" borderId="192" applyNumberFormat="0" applyFill="0" applyAlignment="0" applyProtection="0">
      <alignment vertical="center"/>
    </xf>
    <xf numFmtId="0" fontId="37" fillId="14" borderId="188" applyNumberFormat="0" applyAlignment="0" applyProtection="0">
      <alignment vertical="center"/>
    </xf>
    <xf numFmtId="0" fontId="36" fillId="0" borderId="193" applyNumberFormat="0" applyFill="0" applyAlignment="0" applyProtection="0">
      <alignment vertical="center"/>
    </xf>
    <xf numFmtId="0" fontId="36" fillId="0" borderId="0" applyNumberFormat="0" applyFill="0" applyBorder="0" applyAlignment="0" applyProtection="0">
      <alignment vertical="center"/>
    </xf>
    <xf numFmtId="0" fontId="34" fillId="32" borderId="0" applyNumberFormat="0" applyBorder="0" applyAlignment="0" applyProtection="0">
      <alignment vertical="center"/>
    </xf>
    <xf numFmtId="0" fontId="51" fillId="33" borderId="195" applyNumberFormat="0" applyAlignment="0" applyProtection="0">
      <alignment vertical="center"/>
    </xf>
    <xf numFmtId="0" fontId="31" fillId="13" borderId="0" applyNumberFormat="0" applyBorder="0" applyAlignment="0" applyProtection="0">
      <alignment vertical="center"/>
    </xf>
    <xf numFmtId="0" fontId="50" fillId="0" borderId="194" applyNumberFormat="0" applyFill="0" applyAlignment="0" applyProtection="0">
      <alignment vertical="center"/>
    </xf>
    <xf numFmtId="0" fontId="42" fillId="21" borderId="0" applyNumberFormat="0" applyBorder="0" applyAlignment="0" applyProtection="0">
      <alignment vertical="center"/>
    </xf>
    <xf numFmtId="0" fontId="4" fillId="0" borderId="0">
      <alignment vertical="center"/>
    </xf>
    <xf numFmtId="0" fontId="44" fillId="23" borderId="0" applyNumberFormat="0" applyBorder="0" applyAlignment="0" applyProtection="0">
      <alignment vertical="center"/>
    </xf>
    <xf numFmtId="0" fontId="17" fillId="0" borderId="0">
      <alignment vertical="center"/>
    </xf>
    <xf numFmtId="0" fontId="34" fillId="11" borderId="0" applyNumberFormat="0" applyBorder="0" applyAlignment="0" applyProtection="0">
      <alignment vertical="center"/>
    </xf>
    <xf numFmtId="0" fontId="31" fillId="30" borderId="0" applyNumberFormat="0" applyBorder="0" applyAlignment="0" applyProtection="0">
      <alignment vertical="center"/>
    </xf>
    <xf numFmtId="0" fontId="31" fillId="37" borderId="0" applyNumberFormat="0" applyBorder="0" applyAlignment="0" applyProtection="0">
      <alignment vertical="center"/>
    </xf>
    <xf numFmtId="0" fontId="34" fillId="36" borderId="0" applyNumberFormat="0" applyBorder="0" applyAlignment="0" applyProtection="0">
      <alignment vertical="center"/>
    </xf>
    <xf numFmtId="0" fontId="31" fillId="38" borderId="0" applyNumberFormat="0" applyBorder="0" applyAlignment="0" applyProtection="0">
      <alignment vertical="center"/>
    </xf>
    <xf numFmtId="0" fontId="31" fillId="31" borderId="0" applyNumberFormat="0" applyBorder="0" applyAlignment="0" applyProtection="0">
      <alignment vertical="center"/>
    </xf>
    <xf numFmtId="0" fontId="31" fillId="9" borderId="0" applyNumberFormat="0" applyBorder="0" applyAlignment="0" applyProtection="0">
      <alignment vertical="center"/>
    </xf>
    <xf numFmtId="0" fontId="34" fillId="27" borderId="0" applyNumberFormat="0" applyBorder="0" applyAlignment="0" applyProtection="0">
      <alignment vertical="center"/>
    </xf>
    <xf numFmtId="0" fontId="34" fillId="18" borderId="0" applyNumberFormat="0" applyBorder="0" applyAlignment="0" applyProtection="0">
      <alignment vertical="center"/>
    </xf>
    <xf numFmtId="0" fontId="31" fillId="35" borderId="0" applyNumberFormat="0" applyBorder="0" applyAlignment="0" applyProtection="0">
      <alignment vertical="center"/>
    </xf>
    <xf numFmtId="0" fontId="31" fillId="34" borderId="0" applyNumberFormat="0" applyBorder="0" applyAlignment="0" applyProtection="0">
      <alignment vertical="center"/>
    </xf>
    <xf numFmtId="0" fontId="34" fillId="17" borderId="0" applyNumberFormat="0" applyBorder="0" applyAlignment="0" applyProtection="0">
      <alignment vertical="center"/>
    </xf>
    <xf numFmtId="0" fontId="34" fillId="39" borderId="0" applyNumberFormat="0" applyBorder="0" applyAlignment="0" applyProtection="0">
      <alignment vertical="center"/>
    </xf>
    <xf numFmtId="0" fontId="31" fillId="26" borderId="0" applyNumberFormat="0" applyBorder="0" applyAlignment="0" applyProtection="0">
      <alignment vertical="center"/>
    </xf>
    <xf numFmtId="0" fontId="34" fillId="15" borderId="0" applyNumberFormat="0" applyBorder="0" applyAlignment="0" applyProtection="0">
      <alignment vertical="center"/>
    </xf>
    <xf numFmtId="0" fontId="34" fillId="25" borderId="0" applyNumberFormat="0" applyBorder="0" applyAlignment="0" applyProtection="0">
      <alignment vertical="center"/>
    </xf>
    <xf numFmtId="0" fontId="31" fillId="24" borderId="0" applyNumberFormat="0" applyBorder="0" applyAlignment="0" applyProtection="0">
      <alignment vertical="center"/>
    </xf>
    <xf numFmtId="0" fontId="34" fillId="28" borderId="0" applyNumberFormat="0" applyBorder="0" applyAlignment="0" applyProtection="0">
      <alignment vertical="center"/>
    </xf>
    <xf numFmtId="0" fontId="1"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cellStyleXfs>
  <cellXfs count="1217">
    <xf numFmtId="0" fontId="0" fillId="0" borderId="0" xfId="0">
      <alignment vertical="center"/>
    </xf>
    <xf numFmtId="0" fontId="1" fillId="0" borderId="0" xfId="53"/>
    <xf numFmtId="178" fontId="2" fillId="0" borderId="1" xfId="53" applyNumberFormat="1" applyFont="1" applyBorder="1" applyAlignment="1">
      <alignment vertical="center"/>
    </xf>
    <xf numFmtId="178" fontId="2" fillId="0" borderId="2" xfId="53" applyNumberFormat="1" applyFont="1" applyBorder="1" applyAlignment="1">
      <alignment vertical="center"/>
    </xf>
    <xf numFmtId="178" fontId="2" fillId="0" borderId="3" xfId="53" applyNumberFormat="1" applyFont="1" applyBorder="1" applyAlignment="1">
      <alignment horizontal="center" vertical="center" wrapText="1"/>
    </xf>
    <xf numFmtId="178" fontId="2" fillId="0" borderId="4" xfId="53" applyNumberFormat="1" applyFont="1" applyBorder="1" applyAlignment="1">
      <alignment horizontal="center" vertical="center"/>
    </xf>
    <xf numFmtId="178" fontId="2" fillId="0" borderId="5" xfId="53" applyNumberFormat="1" applyFont="1" applyBorder="1" applyAlignment="1">
      <alignment horizontal="center" vertical="center"/>
    </xf>
    <xf numFmtId="178" fontId="2" fillId="0" borderId="6" xfId="53" applyNumberFormat="1" applyFont="1" applyBorder="1" applyAlignment="1">
      <alignment horizontal="center" vertical="center"/>
    </xf>
    <xf numFmtId="178" fontId="2" fillId="0" borderId="7" xfId="53" applyNumberFormat="1" applyFont="1" applyBorder="1" applyAlignment="1">
      <alignment vertical="center"/>
    </xf>
    <xf numFmtId="178" fontId="2" fillId="0" borderId="8" xfId="53" applyNumberFormat="1" applyFont="1" applyBorder="1" applyAlignment="1">
      <alignment vertical="center"/>
    </xf>
    <xf numFmtId="0" fontId="1" fillId="0" borderId="9" xfId="53" applyFont="1" applyBorder="1" applyAlignment="1">
      <alignment vertical="center"/>
    </xf>
    <xf numFmtId="178" fontId="2" fillId="0" borderId="1" xfId="53" applyNumberFormat="1" applyFont="1" applyBorder="1" applyAlignment="1">
      <alignment horizontal="center" vertical="center"/>
    </xf>
    <xf numFmtId="178" fontId="2" fillId="0" borderId="10" xfId="53" applyNumberFormat="1" applyFont="1" applyBorder="1" applyAlignment="1">
      <alignment horizontal="center" vertical="center" wrapText="1"/>
    </xf>
    <xf numFmtId="178" fontId="2" fillId="0" borderId="11" xfId="53" applyNumberFormat="1" applyFont="1" applyBorder="1" applyAlignment="1">
      <alignment horizontal="center" vertical="center"/>
    </xf>
    <xf numFmtId="178" fontId="2" fillId="0" borderId="12" xfId="53" applyNumberFormat="1" applyFont="1" applyBorder="1" applyAlignment="1">
      <alignment horizontal="center" vertical="center" wrapText="1"/>
    </xf>
    <xf numFmtId="178" fontId="2" fillId="0" borderId="13" xfId="53" applyNumberFormat="1" applyFont="1" applyBorder="1" applyAlignment="1">
      <alignment horizontal="center" vertical="center"/>
    </xf>
    <xf numFmtId="178" fontId="2" fillId="0" borderId="2" xfId="53" applyNumberFormat="1" applyFont="1" applyBorder="1" applyAlignment="1">
      <alignment horizontal="center" vertical="center"/>
    </xf>
    <xf numFmtId="177" fontId="2" fillId="0" borderId="3" xfId="53" applyNumberFormat="1" applyFont="1" applyFill="1" applyBorder="1" applyAlignment="1">
      <alignment vertical="center"/>
    </xf>
    <xf numFmtId="177" fontId="2" fillId="0" borderId="1" xfId="53" applyNumberFormat="1" applyFont="1" applyFill="1" applyBorder="1" applyAlignment="1">
      <alignment vertical="center"/>
    </xf>
    <xf numFmtId="181" fontId="2" fillId="0" borderId="14" xfId="53" applyNumberFormat="1" applyFont="1" applyFill="1" applyBorder="1" applyAlignment="1">
      <alignment vertical="center"/>
    </xf>
    <xf numFmtId="177" fontId="2" fillId="0" borderId="11" xfId="53" applyNumberFormat="1" applyFont="1" applyFill="1" applyBorder="1" applyAlignment="1">
      <alignment vertical="center"/>
    </xf>
    <xf numFmtId="181" fontId="2" fillId="0" borderId="15" xfId="53" applyNumberFormat="1" applyFont="1" applyFill="1" applyBorder="1" applyAlignment="1">
      <alignment vertical="center"/>
    </xf>
    <xf numFmtId="181" fontId="2" fillId="0" borderId="3" xfId="53" applyNumberFormat="1" applyFont="1" applyBorder="1" applyAlignment="1">
      <alignment vertical="center"/>
    </xf>
    <xf numFmtId="178" fontId="2" fillId="0" borderId="7" xfId="53" applyNumberFormat="1" applyFont="1" applyBorder="1" applyAlignment="1">
      <alignment horizontal="center" vertical="center"/>
    </xf>
    <xf numFmtId="178" fontId="2" fillId="0" borderId="16" xfId="53" applyNumberFormat="1" applyFont="1" applyBorder="1" applyAlignment="1">
      <alignment horizontal="center" vertical="center"/>
    </xf>
    <xf numFmtId="177" fontId="2" fillId="0" borderId="17" xfId="53" applyNumberFormat="1" applyFont="1" applyFill="1" applyBorder="1" applyAlignment="1">
      <alignment vertical="center"/>
    </xf>
    <xf numFmtId="177" fontId="2" fillId="0" borderId="18" xfId="53" applyNumberFormat="1" applyFont="1" applyFill="1" applyBorder="1" applyAlignment="1">
      <alignment vertical="center"/>
    </xf>
    <xf numFmtId="181" fontId="2" fillId="0" borderId="16" xfId="53" applyNumberFormat="1" applyFont="1" applyFill="1" applyBorder="1" applyAlignment="1">
      <alignment vertical="center"/>
    </xf>
    <xf numFmtId="177" fontId="2" fillId="0" borderId="19" xfId="53" applyNumberFormat="1" applyFont="1" applyFill="1" applyBorder="1" applyAlignment="1">
      <alignment vertical="center"/>
    </xf>
    <xf numFmtId="181" fontId="2" fillId="0" borderId="20" xfId="53" applyNumberFormat="1" applyFont="1" applyFill="1" applyBorder="1" applyAlignment="1">
      <alignment vertical="center"/>
    </xf>
    <xf numFmtId="181" fontId="2" fillId="0" borderId="17" xfId="53" applyNumberFormat="1" applyFont="1" applyBorder="1" applyAlignment="1">
      <alignment vertical="center"/>
    </xf>
    <xf numFmtId="177" fontId="2" fillId="0" borderId="17" xfId="53" applyNumberFormat="1" applyFont="1" applyFill="1" applyBorder="1" applyAlignment="1">
      <alignment vertical="center" wrapText="1"/>
    </xf>
    <xf numFmtId="177" fontId="2" fillId="0" borderId="3" xfId="53" applyNumberFormat="1" applyFont="1" applyBorder="1" applyAlignment="1">
      <alignment vertical="center"/>
    </xf>
    <xf numFmtId="177" fontId="2" fillId="0" borderId="1" xfId="53" applyNumberFormat="1" applyFont="1" applyBorder="1" applyAlignment="1">
      <alignment vertical="center"/>
    </xf>
    <xf numFmtId="181" fontId="2" fillId="0" borderId="14" xfId="53" applyNumberFormat="1" applyFont="1" applyBorder="1" applyAlignment="1">
      <alignment vertical="center"/>
    </xf>
    <xf numFmtId="177" fontId="2" fillId="0" borderId="11" xfId="53" applyNumberFormat="1" applyFont="1" applyBorder="1" applyAlignment="1">
      <alignment vertical="center"/>
    </xf>
    <xf numFmtId="181" fontId="2" fillId="0" borderId="21" xfId="53" applyNumberFormat="1" applyFont="1" applyBorder="1" applyAlignment="1">
      <alignment vertical="center"/>
    </xf>
    <xf numFmtId="0" fontId="1" fillId="0" borderId="13" xfId="53" applyBorder="1"/>
    <xf numFmtId="0" fontId="1" fillId="0" borderId="13" xfId="53" applyBorder="1" applyAlignment="1">
      <alignment vertical="center"/>
    </xf>
    <xf numFmtId="0" fontId="3" fillId="0" borderId="13" xfId="53" applyFont="1" applyBorder="1"/>
    <xf numFmtId="0" fontId="1" fillId="0" borderId="0" xfId="54" applyAlignment="1"/>
    <xf numFmtId="0" fontId="1" fillId="0" borderId="13" xfId="54" applyBorder="1" applyAlignment="1"/>
    <xf numFmtId="183" fontId="1" fillId="0" borderId="13" xfId="54" applyNumberFormat="1" applyBorder="1" applyAlignment="1"/>
    <xf numFmtId="0" fontId="4" fillId="0" borderId="0" xfId="57">
      <alignment vertical="center"/>
    </xf>
    <xf numFmtId="0" fontId="5" fillId="0" borderId="0" xfId="57" applyFont="1">
      <alignment vertical="center"/>
    </xf>
    <xf numFmtId="0" fontId="6" fillId="0" borderId="0" xfId="57" applyFont="1" applyAlignment="1">
      <alignment horizontal="right"/>
    </xf>
    <xf numFmtId="0" fontId="7" fillId="2" borderId="22" xfId="57" applyFont="1" applyFill="1" applyBorder="1" applyAlignment="1"/>
    <xf numFmtId="0" fontId="7" fillId="2" borderId="23" xfId="57" applyFont="1" applyFill="1" applyBorder="1" applyAlignment="1">
      <alignment horizontal="right" vertical="top"/>
    </xf>
    <xf numFmtId="0" fontId="7" fillId="2" borderId="24" xfId="57" applyFont="1" applyFill="1" applyBorder="1" applyAlignment="1">
      <alignment horizontal="right" vertical="top"/>
    </xf>
    <xf numFmtId="0" fontId="8" fillId="3" borderId="25" xfId="14" applyFont="1" applyFill="1" applyBorder="1" applyAlignment="1">
      <alignment horizontal="center" vertical="center"/>
    </xf>
    <xf numFmtId="0" fontId="8" fillId="3" borderId="26" xfId="14" applyFont="1" applyFill="1" applyBorder="1" applyAlignment="1">
      <alignment horizontal="center" vertical="center"/>
    </xf>
    <xf numFmtId="0" fontId="7" fillId="0" borderId="27" xfId="57" applyFont="1" applyFill="1" applyBorder="1" applyAlignment="1">
      <alignment horizontal="center" vertical="center" wrapText="1"/>
    </xf>
    <xf numFmtId="0" fontId="7" fillId="0" borderId="28" xfId="57" applyFont="1" applyFill="1" applyBorder="1" applyAlignment="1" applyProtection="1">
      <alignment horizontal="left" vertical="center" wrapText="1"/>
    </xf>
    <xf numFmtId="0" fontId="7" fillId="0" borderId="29" xfId="57" applyFont="1" applyFill="1" applyBorder="1" applyAlignment="1" applyProtection="1">
      <alignment horizontal="left" vertical="center" wrapText="1"/>
    </xf>
    <xf numFmtId="183" fontId="7" fillId="0" borderId="25" xfId="14" applyNumberFormat="1" applyFont="1" applyFill="1" applyBorder="1" applyAlignment="1" applyProtection="1">
      <alignment horizontal="right" vertical="center" shrinkToFit="1"/>
    </xf>
    <xf numFmtId="183" fontId="7" fillId="0" borderId="30" xfId="14" applyNumberFormat="1" applyFont="1" applyFill="1" applyBorder="1" applyAlignment="1" applyProtection="1">
      <alignment horizontal="right" vertical="center" shrinkToFit="1"/>
    </xf>
    <xf numFmtId="0" fontId="7" fillId="0" borderId="31" xfId="57" applyFont="1" applyFill="1" applyBorder="1" applyAlignment="1">
      <alignment horizontal="center" vertical="center" wrapText="1"/>
    </xf>
    <xf numFmtId="0" fontId="7" fillId="0" borderId="21" xfId="57" applyFont="1" applyFill="1" applyBorder="1" applyAlignment="1" applyProtection="1">
      <alignment horizontal="left" vertical="center"/>
    </xf>
    <xf numFmtId="0" fontId="7" fillId="0" borderId="32" xfId="57" applyFont="1" applyFill="1" applyBorder="1" applyAlignment="1" applyProtection="1">
      <alignment horizontal="left" vertical="center"/>
    </xf>
    <xf numFmtId="183" fontId="7" fillId="0" borderId="3" xfId="14" applyNumberFormat="1" applyFont="1" applyFill="1" applyBorder="1" applyAlignment="1" applyProtection="1">
      <alignment horizontal="right" vertical="center" shrinkToFit="1"/>
    </xf>
    <xf numFmtId="183" fontId="7" fillId="0" borderId="33" xfId="14" applyNumberFormat="1" applyFont="1" applyFill="1" applyBorder="1" applyAlignment="1" applyProtection="1">
      <alignment horizontal="right" vertical="center" shrinkToFit="1"/>
    </xf>
    <xf numFmtId="0" fontId="7" fillId="0" borderId="5" xfId="57" applyFont="1" applyFill="1" applyBorder="1" applyAlignment="1" applyProtection="1">
      <alignment horizontal="left" vertical="center"/>
    </xf>
    <xf numFmtId="0" fontId="7" fillId="0" borderId="34" xfId="57" applyFont="1" applyFill="1" applyBorder="1" applyAlignment="1" applyProtection="1">
      <alignment horizontal="left" vertical="center"/>
    </xf>
    <xf numFmtId="183" fontId="7" fillId="0" borderId="13" xfId="14" applyNumberFormat="1" applyFont="1" applyFill="1" applyBorder="1" applyAlignment="1" applyProtection="1">
      <alignment horizontal="right" vertical="center" shrinkToFit="1"/>
    </xf>
    <xf numFmtId="183" fontId="7" fillId="0" borderId="35" xfId="14" applyNumberFormat="1" applyFont="1" applyFill="1" applyBorder="1" applyAlignment="1" applyProtection="1">
      <alignment horizontal="right" vertical="center" shrinkToFit="1"/>
    </xf>
    <xf numFmtId="0" fontId="7" fillId="0" borderId="36" xfId="57" applyFont="1" applyFill="1" applyBorder="1" applyAlignment="1">
      <alignment horizontal="center" vertical="center"/>
    </xf>
    <xf numFmtId="0" fontId="7" fillId="0" borderId="4" xfId="57" applyFont="1" applyFill="1" applyBorder="1" applyAlignment="1" applyProtection="1">
      <alignment horizontal="left" vertical="center" wrapText="1"/>
      <protection locked="0"/>
    </xf>
    <xf numFmtId="0" fontId="7" fillId="0" borderId="5" xfId="57" applyFont="1" applyFill="1" applyBorder="1" applyAlignment="1" applyProtection="1">
      <alignment horizontal="left" vertical="center" wrapText="1"/>
      <protection locked="0"/>
    </xf>
    <xf numFmtId="0" fontId="7" fillId="0" borderId="34" xfId="57" applyFont="1" applyFill="1" applyBorder="1" applyAlignment="1" applyProtection="1">
      <alignment horizontal="left" vertical="center" wrapText="1"/>
      <protection locked="0"/>
    </xf>
    <xf numFmtId="183" fontId="7" fillId="0" borderId="13" xfId="14" applyNumberFormat="1" applyFont="1" applyFill="1" applyBorder="1" applyAlignment="1" applyProtection="1">
      <alignment horizontal="right" vertical="center" shrinkToFit="1"/>
      <protection locked="0"/>
    </xf>
    <xf numFmtId="183" fontId="7" fillId="0" borderId="35" xfId="14" applyNumberFormat="1" applyFont="1" applyFill="1" applyBorder="1" applyAlignment="1" applyProtection="1">
      <alignment horizontal="right" vertical="center" shrinkToFit="1"/>
      <protection locked="0"/>
    </xf>
    <xf numFmtId="0" fontId="7" fillId="0" borderId="37" xfId="57" applyFont="1" applyFill="1" applyBorder="1" applyAlignment="1">
      <alignment horizontal="center" vertical="center"/>
    </xf>
    <xf numFmtId="0" fontId="7" fillId="0" borderId="38" xfId="57" applyFont="1" applyFill="1" applyBorder="1" applyAlignment="1" applyProtection="1">
      <alignment horizontal="left" vertical="center" wrapText="1"/>
      <protection locked="0"/>
    </xf>
    <xf numFmtId="0" fontId="7" fillId="0" borderId="39" xfId="57" applyFont="1" applyFill="1" applyBorder="1" applyAlignment="1" applyProtection="1">
      <alignment horizontal="left" vertical="center" wrapText="1"/>
      <protection locked="0"/>
    </xf>
    <xf numFmtId="0" fontId="7" fillId="0" borderId="40" xfId="57" applyFont="1" applyFill="1" applyBorder="1" applyAlignment="1" applyProtection="1">
      <alignment horizontal="left" vertical="center" wrapText="1"/>
      <protection locked="0"/>
    </xf>
    <xf numFmtId="183" fontId="7" fillId="0" borderId="41" xfId="14" applyNumberFormat="1" applyFont="1" applyFill="1" applyBorder="1" applyAlignment="1" applyProtection="1">
      <alignment horizontal="right" vertical="center" shrinkToFit="1"/>
      <protection locked="0"/>
    </xf>
    <xf numFmtId="183" fontId="7" fillId="0" borderId="42" xfId="14" applyNumberFormat="1" applyFont="1" applyFill="1" applyBorder="1" applyAlignment="1" applyProtection="1">
      <alignment horizontal="right" vertical="center" shrinkToFit="1"/>
      <protection locked="0"/>
    </xf>
    <xf numFmtId="0" fontId="7" fillId="0" borderId="22" xfId="57" applyFont="1" applyFill="1" applyBorder="1" applyAlignment="1">
      <alignment horizontal="center" vertical="center"/>
    </xf>
    <xf numFmtId="0" fontId="7" fillId="0" borderId="23" xfId="57" applyFont="1" applyFill="1" applyBorder="1" applyAlignment="1" applyProtection="1">
      <alignment horizontal="left" vertical="center"/>
    </xf>
    <xf numFmtId="0" fontId="7" fillId="0" borderId="24" xfId="57" applyFont="1" applyFill="1" applyBorder="1" applyAlignment="1" applyProtection="1">
      <alignment horizontal="left" vertical="center"/>
    </xf>
    <xf numFmtId="183" fontId="7" fillId="0" borderId="43" xfId="14" applyNumberFormat="1" applyFont="1" applyFill="1" applyBorder="1" applyAlignment="1" applyProtection="1">
      <alignment horizontal="right" vertical="center" shrinkToFit="1"/>
    </xf>
    <xf numFmtId="183" fontId="7" fillId="0" borderId="26" xfId="14" applyNumberFormat="1" applyFont="1" applyFill="1" applyBorder="1" applyAlignment="1" applyProtection="1">
      <alignment horizontal="right" vertical="center" shrinkToFit="1"/>
    </xf>
    <xf numFmtId="0" fontId="4" fillId="0" borderId="0" xfId="32">
      <alignment vertical="center"/>
    </xf>
    <xf numFmtId="0" fontId="9" fillId="2" borderId="22" xfId="32" applyFont="1" applyFill="1" applyBorder="1" applyAlignment="1"/>
    <xf numFmtId="0" fontId="9" fillId="2" borderId="23" xfId="32" applyFont="1" applyFill="1" applyBorder="1" applyAlignment="1"/>
    <xf numFmtId="0" fontId="9" fillId="2" borderId="23" xfId="32" applyFont="1" applyFill="1" applyBorder="1" applyAlignment="1">
      <alignment horizontal="right" vertical="center"/>
    </xf>
    <xf numFmtId="0" fontId="9" fillId="2" borderId="24" xfId="32" applyFont="1" applyFill="1" applyBorder="1" applyAlignment="1">
      <alignment horizontal="right" vertical="top"/>
    </xf>
    <xf numFmtId="0" fontId="9" fillId="0" borderId="44" xfId="32" applyFont="1" applyFill="1" applyBorder="1" applyAlignment="1">
      <alignment vertical="center" wrapText="1"/>
    </xf>
    <xf numFmtId="0" fontId="9" fillId="0" borderId="45" xfId="32" applyFont="1" applyFill="1" applyBorder="1" applyAlignment="1">
      <alignment vertical="center" wrapText="1"/>
    </xf>
    <xf numFmtId="0" fontId="9" fillId="0" borderId="7" xfId="32" applyFont="1" applyFill="1" applyBorder="1" applyAlignment="1">
      <alignment vertical="center" wrapText="1"/>
    </xf>
    <xf numFmtId="0" fontId="9" fillId="0" borderId="46" xfId="32" applyFont="1" applyFill="1" applyBorder="1" applyAlignment="1">
      <alignment horizontal="left" vertical="center"/>
    </xf>
    <xf numFmtId="0" fontId="9" fillId="0" borderId="47" xfId="32" applyFont="1" applyFill="1" applyBorder="1" applyAlignment="1">
      <alignment horizontal="left" vertical="center"/>
    </xf>
    <xf numFmtId="0" fontId="9" fillId="0" borderId="27" xfId="32" applyFont="1" applyFill="1" applyBorder="1" applyAlignment="1">
      <alignment vertical="center" wrapText="1"/>
    </xf>
    <xf numFmtId="0" fontId="9" fillId="0" borderId="48" xfId="32" applyFont="1" applyFill="1" applyBorder="1" applyAlignment="1">
      <alignment vertical="center" wrapText="1"/>
    </xf>
    <xf numFmtId="0" fontId="9" fillId="0" borderId="4" xfId="32" applyFont="1" applyFill="1" applyBorder="1" applyAlignment="1">
      <alignment vertical="center"/>
    </xf>
    <xf numFmtId="0" fontId="9" fillId="0" borderId="5" xfId="32" applyFont="1" applyFill="1" applyBorder="1" applyAlignment="1">
      <alignment horizontal="left" vertical="center"/>
    </xf>
    <xf numFmtId="0" fontId="9" fillId="0" borderId="34" xfId="32" applyFont="1" applyFill="1" applyBorder="1" applyAlignment="1">
      <alignment horizontal="left" vertical="center"/>
    </xf>
    <xf numFmtId="0" fontId="9" fillId="0" borderId="1" xfId="32" applyFont="1" applyFill="1" applyBorder="1" applyAlignment="1">
      <alignment vertical="center"/>
    </xf>
    <xf numFmtId="0" fontId="9" fillId="0" borderId="9" xfId="32" applyFont="1" applyFill="1" applyBorder="1" applyAlignment="1">
      <alignment vertical="center"/>
    </xf>
    <xf numFmtId="0" fontId="9" fillId="0" borderId="4" xfId="32" applyFont="1" applyFill="1" applyBorder="1" applyAlignment="1">
      <alignment horizontal="center" vertical="center" shrinkToFit="1"/>
    </xf>
    <xf numFmtId="0" fontId="9" fillId="0" borderId="5" xfId="32" applyFont="1" applyFill="1" applyBorder="1" applyAlignment="1">
      <alignment horizontal="center" vertical="center" shrinkToFit="1"/>
    </xf>
    <xf numFmtId="0" fontId="9" fillId="0" borderId="34" xfId="32" applyFont="1" applyFill="1" applyBorder="1" applyAlignment="1">
      <alignment horizontal="center" vertical="center" shrinkToFit="1"/>
    </xf>
    <xf numFmtId="0" fontId="9" fillId="0" borderId="49" xfId="32" applyFont="1" applyFill="1" applyBorder="1" applyAlignment="1">
      <alignment vertical="center" wrapText="1"/>
    </xf>
    <xf numFmtId="0" fontId="9" fillId="0" borderId="8" xfId="32" applyFont="1" applyFill="1" applyBorder="1" applyAlignment="1">
      <alignment vertical="center" wrapText="1"/>
    </xf>
    <xf numFmtId="0" fontId="9" fillId="0" borderId="31" xfId="32" applyFont="1" applyFill="1" applyBorder="1" applyAlignment="1">
      <alignment vertical="center" wrapText="1"/>
    </xf>
    <xf numFmtId="0" fontId="9" fillId="0" borderId="2" xfId="32" applyFont="1" applyFill="1" applyBorder="1" applyAlignment="1">
      <alignment vertical="center" wrapText="1"/>
    </xf>
    <xf numFmtId="0" fontId="9" fillId="0" borderId="4" xfId="32" applyFont="1" applyFill="1" applyBorder="1" applyAlignment="1">
      <alignment vertical="center" wrapText="1"/>
    </xf>
    <xf numFmtId="0" fontId="9" fillId="0" borderId="50" xfId="32" applyFont="1" applyFill="1" applyBorder="1" applyAlignment="1">
      <alignment vertical="center"/>
    </xf>
    <xf numFmtId="0" fontId="9" fillId="0" borderId="51" xfId="32" applyFont="1" applyFill="1" applyBorder="1" applyAlignment="1">
      <alignment vertical="center"/>
    </xf>
    <xf numFmtId="0" fontId="9" fillId="0" borderId="38" xfId="32" applyFont="1" applyFill="1" applyBorder="1" applyAlignment="1">
      <alignment vertical="center"/>
    </xf>
    <xf numFmtId="0" fontId="9" fillId="0" borderId="39" xfId="32" applyFont="1" applyFill="1" applyBorder="1" applyAlignment="1">
      <alignment horizontal="left" vertical="center"/>
    </xf>
    <xf numFmtId="0" fontId="9" fillId="0" borderId="40" xfId="32" applyFont="1" applyFill="1" applyBorder="1" applyAlignment="1">
      <alignment horizontal="left" vertical="center"/>
    </xf>
    <xf numFmtId="0" fontId="9" fillId="0" borderId="0" xfId="32" applyFont="1" applyFill="1" applyBorder="1" applyAlignment="1"/>
    <xf numFmtId="0" fontId="9" fillId="0" borderId="0" xfId="32" applyFont="1" applyFill="1" applyBorder="1" applyAlignment="1">
      <alignment vertical="center"/>
    </xf>
    <xf numFmtId="0" fontId="9" fillId="0" borderId="0" xfId="32" applyFont="1" applyFill="1" applyBorder="1" applyAlignment="1">
      <alignment horizontal="left" vertical="center"/>
    </xf>
    <xf numFmtId="0" fontId="6" fillId="0" borderId="0" xfId="32" applyFont="1" applyAlignment="1">
      <alignment horizontal="center" vertical="center"/>
    </xf>
    <xf numFmtId="0" fontId="9" fillId="2" borderId="45" xfId="32" applyFont="1" applyFill="1" applyBorder="1" applyAlignment="1">
      <alignment horizontal="center" vertical="center"/>
    </xf>
    <xf numFmtId="0" fontId="9" fillId="2" borderId="25" xfId="32" applyFont="1" applyFill="1" applyBorder="1" applyAlignment="1">
      <alignment horizontal="center" vertical="center"/>
    </xf>
    <xf numFmtId="0" fontId="9" fillId="2" borderId="30" xfId="32" applyFont="1" applyFill="1" applyBorder="1" applyAlignment="1">
      <alignment horizontal="center" vertical="center"/>
    </xf>
    <xf numFmtId="183" fontId="9" fillId="0" borderId="52" xfId="32" applyNumberFormat="1" applyFont="1" applyBorder="1" applyAlignment="1">
      <alignment horizontal="right" vertical="center" shrinkToFit="1"/>
    </xf>
    <xf numFmtId="183" fontId="9" fillId="0" borderId="53" xfId="32" applyNumberFormat="1" applyFont="1" applyBorder="1" applyAlignment="1">
      <alignment horizontal="right" vertical="center" shrinkToFit="1"/>
    </xf>
    <xf numFmtId="183" fontId="9" fillId="0" borderId="54" xfId="32" applyNumberFormat="1" applyFont="1" applyBorder="1" applyAlignment="1">
      <alignment horizontal="right" vertical="center" shrinkToFit="1"/>
    </xf>
    <xf numFmtId="183" fontId="9" fillId="0" borderId="55" xfId="32" applyNumberFormat="1" applyFont="1" applyBorder="1" applyAlignment="1">
      <alignment horizontal="right" vertical="center" shrinkToFit="1"/>
    </xf>
    <xf numFmtId="183" fontId="9" fillId="0" borderId="13" xfId="32" applyNumberFormat="1" applyFont="1" applyBorder="1" applyAlignment="1">
      <alignment horizontal="right" vertical="center" shrinkToFit="1"/>
    </xf>
    <xf numFmtId="183" fontId="9" fillId="0" borderId="35" xfId="32" applyNumberFormat="1" applyFont="1" applyBorder="1" applyAlignment="1">
      <alignment horizontal="right" vertical="center" shrinkToFit="1"/>
    </xf>
    <xf numFmtId="183" fontId="9" fillId="0" borderId="56" xfId="32" applyNumberFormat="1" applyFont="1" applyBorder="1" applyAlignment="1">
      <alignment horizontal="right" vertical="center" shrinkToFit="1"/>
    </xf>
    <xf numFmtId="183" fontId="9" fillId="0" borderId="41" xfId="32" applyNumberFormat="1" applyFont="1" applyBorder="1" applyAlignment="1">
      <alignment horizontal="right" vertical="center" shrinkToFit="1"/>
    </xf>
    <xf numFmtId="183" fontId="9" fillId="0" borderId="42" xfId="32" applyNumberFormat="1" applyFont="1" applyBorder="1" applyAlignment="1">
      <alignment horizontal="right" vertical="center" shrinkToFit="1"/>
    </xf>
    <xf numFmtId="183" fontId="9" fillId="0" borderId="0" xfId="32" applyNumberFormat="1" applyFont="1" applyFill="1" applyBorder="1" applyAlignment="1" applyProtection="1">
      <alignment horizontal="right" vertical="center"/>
    </xf>
    <xf numFmtId="0" fontId="4" fillId="0" borderId="0" xfId="58">
      <alignment vertical="center"/>
    </xf>
    <xf numFmtId="0" fontId="5" fillId="0" borderId="0" xfId="58" applyFont="1">
      <alignment vertical="center"/>
    </xf>
    <xf numFmtId="0" fontId="9" fillId="2" borderId="22" xfId="58" applyFont="1" applyFill="1" applyBorder="1" applyAlignment="1"/>
    <xf numFmtId="0" fontId="9" fillId="2" borderId="23" xfId="58" applyFont="1" applyFill="1" applyBorder="1" applyAlignment="1"/>
    <xf numFmtId="0" fontId="9" fillId="2" borderId="23" xfId="58" applyFont="1" applyFill="1" applyBorder="1" applyAlignment="1">
      <alignment horizontal="right" vertical="center"/>
    </xf>
    <xf numFmtId="0" fontId="9" fillId="0" borderId="44" xfId="58" applyFont="1" applyFill="1" applyBorder="1" applyAlignment="1">
      <alignment vertical="center" wrapText="1"/>
    </xf>
    <xf numFmtId="0" fontId="9" fillId="0" borderId="45" xfId="58" applyFont="1" applyFill="1" applyBorder="1" applyAlignment="1">
      <alignment vertical="center" wrapText="1"/>
    </xf>
    <xf numFmtId="0" fontId="9" fillId="0" borderId="7" xfId="58" applyFont="1" applyFill="1" applyBorder="1" applyAlignment="1">
      <alignment vertical="center" wrapText="1"/>
    </xf>
    <xf numFmtId="0" fontId="9" fillId="0" borderId="46" xfId="58" applyFont="1" applyFill="1" applyBorder="1" applyAlignment="1">
      <alignment vertical="center"/>
    </xf>
    <xf numFmtId="0" fontId="9" fillId="0" borderId="27" xfId="58" applyFont="1" applyFill="1" applyBorder="1" applyAlignment="1">
      <alignment vertical="center" wrapText="1"/>
    </xf>
    <xf numFmtId="0" fontId="9" fillId="0" borderId="48" xfId="58" applyFont="1" applyFill="1" applyBorder="1" applyAlignment="1">
      <alignment vertical="center" wrapText="1"/>
    </xf>
    <xf numFmtId="0" fontId="9" fillId="0" borderId="4" xfId="58" applyFont="1" applyFill="1" applyBorder="1" applyAlignment="1">
      <alignment vertical="center"/>
    </xf>
    <xf numFmtId="0" fontId="9" fillId="0" borderId="5" xfId="58" applyFont="1" applyFill="1" applyBorder="1" applyAlignment="1">
      <alignment vertical="center"/>
    </xf>
    <xf numFmtId="0" fontId="9" fillId="0" borderId="49" xfId="58" applyFont="1" applyFill="1" applyBorder="1" applyAlignment="1">
      <alignment vertical="center" wrapText="1"/>
    </xf>
    <xf numFmtId="0" fontId="9" fillId="0" borderId="8" xfId="58" applyFont="1" applyFill="1" applyBorder="1" applyAlignment="1">
      <alignment vertical="center" wrapText="1"/>
    </xf>
    <xf numFmtId="0" fontId="9" fillId="0" borderId="1" xfId="58" applyFont="1" applyFill="1" applyBorder="1" applyAlignment="1">
      <alignment vertical="center"/>
    </xf>
    <xf numFmtId="0" fontId="9" fillId="0" borderId="57" xfId="58" applyFont="1" applyFill="1" applyBorder="1" applyAlignment="1">
      <alignment vertical="center" wrapText="1"/>
    </xf>
    <xf numFmtId="0" fontId="9" fillId="0" borderId="6" xfId="58" applyFont="1" applyFill="1" applyBorder="1" applyAlignment="1">
      <alignment vertical="center" wrapText="1"/>
    </xf>
    <xf numFmtId="0" fontId="9" fillId="0" borderId="50" xfId="58" applyFont="1" applyFill="1" applyBorder="1" applyAlignment="1">
      <alignment vertical="center"/>
    </xf>
    <xf numFmtId="0" fontId="9" fillId="0" borderId="51" xfId="58" applyFont="1" applyFill="1" applyBorder="1" applyAlignment="1">
      <alignment vertical="center"/>
    </xf>
    <xf numFmtId="0" fontId="9" fillId="0" borderId="38" xfId="58" applyFont="1" applyFill="1" applyBorder="1" applyAlignment="1">
      <alignment vertical="center"/>
    </xf>
    <xf numFmtId="0" fontId="9" fillId="0" borderId="39" xfId="58" applyFont="1" applyFill="1" applyBorder="1" applyAlignment="1">
      <alignment vertical="center"/>
    </xf>
    <xf numFmtId="0" fontId="9" fillId="0" borderId="0" xfId="58" applyFont="1" applyAlignment="1"/>
    <xf numFmtId="0" fontId="10" fillId="0" borderId="0" xfId="58" applyFont="1" applyAlignment="1"/>
    <xf numFmtId="0" fontId="10" fillId="0" borderId="0" xfId="58" applyFont="1">
      <alignment vertical="center"/>
    </xf>
    <xf numFmtId="0" fontId="10" fillId="3" borderId="22" xfId="58" applyFont="1" applyFill="1" applyBorder="1" applyAlignment="1"/>
    <xf numFmtId="0" fontId="10" fillId="3" borderId="23" xfId="58" applyFont="1" applyFill="1" applyBorder="1" applyAlignment="1"/>
    <xf numFmtId="0" fontId="10" fillId="3" borderId="23" xfId="58" applyFont="1" applyFill="1" applyBorder="1" applyAlignment="1">
      <alignment horizontal="right" vertical="center"/>
    </xf>
    <xf numFmtId="0" fontId="10" fillId="0" borderId="52" xfId="58" applyFont="1" applyBorder="1" applyAlignment="1">
      <alignment horizontal="center" vertical="center" wrapText="1"/>
    </xf>
    <xf numFmtId="0" fontId="10" fillId="0" borderId="53" xfId="58" applyFont="1" applyBorder="1" applyAlignment="1">
      <alignment horizontal="center" vertical="center" wrapText="1"/>
    </xf>
    <xf numFmtId="0" fontId="11" fillId="0" borderId="58" xfId="58" applyFont="1" applyBorder="1">
      <alignment vertical="center"/>
    </xf>
    <xf numFmtId="0" fontId="11" fillId="0" borderId="46" xfId="58" applyFont="1" applyBorder="1">
      <alignment vertical="center"/>
    </xf>
    <xf numFmtId="0" fontId="10" fillId="0" borderId="36" xfId="58" applyFont="1" applyBorder="1" applyAlignment="1">
      <alignment horizontal="center" vertical="center" wrapText="1"/>
    </xf>
    <xf numFmtId="0" fontId="10" fillId="0" borderId="59" xfId="58" applyFont="1" applyBorder="1" applyAlignment="1">
      <alignment horizontal="center" vertical="center" wrapText="1"/>
    </xf>
    <xf numFmtId="0" fontId="10" fillId="0" borderId="4" xfId="58" applyFont="1" applyBorder="1">
      <alignment vertical="center"/>
    </xf>
    <xf numFmtId="0" fontId="10" fillId="0" borderId="5" xfId="58" applyFont="1" applyBorder="1">
      <alignment vertical="center"/>
    </xf>
    <xf numFmtId="0" fontId="10" fillId="0" borderId="56" xfId="58" applyFont="1" applyBorder="1" applyAlignment="1">
      <alignment horizontal="center" vertical="center" wrapText="1"/>
    </xf>
    <xf numFmtId="0" fontId="10" fillId="0" borderId="41" xfId="58" applyFont="1" applyBorder="1" applyAlignment="1">
      <alignment horizontal="center" vertical="center" wrapText="1"/>
    </xf>
    <xf numFmtId="0" fontId="10" fillId="0" borderId="38" xfId="58" applyFont="1" applyBorder="1">
      <alignment vertical="center"/>
    </xf>
    <xf numFmtId="0" fontId="10" fillId="0" borderId="39" xfId="58" applyFont="1" applyBorder="1">
      <alignment vertical="center"/>
    </xf>
    <xf numFmtId="0" fontId="12" fillId="0" borderId="0" xfId="58" applyFont="1" applyAlignment="1">
      <alignment horizontal="center" vertical="center" wrapText="1"/>
    </xf>
    <xf numFmtId="0" fontId="10" fillId="0" borderId="0" xfId="58" applyFont="1" applyAlignment="1">
      <alignment vertical="top"/>
    </xf>
    <xf numFmtId="0" fontId="13" fillId="0" borderId="0" xfId="58" applyFont="1">
      <alignment vertical="center"/>
    </xf>
    <xf numFmtId="0" fontId="12" fillId="0" borderId="0" xfId="58" applyFont="1" applyAlignment="1">
      <alignment vertical="center" wrapText="1"/>
    </xf>
    <xf numFmtId="0" fontId="6" fillId="0" borderId="0" xfId="58" applyFont="1" applyAlignment="1">
      <alignment horizontal="center" vertical="center"/>
    </xf>
    <xf numFmtId="0" fontId="9" fillId="2" borderId="24" xfId="58" applyFont="1" applyFill="1" applyBorder="1" applyAlignment="1">
      <alignment horizontal="right" vertical="top"/>
    </xf>
    <xf numFmtId="0" fontId="9" fillId="2" borderId="45" xfId="58" applyFont="1" applyFill="1" applyBorder="1" applyAlignment="1">
      <alignment horizontal="center" vertical="center"/>
    </xf>
    <xf numFmtId="0" fontId="9" fillId="2" borderId="25" xfId="58" applyFont="1" applyFill="1" applyBorder="1" applyAlignment="1">
      <alignment horizontal="center" vertical="center"/>
    </xf>
    <xf numFmtId="0" fontId="9" fillId="2" borderId="26" xfId="58" applyFont="1" applyFill="1" applyBorder="1" applyAlignment="1">
      <alignment horizontal="center" vertical="center"/>
    </xf>
    <xf numFmtId="0" fontId="9" fillId="0" borderId="47" xfId="58" applyFont="1" applyFill="1" applyBorder="1" applyAlignment="1">
      <alignment vertical="center"/>
    </xf>
    <xf numFmtId="183" fontId="9" fillId="0" borderId="52" xfId="58" applyNumberFormat="1" applyFont="1" applyFill="1" applyBorder="1" applyAlignment="1" applyProtection="1">
      <alignment horizontal="right" vertical="center" shrinkToFit="1"/>
    </xf>
    <xf numFmtId="183" fontId="9" fillId="0" borderId="53" xfId="58" applyNumberFormat="1" applyFont="1" applyFill="1" applyBorder="1" applyAlignment="1" applyProtection="1">
      <alignment horizontal="right" vertical="center" shrinkToFit="1"/>
    </xf>
    <xf numFmtId="183" fontId="9" fillId="0" borderId="54" xfId="58" applyNumberFormat="1" applyFont="1" applyFill="1" applyBorder="1" applyAlignment="1" applyProtection="1">
      <alignment horizontal="right" vertical="center" shrinkToFit="1"/>
    </xf>
    <xf numFmtId="0" fontId="9" fillId="0" borderId="34" xfId="58" applyFont="1" applyFill="1" applyBorder="1" applyAlignment="1">
      <alignment vertical="center"/>
    </xf>
    <xf numFmtId="183" fontId="9" fillId="0" borderId="55" xfId="58" applyNumberFormat="1" applyFont="1" applyFill="1" applyBorder="1" applyAlignment="1" applyProtection="1">
      <alignment horizontal="right" vertical="center" shrinkToFit="1"/>
    </xf>
    <xf numFmtId="183" fontId="9" fillId="0" borderId="13" xfId="58" applyNumberFormat="1" applyFont="1" applyFill="1" applyBorder="1" applyAlignment="1" applyProtection="1">
      <alignment horizontal="right" vertical="center" shrinkToFit="1"/>
    </xf>
    <xf numFmtId="183" fontId="9" fillId="0" borderId="35" xfId="58" applyNumberFormat="1" applyFont="1" applyFill="1" applyBorder="1" applyAlignment="1" applyProtection="1">
      <alignment horizontal="right" vertical="center" shrinkToFit="1"/>
    </xf>
    <xf numFmtId="0" fontId="9" fillId="0" borderId="40" xfId="58" applyFont="1" applyFill="1" applyBorder="1" applyAlignment="1">
      <alignment vertical="center"/>
    </xf>
    <xf numFmtId="183" fontId="9" fillId="0" borderId="56" xfId="58" applyNumberFormat="1" applyFont="1" applyFill="1" applyBorder="1" applyAlignment="1" applyProtection="1">
      <alignment horizontal="right" vertical="center" shrinkToFit="1"/>
    </xf>
    <xf numFmtId="183" fontId="9" fillId="0" borderId="41" xfId="58" applyNumberFormat="1" applyFont="1" applyFill="1" applyBorder="1" applyAlignment="1" applyProtection="1">
      <alignment horizontal="right" vertical="center" shrinkToFit="1"/>
    </xf>
    <xf numFmtId="183" fontId="9" fillId="0" borderId="42" xfId="58" applyNumberFormat="1" applyFont="1" applyFill="1" applyBorder="1" applyAlignment="1" applyProtection="1">
      <alignment horizontal="right" vertical="center" shrinkToFit="1"/>
    </xf>
    <xf numFmtId="183" fontId="10" fillId="0" borderId="0" xfId="58" applyNumberFormat="1" applyFont="1" applyAlignment="1">
      <alignment horizontal="right" vertical="center" shrinkToFit="1"/>
    </xf>
    <xf numFmtId="0" fontId="14" fillId="0" borderId="0" xfId="58" applyNumberFormat="1" applyFont="1" applyAlignment="1">
      <alignment horizontal="center" vertical="center" shrinkToFit="1"/>
    </xf>
    <xf numFmtId="0" fontId="10" fillId="3" borderId="24" xfId="58" applyFont="1" applyFill="1" applyBorder="1" applyAlignment="1">
      <alignment horizontal="right" vertical="top"/>
    </xf>
    <xf numFmtId="0" fontId="10" fillId="3" borderId="45" xfId="58" applyFont="1" applyFill="1" applyBorder="1" applyAlignment="1">
      <alignment horizontal="center" vertical="center"/>
    </xf>
    <xf numFmtId="0" fontId="10" fillId="3" borderId="25" xfId="58" applyFont="1" applyFill="1" applyBorder="1" applyAlignment="1">
      <alignment horizontal="center" vertical="center"/>
    </xf>
    <xf numFmtId="0" fontId="10" fillId="3" borderId="26" xfId="58" applyFont="1" applyFill="1" applyBorder="1" applyAlignment="1">
      <alignment horizontal="center" vertical="center"/>
    </xf>
    <xf numFmtId="0" fontId="11" fillId="0" borderId="60" xfId="58" applyFont="1" applyBorder="1">
      <alignment vertical="center"/>
    </xf>
    <xf numFmtId="183" fontId="10" fillId="0" borderId="52" xfId="58" applyNumberFormat="1" applyFont="1" applyBorder="1" applyAlignment="1" applyProtection="1">
      <alignment horizontal="right" vertical="center" shrinkToFit="1"/>
      <protection locked="0"/>
    </xf>
    <xf numFmtId="183" fontId="10" fillId="0" borderId="53" xfId="58" applyNumberFormat="1" applyFont="1" applyBorder="1" applyAlignment="1" applyProtection="1">
      <alignment horizontal="right" vertical="center" shrinkToFit="1"/>
      <protection locked="0"/>
    </xf>
    <xf numFmtId="183" fontId="10" fillId="0" borderId="54" xfId="58" applyNumberFormat="1" applyFont="1" applyBorder="1" applyAlignment="1" applyProtection="1">
      <alignment horizontal="right" vertical="center" shrinkToFit="1"/>
      <protection locked="0"/>
    </xf>
    <xf numFmtId="0" fontId="10" fillId="0" borderId="34" xfId="58" applyFont="1" applyBorder="1">
      <alignment vertical="center"/>
    </xf>
    <xf numFmtId="183" fontId="10" fillId="0" borderId="36" xfId="58" applyNumberFormat="1" applyFont="1" applyBorder="1" applyAlignment="1" applyProtection="1">
      <alignment horizontal="right" vertical="center" shrinkToFit="1"/>
      <protection locked="0"/>
    </xf>
    <xf numFmtId="183" fontId="10" fillId="0" borderId="59" xfId="58" applyNumberFormat="1" applyFont="1" applyBorder="1" applyAlignment="1" applyProtection="1">
      <alignment horizontal="right" vertical="center" shrinkToFit="1"/>
      <protection locked="0"/>
    </xf>
    <xf numFmtId="183" fontId="10" fillId="0" borderId="61" xfId="58" applyNumberFormat="1" applyFont="1" applyBorder="1" applyAlignment="1" applyProtection="1">
      <alignment horizontal="right" vertical="center" shrinkToFit="1"/>
      <protection locked="0"/>
    </xf>
    <xf numFmtId="0" fontId="10" fillId="0" borderId="51" xfId="58" applyFont="1" applyBorder="1">
      <alignment vertical="center"/>
    </xf>
    <xf numFmtId="183" fontId="10" fillId="0" borderId="56" xfId="58" applyNumberFormat="1" applyFont="1" applyBorder="1" applyAlignment="1" applyProtection="1">
      <alignment horizontal="right" vertical="center" shrinkToFit="1"/>
      <protection locked="0"/>
    </xf>
    <xf numFmtId="183" fontId="10" fillId="0" borderId="41" xfId="58" applyNumberFormat="1" applyFont="1" applyBorder="1" applyAlignment="1" applyProtection="1">
      <alignment horizontal="right" vertical="center" shrinkToFit="1"/>
      <protection locked="0"/>
    </xf>
    <xf numFmtId="183" fontId="10" fillId="0" borderId="42" xfId="58" applyNumberFormat="1" applyFont="1" applyBorder="1" applyAlignment="1" applyProtection="1">
      <alignment horizontal="right" vertical="center" shrinkToFit="1"/>
      <protection locked="0"/>
    </xf>
    <xf numFmtId="0" fontId="4" fillId="0" borderId="0" xfId="69">
      <alignment vertical="center"/>
    </xf>
    <xf numFmtId="0" fontId="15" fillId="0" borderId="0" xfId="69" applyFont="1">
      <alignment vertical="center"/>
    </xf>
    <xf numFmtId="0" fontId="15" fillId="4" borderId="22" xfId="69" applyFont="1" applyFill="1" applyBorder="1" applyAlignment="1"/>
    <xf numFmtId="0" fontId="15" fillId="4" borderId="23" xfId="69" applyFont="1" applyFill="1" applyBorder="1" applyAlignment="1">
      <alignment horizontal="right" vertical="top"/>
    </xf>
    <xf numFmtId="0" fontId="15" fillId="4" borderId="24" xfId="69" applyFont="1" applyFill="1" applyBorder="1" applyAlignment="1">
      <alignment horizontal="right" vertical="top"/>
    </xf>
    <xf numFmtId="0" fontId="15" fillId="4" borderId="45" xfId="69" applyFont="1" applyFill="1" applyBorder="1" applyAlignment="1">
      <alignment horizontal="center" vertical="center"/>
    </xf>
    <xf numFmtId="0" fontId="15" fillId="4" borderId="25" xfId="69" applyFont="1" applyFill="1" applyBorder="1" applyAlignment="1">
      <alignment horizontal="center" vertical="center"/>
    </xf>
    <xf numFmtId="0" fontId="15" fillId="0" borderId="49" xfId="69" applyFont="1" applyFill="1" applyBorder="1" applyAlignment="1">
      <alignment vertical="center" wrapText="1"/>
    </xf>
    <xf numFmtId="0" fontId="9" fillId="0" borderId="46" xfId="69" applyFont="1" applyFill="1" applyBorder="1" applyAlignment="1">
      <alignment horizontal="left" vertical="center" wrapText="1"/>
    </xf>
    <xf numFmtId="0" fontId="9" fillId="0" borderId="47" xfId="69" applyFont="1" applyFill="1" applyBorder="1" applyAlignment="1">
      <alignment horizontal="left" vertical="center" wrapText="1"/>
    </xf>
    <xf numFmtId="182" fontId="15" fillId="0" borderId="52" xfId="69" applyNumberFormat="1" applyFont="1" applyFill="1" applyBorder="1" applyAlignment="1">
      <alignment horizontal="right" vertical="center" shrinkToFit="1"/>
    </xf>
    <xf numFmtId="182" fontId="15" fillId="0" borderId="53" xfId="69" applyNumberFormat="1" applyFont="1" applyFill="1" applyBorder="1" applyAlignment="1">
      <alignment horizontal="right" vertical="center" shrinkToFit="1"/>
    </xf>
    <xf numFmtId="0" fontId="15" fillId="0" borderId="57" xfId="69" applyFont="1" applyFill="1" applyBorder="1" applyAlignment="1">
      <alignment vertical="center"/>
    </xf>
    <xf numFmtId="0" fontId="9" fillId="0" borderId="5" xfId="69" applyFont="1" applyFill="1" applyBorder="1" applyAlignment="1">
      <alignment horizontal="left" vertical="center" wrapText="1"/>
    </xf>
    <xf numFmtId="0" fontId="9" fillId="0" borderId="5" xfId="69" applyFont="1" applyBorder="1" applyAlignment="1">
      <alignment horizontal="left" vertical="center" wrapText="1"/>
    </xf>
    <xf numFmtId="0" fontId="9" fillId="0" borderId="34" xfId="69" applyFont="1" applyBorder="1" applyAlignment="1">
      <alignment horizontal="left" vertical="center" wrapText="1"/>
    </xf>
    <xf numFmtId="182" fontId="15" fillId="0" borderId="55" xfId="69" applyNumberFormat="1" applyFont="1" applyFill="1" applyBorder="1" applyAlignment="1">
      <alignment horizontal="right" vertical="center" shrinkToFit="1"/>
    </xf>
    <xf numFmtId="182" fontId="15" fillId="0" borderId="13" xfId="69" applyNumberFormat="1" applyFont="1" applyFill="1" applyBorder="1" applyAlignment="1">
      <alignment horizontal="right" vertical="center" shrinkToFit="1"/>
    </xf>
    <xf numFmtId="0" fontId="15" fillId="0" borderId="31" xfId="69" applyFont="1" applyFill="1" applyBorder="1" applyAlignment="1">
      <alignment vertical="center"/>
    </xf>
    <xf numFmtId="0" fontId="15" fillId="0" borderId="50" xfId="69" applyFont="1" applyFill="1" applyBorder="1" applyAlignment="1">
      <alignment vertical="center"/>
    </xf>
    <xf numFmtId="0" fontId="9" fillId="0" borderId="39" xfId="69" applyFont="1" applyFill="1" applyBorder="1" applyAlignment="1">
      <alignment horizontal="left" vertical="center" wrapText="1"/>
    </xf>
    <xf numFmtId="0" fontId="9" fillId="0" borderId="39" xfId="69" applyFont="1" applyBorder="1" applyAlignment="1">
      <alignment horizontal="left" vertical="center" wrapText="1"/>
    </xf>
    <xf numFmtId="0" fontId="9" fillId="0" borderId="40" xfId="69" applyFont="1" applyBorder="1" applyAlignment="1">
      <alignment horizontal="left" vertical="center" wrapText="1"/>
    </xf>
    <xf numFmtId="182" fontId="15" fillId="0" borderId="56" xfId="69" applyNumberFormat="1" applyFont="1" applyFill="1" applyBorder="1" applyAlignment="1">
      <alignment horizontal="right" vertical="center" shrinkToFit="1"/>
    </xf>
    <xf numFmtId="182" fontId="15" fillId="0" borderId="41" xfId="69" applyNumberFormat="1" applyFont="1" applyFill="1" applyBorder="1" applyAlignment="1">
      <alignment horizontal="right" vertical="center" shrinkToFit="1"/>
    </xf>
    <xf numFmtId="0" fontId="9" fillId="0" borderId="0" xfId="69" applyFont="1" applyFill="1" applyBorder="1" applyAlignment="1">
      <alignment vertical="center"/>
    </xf>
    <xf numFmtId="0" fontId="9" fillId="0" borderId="0" xfId="69" applyNumberFormat="1" applyFont="1" applyFill="1" applyBorder="1" applyAlignment="1">
      <alignment vertical="center" wrapText="1"/>
    </xf>
    <xf numFmtId="0" fontId="9" fillId="0" borderId="0" xfId="69" applyNumberFormat="1" applyFont="1" applyBorder="1" applyAlignment="1">
      <alignment vertical="center" wrapText="1"/>
    </xf>
    <xf numFmtId="0" fontId="15" fillId="0" borderId="0" xfId="69" applyNumberFormat="1" applyFont="1" applyFill="1" applyBorder="1" applyAlignment="1">
      <alignment vertical="center"/>
    </xf>
    <xf numFmtId="0" fontId="6" fillId="0" borderId="0" xfId="69" applyFont="1" applyAlignment="1">
      <alignment horizontal="right" vertical="center"/>
    </xf>
    <xf numFmtId="0" fontId="15" fillId="4" borderId="30" xfId="69" applyFont="1" applyFill="1" applyBorder="1" applyAlignment="1">
      <alignment horizontal="center" vertical="center"/>
    </xf>
    <xf numFmtId="182" fontId="15" fillId="0" borderId="54" xfId="69" applyNumberFormat="1" applyFont="1" applyFill="1" applyBorder="1" applyAlignment="1">
      <alignment horizontal="right" vertical="center" shrinkToFit="1"/>
    </xf>
    <xf numFmtId="182" fontId="15" fillId="0" borderId="35" xfId="69" applyNumberFormat="1" applyFont="1" applyFill="1" applyBorder="1" applyAlignment="1">
      <alignment horizontal="right" vertical="center" shrinkToFit="1"/>
    </xf>
    <xf numFmtId="182" fontId="15" fillId="0" borderId="42" xfId="69" applyNumberFormat="1" applyFont="1" applyFill="1" applyBorder="1" applyAlignment="1">
      <alignment horizontal="right" vertical="center" shrinkToFit="1"/>
    </xf>
    <xf numFmtId="0" fontId="15" fillId="2" borderId="22" xfId="57" applyFont="1" applyFill="1" applyBorder="1" applyAlignment="1"/>
    <xf numFmtId="0" fontId="15" fillId="2" borderId="23" xfId="57" applyFont="1" applyFill="1" applyBorder="1" applyAlignment="1">
      <alignment horizontal="right" vertical="top"/>
    </xf>
    <xf numFmtId="0" fontId="15" fillId="2" borderId="24" xfId="57" applyFont="1" applyFill="1" applyBorder="1" applyAlignment="1">
      <alignment horizontal="right" vertical="top"/>
    </xf>
    <xf numFmtId="0" fontId="15" fillId="2" borderId="62" xfId="57" applyFont="1" applyFill="1" applyBorder="1" applyAlignment="1">
      <alignment horizontal="center" vertical="center"/>
    </xf>
    <xf numFmtId="0" fontId="15" fillId="2" borderId="25" xfId="57" applyFont="1" applyFill="1" applyBorder="1" applyAlignment="1">
      <alignment horizontal="center" vertical="center"/>
    </xf>
    <xf numFmtId="0" fontId="15" fillId="0" borderId="27" xfId="57" applyFont="1" applyFill="1" applyBorder="1" applyAlignment="1">
      <alignment horizontal="center" vertical="center" wrapText="1"/>
    </xf>
    <xf numFmtId="0" fontId="15" fillId="0" borderId="28" xfId="57" applyFont="1" applyFill="1" applyBorder="1" applyAlignment="1" applyProtection="1">
      <alignment horizontal="left" vertical="center" wrapText="1"/>
    </xf>
    <xf numFmtId="0" fontId="15" fillId="0" borderId="29" xfId="57" applyFont="1" applyFill="1" applyBorder="1" applyAlignment="1" applyProtection="1">
      <alignment horizontal="left" vertical="center" wrapText="1"/>
    </xf>
    <xf numFmtId="182" fontId="15" fillId="0" borderId="62" xfId="57" applyNumberFormat="1" applyFont="1" applyFill="1" applyBorder="1" applyAlignment="1" applyProtection="1">
      <alignment horizontal="right" vertical="center" shrinkToFit="1"/>
    </xf>
    <xf numFmtId="182" fontId="15" fillId="0" borderId="25" xfId="57" applyNumberFormat="1" applyFont="1" applyFill="1" applyBorder="1" applyAlignment="1" applyProtection="1">
      <alignment horizontal="right" vertical="center" shrinkToFit="1"/>
    </xf>
    <xf numFmtId="0" fontId="15" fillId="0" borderId="31" xfId="57" applyFont="1" applyFill="1" applyBorder="1" applyAlignment="1">
      <alignment horizontal="center" vertical="center" wrapText="1"/>
    </xf>
    <xf numFmtId="0" fontId="15" fillId="0" borderId="21" xfId="57" applyFont="1" applyFill="1" applyBorder="1" applyAlignment="1" applyProtection="1">
      <alignment horizontal="left" vertical="center"/>
    </xf>
    <xf numFmtId="0" fontId="15" fillId="0" borderId="32" xfId="57" applyFont="1" applyFill="1" applyBorder="1" applyAlignment="1" applyProtection="1">
      <alignment horizontal="left" vertical="center"/>
    </xf>
    <xf numFmtId="182" fontId="15" fillId="0" borderId="63" xfId="57" applyNumberFormat="1" applyFont="1" applyFill="1" applyBorder="1" applyAlignment="1" applyProtection="1">
      <alignment horizontal="right" vertical="center" shrinkToFit="1"/>
    </xf>
    <xf numFmtId="182" fontId="15" fillId="0" borderId="3" xfId="57" applyNumberFormat="1" applyFont="1" applyFill="1" applyBorder="1" applyAlignment="1" applyProtection="1">
      <alignment horizontal="right" vertical="center" shrinkToFit="1"/>
    </xf>
    <xf numFmtId="0" fontId="15" fillId="0" borderId="50" xfId="57" applyFont="1" applyFill="1" applyBorder="1" applyAlignment="1">
      <alignment horizontal="center" vertical="center"/>
    </xf>
    <xf numFmtId="0" fontId="15" fillId="0" borderId="39" xfId="57" applyFont="1" applyFill="1" applyBorder="1" applyAlignment="1" applyProtection="1">
      <alignment horizontal="left" vertical="center"/>
    </xf>
    <xf numFmtId="0" fontId="15" fillId="0" borderId="40" xfId="57" applyFont="1" applyFill="1" applyBorder="1" applyAlignment="1" applyProtection="1">
      <alignment horizontal="left" vertical="center"/>
    </xf>
    <xf numFmtId="182" fontId="15" fillId="0" borderId="56" xfId="57" applyNumberFormat="1" applyFont="1" applyFill="1" applyBorder="1" applyAlignment="1" applyProtection="1">
      <alignment horizontal="right" vertical="center" shrinkToFit="1"/>
    </xf>
    <xf numFmtId="182" fontId="15" fillId="0" borderId="41" xfId="57" applyNumberFormat="1" applyFont="1" applyFill="1" applyBorder="1" applyAlignment="1" applyProtection="1">
      <alignment horizontal="right" vertical="center" shrinkToFit="1"/>
    </xf>
    <xf numFmtId="0" fontId="6" fillId="0" borderId="0" xfId="57" applyFont="1" applyAlignment="1">
      <alignment horizontal="right" vertical="center"/>
    </xf>
    <xf numFmtId="0" fontId="15" fillId="2" borderId="26" xfId="57" applyFont="1" applyFill="1" applyBorder="1" applyAlignment="1">
      <alignment horizontal="center" vertical="center"/>
    </xf>
    <xf numFmtId="182" fontId="15" fillId="0" borderId="30" xfId="57" applyNumberFormat="1" applyFont="1" applyFill="1" applyBorder="1" applyAlignment="1" applyProtection="1">
      <alignment horizontal="right" vertical="center" shrinkToFit="1"/>
    </xf>
    <xf numFmtId="182" fontId="15" fillId="0" borderId="33" xfId="57" applyNumberFormat="1" applyFont="1" applyFill="1" applyBorder="1" applyAlignment="1" applyProtection="1">
      <alignment horizontal="right" vertical="center" shrinkToFit="1"/>
    </xf>
    <xf numFmtId="182" fontId="15" fillId="0" borderId="42" xfId="57" applyNumberFormat="1" applyFont="1" applyFill="1" applyBorder="1" applyAlignment="1" applyProtection="1">
      <alignment horizontal="right" vertical="center" shrinkToFit="1"/>
    </xf>
    <xf numFmtId="0" fontId="1" fillId="5" borderId="0" xfId="53" applyFill="1"/>
    <xf numFmtId="0" fontId="1" fillId="5" borderId="0" xfId="53" applyFill="1" applyProtection="1">
      <protection hidden="1"/>
    </xf>
    <xf numFmtId="178" fontId="5" fillId="0" borderId="0" xfId="63" applyNumberFormat="1" applyFont="1" applyFill="1">
      <alignment vertical="center"/>
    </xf>
    <xf numFmtId="0" fontId="4" fillId="0" borderId="0" xfId="63" applyFont="1" applyFill="1">
      <alignment vertical="center"/>
    </xf>
    <xf numFmtId="0" fontId="4" fillId="0" borderId="48" xfId="63" applyFont="1" applyFill="1" applyBorder="1">
      <alignment vertical="center"/>
    </xf>
    <xf numFmtId="0" fontId="4" fillId="0" borderId="64" xfId="63" applyFont="1" applyFill="1" applyBorder="1">
      <alignment vertical="center"/>
    </xf>
    <xf numFmtId="0" fontId="16" fillId="0" borderId="1" xfId="63" applyFont="1" applyFill="1" applyBorder="1">
      <alignment vertical="center"/>
    </xf>
    <xf numFmtId="0" fontId="4" fillId="0" borderId="21" xfId="63" applyFont="1" applyFill="1" applyBorder="1">
      <alignment vertical="center"/>
    </xf>
    <xf numFmtId="0" fontId="4" fillId="0" borderId="0" xfId="63" applyFont="1" applyFill="1" applyBorder="1">
      <alignment vertical="center"/>
    </xf>
    <xf numFmtId="178" fontId="5" fillId="0" borderId="64" xfId="63" applyNumberFormat="1" applyFont="1" applyFill="1" applyBorder="1">
      <alignment vertical="center"/>
    </xf>
    <xf numFmtId="178" fontId="5" fillId="0" borderId="0" xfId="63" applyNumberFormat="1" applyFont="1" applyFill="1" applyBorder="1">
      <alignment vertical="center"/>
    </xf>
    <xf numFmtId="178" fontId="5" fillId="0" borderId="7" xfId="63" applyNumberFormat="1" applyFont="1" applyFill="1" applyBorder="1">
      <alignment vertical="center"/>
    </xf>
    <xf numFmtId="178" fontId="5" fillId="0" borderId="12" xfId="63" applyNumberFormat="1" applyFont="1" applyFill="1" applyBorder="1">
      <alignment vertical="center"/>
    </xf>
    <xf numFmtId="178" fontId="5" fillId="0" borderId="21" xfId="63" applyNumberFormat="1" applyFont="1" applyFill="1" applyBorder="1">
      <alignment vertical="center"/>
    </xf>
    <xf numFmtId="0" fontId="5" fillId="0" borderId="0" xfId="63" applyFont="1" applyFill="1">
      <alignment vertical="center"/>
    </xf>
    <xf numFmtId="0" fontId="4" fillId="0" borderId="12" xfId="63" applyFont="1" applyFill="1" applyBorder="1">
      <alignment vertical="center"/>
    </xf>
    <xf numFmtId="0" fontId="16" fillId="0" borderId="64" xfId="63" applyFont="1" applyFill="1" applyBorder="1">
      <alignment vertical="center"/>
    </xf>
    <xf numFmtId="0" fontId="4" fillId="5" borderId="1" xfId="63" applyFont="1" applyFill="1" applyBorder="1">
      <alignment vertical="center"/>
    </xf>
    <xf numFmtId="0" fontId="4" fillId="5" borderId="21" xfId="63" applyFont="1" applyFill="1" applyBorder="1">
      <alignment vertical="center"/>
    </xf>
    <xf numFmtId="0" fontId="4" fillId="5" borderId="2" xfId="63" applyFont="1" applyFill="1" applyBorder="1">
      <alignment vertical="center"/>
    </xf>
    <xf numFmtId="178" fontId="5" fillId="5" borderId="7" xfId="63" applyNumberFormat="1" applyFont="1" applyFill="1" applyBorder="1">
      <alignment vertical="center"/>
    </xf>
    <xf numFmtId="178" fontId="5" fillId="5" borderId="12" xfId="63" applyNumberFormat="1" applyFont="1" applyFill="1" applyBorder="1">
      <alignment vertical="center"/>
    </xf>
    <xf numFmtId="178" fontId="5" fillId="5" borderId="8" xfId="63" applyNumberFormat="1" applyFont="1" applyFill="1" applyBorder="1">
      <alignment vertical="center"/>
    </xf>
    <xf numFmtId="177" fontId="5" fillId="5" borderId="4" xfId="64" applyNumberFormat="1" applyFont="1" applyFill="1" applyBorder="1" applyAlignment="1">
      <alignment horizontal="left" vertical="center" wrapText="1"/>
    </xf>
    <xf numFmtId="177" fontId="5" fillId="5" borderId="5" xfId="64" applyNumberFormat="1" applyFont="1" applyFill="1" applyBorder="1" applyAlignment="1">
      <alignment horizontal="left" vertical="center" wrapText="1"/>
    </xf>
    <xf numFmtId="177" fontId="5" fillId="5" borderId="6" xfId="64" applyNumberFormat="1" applyFont="1" applyFill="1" applyBorder="1" applyAlignment="1">
      <alignment horizontal="left" vertical="center" wrapText="1"/>
    </xf>
    <xf numFmtId="0" fontId="5" fillId="5" borderId="4" xfId="64" applyFont="1" applyFill="1" applyBorder="1" applyAlignment="1">
      <alignment horizontal="left" vertical="center"/>
    </xf>
    <xf numFmtId="0" fontId="5" fillId="5" borderId="5" xfId="64" applyFont="1" applyFill="1" applyBorder="1" applyAlignment="1">
      <alignment horizontal="left" vertical="center"/>
    </xf>
    <xf numFmtId="0" fontId="5" fillId="5" borderId="6" xfId="64" applyFont="1" applyFill="1" applyBorder="1" applyAlignment="1">
      <alignment horizontal="left" vertical="center"/>
    </xf>
    <xf numFmtId="178" fontId="5" fillId="0" borderId="4" xfId="63" applyNumberFormat="1" applyFont="1" applyFill="1" applyBorder="1">
      <alignment vertical="center"/>
    </xf>
    <xf numFmtId="178" fontId="5" fillId="0" borderId="5" xfId="63" applyNumberFormat="1" applyFont="1" applyFill="1" applyBorder="1">
      <alignment vertical="center"/>
    </xf>
    <xf numFmtId="178" fontId="5" fillId="0" borderId="6" xfId="63" applyNumberFormat="1" applyFont="1" applyFill="1" applyBorder="1">
      <alignment vertical="center"/>
    </xf>
    <xf numFmtId="178" fontId="2" fillId="0" borderId="4" xfId="63" applyNumberFormat="1" applyFont="1" applyBorder="1">
      <alignment vertical="center"/>
    </xf>
    <xf numFmtId="178" fontId="2" fillId="0" borderId="5" xfId="63" applyNumberFormat="1" applyFont="1" applyBorder="1">
      <alignment vertical="center"/>
    </xf>
    <xf numFmtId="178" fontId="2" fillId="0" borderId="6" xfId="63" applyNumberFormat="1" applyFont="1" applyBorder="1">
      <alignment vertical="center"/>
    </xf>
    <xf numFmtId="178" fontId="5" fillId="5" borderId="4" xfId="63" applyNumberFormat="1" applyFont="1" applyFill="1" applyBorder="1" applyAlignment="1">
      <alignment vertical="center" wrapText="1"/>
    </xf>
    <xf numFmtId="178" fontId="5" fillId="5" borderId="5" xfId="63" applyNumberFormat="1" applyFont="1" applyFill="1" applyBorder="1" applyAlignment="1">
      <alignment vertical="center" wrapText="1"/>
    </xf>
    <xf numFmtId="178" fontId="5" fillId="5" borderId="6" xfId="63" applyNumberFormat="1" applyFont="1" applyFill="1" applyBorder="1" applyAlignment="1">
      <alignment vertical="center" wrapText="1"/>
    </xf>
    <xf numFmtId="178" fontId="5" fillId="0" borderId="4" xfId="63" applyNumberFormat="1" applyFont="1" applyFill="1" applyBorder="1" applyAlignment="1">
      <alignment vertical="center" wrapText="1"/>
    </xf>
    <xf numFmtId="178" fontId="5" fillId="0" borderId="5" xfId="63" applyNumberFormat="1" applyFont="1" applyFill="1" applyBorder="1" applyAlignment="1">
      <alignment vertical="center" wrapText="1"/>
    </xf>
    <xf numFmtId="178" fontId="5" fillId="0" borderId="6" xfId="63" applyNumberFormat="1" applyFont="1" applyFill="1" applyBorder="1" applyAlignment="1">
      <alignment vertical="center" wrapText="1"/>
    </xf>
    <xf numFmtId="0" fontId="5" fillId="5" borderId="4" xfId="63" applyFont="1" applyFill="1" applyBorder="1" applyAlignment="1">
      <alignment vertical="center"/>
    </xf>
    <xf numFmtId="0" fontId="5" fillId="5" borderId="5" xfId="63" applyFont="1" applyFill="1" applyBorder="1" applyAlignment="1">
      <alignment vertical="center"/>
    </xf>
    <xf numFmtId="0" fontId="5" fillId="5" borderId="6" xfId="63" applyFont="1" applyFill="1" applyBorder="1" applyAlignment="1">
      <alignment vertical="center"/>
    </xf>
    <xf numFmtId="0" fontId="5" fillId="0" borderId="0" xfId="63" applyFont="1" applyFill="1" applyBorder="1" applyAlignment="1"/>
    <xf numFmtId="0" fontId="4" fillId="0" borderId="12" xfId="64" applyFont="1" applyFill="1" applyBorder="1">
      <alignment vertical="center"/>
    </xf>
    <xf numFmtId="178" fontId="2" fillId="0" borderId="1" xfId="65" applyNumberFormat="1" applyFont="1" applyBorder="1" applyAlignment="1">
      <alignment vertical="center"/>
    </xf>
    <xf numFmtId="178" fontId="2" fillId="0" borderId="2" xfId="65" applyNumberFormat="1" applyFont="1" applyBorder="1" applyAlignment="1">
      <alignment vertical="center"/>
    </xf>
    <xf numFmtId="178" fontId="2" fillId="0" borderId="3" xfId="65" applyNumberFormat="1" applyFont="1" applyBorder="1" applyAlignment="1">
      <alignment horizontal="center" vertical="center" wrapText="1"/>
    </xf>
    <xf numFmtId="178" fontId="2" fillId="0" borderId="4" xfId="65" applyNumberFormat="1" applyFont="1" applyBorder="1" applyAlignment="1">
      <alignment horizontal="center" vertical="center"/>
    </xf>
    <xf numFmtId="178" fontId="2" fillId="0" borderId="7" xfId="65" applyNumberFormat="1" applyFont="1" applyBorder="1" applyAlignment="1">
      <alignment vertical="center"/>
    </xf>
    <xf numFmtId="178" fontId="2" fillId="0" borderId="8" xfId="65" applyNumberFormat="1" applyFont="1" applyBorder="1" applyAlignment="1">
      <alignment vertical="center"/>
    </xf>
    <xf numFmtId="178" fontId="2" fillId="0" borderId="9" xfId="65" applyNumberFormat="1" applyFont="1" applyBorder="1" applyAlignment="1">
      <alignment horizontal="center" vertical="center" wrapText="1"/>
    </xf>
    <xf numFmtId="178" fontId="2" fillId="0" borderId="1" xfId="65" applyNumberFormat="1" applyFont="1" applyBorder="1" applyAlignment="1">
      <alignment horizontal="center" vertical="center"/>
    </xf>
    <xf numFmtId="183" fontId="2" fillId="0" borderId="3" xfId="66" applyNumberFormat="1" applyFont="1" applyFill="1" applyBorder="1" applyAlignment="1">
      <alignment horizontal="right" vertical="center" shrinkToFit="1"/>
    </xf>
    <xf numFmtId="183" fontId="2" fillId="0" borderId="1" xfId="66" applyNumberFormat="1" applyFont="1" applyFill="1" applyBorder="1" applyAlignment="1">
      <alignment horizontal="right" vertical="center" shrinkToFit="1"/>
    </xf>
    <xf numFmtId="178" fontId="2" fillId="0" borderId="7" xfId="65" applyNumberFormat="1" applyFont="1" applyBorder="1" applyAlignment="1">
      <alignment horizontal="center" vertical="center"/>
    </xf>
    <xf numFmtId="178" fontId="2" fillId="0" borderId="16" xfId="65" applyNumberFormat="1" applyFont="1" applyBorder="1" applyAlignment="1">
      <alignment horizontal="center" vertical="center"/>
    </xf>
    <xf numFmtId="183" fontId="2" fillId="0" borderId="17" xfId="66" applyNumberFormat="1" applyFont="1" applyFill="1" applyBorder="1" applyAlignment="1">
      <alignment horizontal="right" vertical="center" shrinkToFit="1"/>
    </xf>
    <xf numFmtId="183" fontId="2" fillId="0" borderId="18" xfId="66" applyNumberFormat="1" applyFont="1" applyFill="1" applyBorder="1" applyAlignment="1">
      <alignment horizontal="right" vertical="center" shrinkToFit="1"/>
    </xf>
    <xf numFmtId="178" fontId="2" fillId="0" borderId="2" xfId="65" applyNumberFormat="1" applyFont="1" applyBorder="1" applyAlignment="1">
      <alignment horizontal="center" vertical="center"/>
    </xf>
    <xf numFmtId="183" fontId="2" fillId="0" borderId="3" xfId="66" applyNumberFormat="1" applyFont="1" applyBorder="1" applyAlignment="1">
      <alignment horizontal="right" vertical="center" shrinkToFit="1"/>
    </xf>
    <xf numFmtId="183" fontId="2" fillId="0" borderId="1" xfId="66" applyNumberFormat="1" applyFont="1" applyBorder="1" applyAlignment="1">
      <alignment horizontal="right" vertical="center" shrinkToFit="1"/>
    </xf>
    <xf numFmtId="0" fontId="4" fillId="0" borderId="2" xfId="63" applyFont="1" applyFill="1" applyBorder="1">
      <alignment vertical="center"/>
    </xf>
    <xf numFmtId="0" fontId="4" fillId="5" borderId="13" xfId="63" applyFont="1" applyFill="1" applyBorder="1" applyAlignment="1">
      <alignment horizontal="center" vertical="center" wrapText="1"/>
    </xf>
    <xf numFmtId="0" fontId="4" fillId="5" borderId="4" xfId="63" applyFont="1" applyFill="1" applyBorder="1">
      <alignment vertical="center"/>
    </xf>
    <xf numFmtId="0" fontId="4" fillId="5" borderId="5" xfId="63" applyFont="1" applyFill="1" applyBorder="1">
      <alignment vertical="center"/>
    </xf>
    <xf numFmtId="0" fontId="4" fillId="5" borderId="6" xfId="63" applyFont="1" applyFill="1" applyBorder="1">
      <alignment vertical="center"/>
    </xf>
    <xf numFmtId="0" fontId="4" fillId="5" borderId="13" xfId="63" applyFont="1" applyFill="1" applyBorder="1" applyAlignment="1">
      <alignment horizontal="center" vertical="center"/>
    </xf>
    <xf numFmtId="178" fontId="5" fillId="5" borderId="13" xfId="63" applyNumberFormat="1" applyFont="1" applyFill="1" applyBorder="1" applyAlignment="1">
      <alignment horizontal="center" vertical="center"/>
    </xf>
    <xf numFmtId="178" fontId="17" fillId="5" borderId="65" xfId="63" applyNumberFormat="1" applyFont="1" applyFill="1" applyBorder="1" applyAlignment="1">
      <alignment horizontal="center" vertical="center"/>
    </xf>
    <xf numFmtId="178" fontId="5" fillId="5" borderId="10" xfId="63" applyNumberFormat="1" applyFont="1" applyFill="1" applyBorder="1" applyAlignment="1">
      <alignment horizontal="center" vertical="center"/>
    </xf>
    <xf numFmtId="183" fontId="5" fillId="5" borderId="9" xfId="64" applyNumberFormat="1" applyFont="1" applyFill="1" applyBorder="1" applyAlignment="1">
      <alignment horizontal="right" vertical="center" shrinkToFit="1"/>
    </xf>
    <xf numFmtId="183" fontId="5" fillId="5" borderId="7" xfId="64" applyNumberFormat="1" applyFont="1" applyFill="1" applyBorder="1" applyAlignment="1">
      <alignment horizontal="right" vertical="center" shrinkToFit="1"/>
    </xf>
    <xf numFmtId="184" fontId="5" fillId="5" borderId="66" xfId="64" applyNumberFormat="1" applyFont="1" applyFill="1" applyBorder="1" applyAlignment="1">
      <alignment horizontal="right" vertical="center" shrinkToFit="1"/>
    </xf>
    <xf numFmtId="183" fontId="5" fillId="5" borderId="13" xfId="64" applyNumberFormat="1" applyFont="1" applyFill="1" applyBorder="1" applyAlignment="1">
      <alignment horizontal="right" vertical="center" shrinkToFit="1"/>
    </xf>
    <xf numFmtId="183" fontId="5" fillId="5" borderId="4" xfId="64" applyNumberFormat="1" applyFont="1" applyFill="1" applyBorder="1" applyAlignment="1">
      <alignment horizontal="right" vertical="center" shrinkToFit="1"/>
    </xf>
    <xf numFmtId="184" fontId="5" fillId="5" borderId="10" xfId="64" applyNumberFormat="1" applyFont="1" applyFill="1" applyBorder="1" applyAlignment="1">
      <alignment horizontal="right" vertical="center" shrinkToFit="1"/>
    </xf>
    <xf numFmtId="0" fontId="4" fillId="0" borderId="0" xfId="63" applyNumberFormat="1" applyFont="1" applyFill="1" applyBorder="1">
      <alignment vertical="center"/>
    </xf>
    <xf numFmtId="186" fontId="5" fillId="0" borderId="0" xfId="63" applyNumberFormat="1" applyFont="1" applyFill="1" applyBorder="1">
      <alignment vertical="center"/>
    </xf>
    <xf numFmtId="178" fontId="5" fillId="0" borderId="13" xfId="63" applyNumberFormat="1" applyFont="1" applyFill="1" applyBorder="1" applyAlignment="1">
      <alignment horizontal="center" vertical="center"/>
    </xf>
    <xf numFmtId="178" fontId="5" fillId="0" borderId="65" xfId="63" applyNumberFormat="1" applyFont="1" applyFill="1" applyBorder="1" applyAlignment="1">
      <alignment horizontal="center" vertical="center"/>
    </xf>
    <xf numFmtId="178" fontId="5" fillId="0" borderId="10" xfId="63" applyNumberFormat="1" applyFont="1" applyFill="1" applyBorder="1" applyAlignment="1">
      <alignment horizontal="center" vertical="center"/>
    </xf>
    <xf numFmtId="178" fontId="5" fillId="0" borderId="0" xfId="63" applyNumberFormat="1" applyFont="1" applyFill="1" applyBorder="1" applyAlignment="1">
      <alignment horizontal="center" vertical="center"/>
    </xf>
    <xf numFmtId="187" fontId="2" fillId="0" borderId="13" xfId="63" applyNumberFormat="1" applyFont="1" applyFill="1" applyBorder="1" applyAlignment="1">
      <alignment horizontal="right" vertical="center" shrinkToFit="1"/>
    </xf>
    <xf numFmtId="187" fontId="2" fillId="0" borderId="65" xfId="63" applyNumberFormat="1" applyFont="1" applyFill="1" applyBorder="1" applyAlignment="1">
      <alignment horizontal="right" vertical="center" shrinkToFit="1"/>
    </xf>
    <xf numFmtId="187" fontId="5" fillId="0" borderId="10" xfId="63" applyNumberFormat="1" applyFont="1" applyFill="1" applyBorder="1" applyAlignment="1">
      <alignment horizontal="right" vertical="center" shrinkToFit="1"/>
    </xf>
    <xf numFmtId="178" fontId="5" fillId="0" borderId="48" xfId="63" applyNumberFormat="1" applyFont="1" applyFill="1" applyBorder="1">
      <alignment vertical="center"/>
    </xf>
    <xf numFmtId="184" fontId="2" fillId="0" borderId="13" xfId="63" applyNumberFormat="1" applyFont="1" applyFill="1" applyBorder="1" applyAlignment="1">
      <alignment horizontal="right" vertical="center" shrinkToFit="1"/>
    </xf>
    <xf numFmtId="184" fontId="2" fillId="0" borderId="65" xfId="63" applyNumberFormat="1" applyFont="1" applyFill="1" applyBorder="1" applyAlignment="1">
      <alignment horizontal="right" vertical="center" shrinkToFit="1"/>
    </xf>
    <xf numFmtId="184" fontId="5" fillId="0" borderId="10" xfId="63" applyNumberFormat="1" applyFont="1" applyFill="1" applyBorder="1" applyAlignment="1">
      <alignment horizontal="right" vertical="center" shrinkToFit="1"/>
    </xf>
    <xf numFmtId="186" fontId="5" fillId="0" borderId="12" xfId="63" applyNumberFormat="1" applyFont="1" applyFill="1" applyBorder="1">
      <alignment vertical="center"/>
    </xf>
    <xf numFmtId="178" fontId="5" fillId="0" borderId="8" xfId="63" applyNumberFormat="1" applyFont="1" applyFill="1" applyBorder="1">
      <alignment vertical="center"/>
    </xf>
    <xf numFmtId="0" fontId="4" fillId="0" borderId="2" xfId="63" applyFont="1" applyFill="1" applyBorder="1" applyAlignment="1"/>
    <xf numFmtId="0" fontId="4" fillId="0" borderId="48" xfId="63" applyFont="1" applyFill="1" applyBorder="1" applyAlignment="1"/>
    <xf numFmtId="183" fontId="5" fillId="5" borderId="13" xfId="63" applyNumberFormat="1" applyFont="1" applyFill="1" applyBorder="1" applyAlignment="1">
      <alignment horizontal="right" vertical="center" shrinkToFit="1"/>
    </xf>
    <xf numFmtId="183" fontId="5" fillId="5" borderId="65" xfId="63" applyNumberFormat="1" applyFont="1" applyFill="1" applyBorder="1" applyAlignment="1">
      <alignment horizontal="right" vertical="center" shrinkToFit="1"/>
    </xf>
    <xf numFmtId="184" fontId="5" fillId="5" borderId="10" xfId="63" applyNumberFormat="1" applyFont="1" applyFill="1" applyBorder="1" applyAlignment="1">
      <alignment horizontal="right" vertical="center" shrinkToFit="1"/>
    </xf>
    <xf numFmtId="183" fontId="5" fillId="0" borderId="13" xfId="63" applyNumberFormat="1" applyFont="1" applyFill="1" applyBorder="1" applyAlignment="1">
      <alignment horizontal="right" vertical="center" shrinkToFit="1"/>
    </xf>
    <xf numFmtId="183" fontId="5" fillId="0" borderId="65" xfId="63" applyNumberFormat="1" applyFont="1" applyFill="1" applyBorder="1" applyAlignment="1">
      <alignment horizontal="right" vertical="center" shrinkToFit="1"/>
    </xf>
    <xf numFmtId="0" fontId="4" fillId="0" borderId="0" xfId="63" applyFont="1" applyFill="1" applyBorder="1" applyAlignment="1"/>
    <xf numFmtId="186" fontId="5" fillId="0" borderId="21" xfId="63" applyNumberFormat="1" applyFont="1" applyFill="1" applyBorder="1">
      <alignment vertical="center"/>
    </xf>
    <xf numFmtId="186" fontId="5" fillId="0" borderId="12" xfId="64" applyNumberFormat="1" applyFont="1" applyFill="1" applyBorder="1">
      <alignment vertical="center"/>
    </xf>
    <xf numFmtId="178" fontId="2" fillId="0" borderId="5" xfId="65" applyNumberFormat="1" applyFont="1" applyBorder="1" applyAlignment="1">
      <alignment horizontal="center" vertical="center"/>
    </xf>
    <xf numFmtId="178" fontId="2" fillId="0" borderId="6" xfId="65" applyNumberFormat="1" applyFont="1" applyBorder="1" applyAlignment="1">
      <alignment horizontal="center" vertical="center"/>
    </xf>
    <xf numFmtId="178" fontId="2" fillId="0" borderId="10" xfId="65" applyNumberFormat="1" applyFont="1" applyBorder="1" applyAlignment="1">
      <alignment horizontal="center" vertical="center" wrapText="1"/>
    </xf>
    <xf numFmtId="178" fontId="18" fillId="0" borderId="11" xfId="65" applyNumberFormat="1" applyFont="1" applyBorder="1" applyAlignment="1">
      <alignment horizontal="center" vertical="center"/>
    </xf>
    <xf numFmtId="178" fontId="2" fillId="0" borderId="12" xfId="65" applyNumberFormat="1" applyFont="1" applyBorder="1" applyAlignment="1">
      <alignment horizontal="center" vertical="center" wrapText="1"/>
    </xf>
    <xf numFmtId="178" fontId="2" fillId="0" borderId="13" xfId="65" applyNumberFormat="1" applyFont="1" applyBorder="1" applyAlignment="1">
      <alignment horizontal="center" vertical="center"/>
    </xf>
    <xf numFmtId="184" fontId="2" fillId="0" borderId="14" xfId="66" applyNumberFormat="1" applyFont="1" applyFill="1" applyBorder="1" applyAlignment="1">
      <alignment horizontal="right" vertical="center" shrinkToFit="1"/>
    </xf>
    <xf numFmtId="183" fontId="2" fillId="0" borderId="11" xfId="66" applyNumberFormat="1" applyFont="1" applyFill="1" applyBorder="1" applyAlignment="1">
      <alignment horizontal="right" vertical="center" shrinkToFit="1"/>
    </xf>
    <xf numFmtId="184" fontId="2" fillId="0" borderId="15" xfId="66" applyNumberFormat="1" applyFont="1" applyFill="1" applyBorder="1" applyAlignment="1">
      <alignment horizontal="right" vertical="center" shrinkToFit="1"/>
    </xf>
    <xf numFmtId="184" fontId="2" fillId="0" borderId="3" xfId="66" applyNumberFormat="1" applyFont="1" applyBorder="1" applyAlignment="1">
      <alignment horizontal="right" vertical="center" shrinkToFit="1"/>
    </xf>
    <xf numFmtId="184" fontId="2" fillId="0" borderId="16" xfId="66" applyNumberFormat="1" applyFont="1" applyFill="1" applyBorder="1" applyAlignment="1">
      <alignment horizontal="right" vertical="center" shrinkToFit="1"/>
    </xf>
    <xf numFmtId="183" fontId="2" fillId="0" borderId="19" xfId="66" applyNumberFormat="1" applyFont="1" applyFill="1" applyBorder="1" applyAlignment="1">
      <alignment horizontal="right" vertical="center" shrinkToFit="1"/>
    </xf>
    <xf numFmtId="184" fontId="2" fillId="0" borderId="20" xfId="66" applyNumberFormat="1" applyFont="1" applyFill="1" applyBorder="1" applyAlignment="1">
      <alignment horizontal="right" vertical="center" shrinkToFit="1"/>
    </xf>
    <xf numFmtId="184" fontId="2" fillId="0" borderId="17" xfId="66" applyNumberFormat="1" applyFont="1" applyBorder="1" applyAlignment="1">
      <alignment horizontal="right" vertical="center" shrinkToFit="1"/>
    </xf>
    <xf numFmtId="184" fontId="2" fillId="0" borderId="14" xfId="66" applyNumberFormat="1" applyFont="1" applyBorder="1" applyAlignment="1">
      <alignment horizontal="right" vertical="center" shrinkToFit="1"/>
    </xf>
    <xf numFmtId="183" fontId="2" fillId="0" borderId="11" xfId="66" applyNumberFormat="1" applyFont="1" applyBorder="1" applyAlignment="1">
      <alignment horizontal="right" vertical="center" shrinkToFit="1"/>
    </xf>
    <xf numFmtId="184" fontId="2" fillId="0" borderId="21" xfId="66" applyNumberFormat="1" applyFont="1" applyBorder="1" applyAlignment="1">
      <alignment horizontal="right" vertical="center" shrinkToFit="1"/>
    </xf>
    <xf numFmtId="0" fontId="4" fillId="0" borderId="7" xfId="63" applyFont="1" applyFill="1" applyBorder="1">
      <alignment vertical="center"/>
    </xf>
    <xf numFmtId="0" fontId="4" fillId="0" borderId="8" xfId="63" applyFont="1" applyFill="1" applyBorder="1">
      <alignment vertical="center"/>
    </xf>
    <xf numFmtId="0" fontId="19" fillId="0" borderId="0" xfId="67" applyFont="1">
      <alignment vertical="center"/>
    </xf>
    <xf numFmtId="0" fontId="4" fillId="5" borderId="0" xfId="67" applyFill="1">
      <alignment vertical="center"/>
    </xf>
    <xf numFmtId="0" fontId="4" fillId="0" borderId="0" xfId="67">
      <alignment vertical="center"/>
    </xf>
    <xf numFmtId="49" fontId="17" fillId="5" borderId="0" xfId="62" applyNumberFormat="1" applyFont="1" applyFill="1">
      <alignment vertical="center"/>
    </xf>
    <xf numFmtId="0" fontId="20" fillId="5" borderId="0" xfId="62" applyFont="1" applyFill="1">
      <alignment vertical="center"/>
    </xf>
    <xf numFmtId="0" fontId="17" fillId="5" borderId="0" xfId="62" applyFont="1" applyFill="1">
      <alignment vertical="center"/>
    </xf>
    <xf numFmtId="0" fontId="16" fillId="5" borderId="67" xfId="62" applyFont="1" applyFill="1" applyBorder="1" applyAlignment="1">
      <alignment horizontal="left" vertical="center"/>
    </xf>
    <xf numFmtId="0" fontId="16" fillId="6" borderId="44" xfId="62" applyFont="1" applyFill="1" applyBorder="1" applyAlignment="1" applyProtection="1">
      <alignment horizontal="center" vertical="center"/>
      <protection locked="0"/>
    </xf>
    <xf numFmtId="0" fontId="16" fillId="6" borderId="28" xfId="62" applyFont="1" applyFill="1" applyBorder="1" applyAlignment="1" applyProtection="1">
      <alignment horizontal="center" vertical="center"/>
      <protection locked="0"/>
    </xf>
    <xf numFmtId="0" fontId="16" fillId="6" borderId="68" xfId="62" applyFont="1" applyFill="1" applyBorder="1" applyAlignment="1" applyProtection="1">
      <alignment horizontal="center" vertical="center"/>
      <protection locked="0"/>
    </xf>
    <xf numFmtId="0" fontId="16" fillId="6" borderId="69" xfId="62" applyFont="1" applyFill="1" applyBorder="1" applyAlignment="1" applyProtection="1">
      <alignment horizontal="center" vertical="center"/>
      <protection locked="0"/>
    </xf>
    <xf numFmtId="0" fontId="16" fillId="0" borderId="70" xfId="62" applyFont="1" applyBorder="1" applyAlignment="1" applyProtection="1">
      <alignment horizontal="center" vertical="center" shrinkToFit="1"/>
      <protection locked="0"/>
    </xf>
    <xf numFmtId="0" fontId="16" fillId="0" borderId="71" xfId="68" applyFont="1" applyBorder="1" applyAlignment="1" applyProtection="1">
      <alignment horizontal="left" vertical="center" shrinkToFit="1"/>
      <protection locked="0"/>
    </xf>
    <xf numFmtId="0" fontId="16" fillId="0" borderId="72" xfId="68" applyFont="1" applyBorder="1" applyAlignment="1" applyProtection="1">
      <alignment horizontal="left" vertical="center" shrinkToFit="1"/>
      <protection locked="0"/>
    </xf>
    <xf numFmtId="0" fontId="16" fillId="0" borderId="73" xfId="62" applyFont="1" applyBorder="1" applyAlignment="1" applyProtection="1">
      <alignment horizontal="center" vertical="center" shrinkToFit="1"/>
      <protection locked="0"/>
    </xf>
    <xf numFmtId="0" fontId="16" fillId="0" borderId="74" xfId="68" applyFont="1" applyBorder="1" applyAlignment="1" applyProtection="1">
      <alignment horizontal="left" vertical="center" shrinkToFit="1"/>
      <protection locked="0"/>
    </xf>
    <xf numFmtId="0" fontId="16" fillId="0" borderId="75" xfId="68" applyFont="1" applyBorder="1" applyAlignment="1" applyProtection="1">
      <alignment horizontal="left" vertical="center" shrinkToFit="1"/>
      <protection locked="0"/>
    </xf>
    <xf numFmtId="0" fontId="16" fillId="7" borderId="56" xfId="62" applyFont="1" applyFill="1" applyBorder="1" applyAlignment="1" applyProtection="1">
      <alignment horizontal="center" vertical="center" shrinkToFit="1"/>
      <protection locked="0"/>
    </xf>
    <xf numFmtId="0" fontId="16" fillId="7" borderId="38" xfId="62" applyFont="1" applyFill="1" applyBorder="1" applyAlignment="1" applyProtection="1">
      <alignment horizontal="left" vertical="center" shrinkToFit="1"/>
      <protection locked="0"/>
    </xf>
    <xf numFmtId="0" fontId="16" fillId="7" borderId="39" xfId="62" applyFont="1" applyFill="1" applyBorder="1" applyAlignment="1" applyProtection="1">
      <alignment horizontal="left" vertical="center" shrinkToFit="1"/>
      <protection locked="0"/>
    </xf>
    <xf numFmtId="0" fontId="16" fillId="5" borderId="28" xfId="62" applyFont="1" applyFill="1" applyBorder="1" applyAlignment="1">
      <alignment horizontal="left" vertical="center"/>
    </xf>
    <xf numFmtId="0" fontId="16" fillId="0" borderId="76" xfId="62" applyFont="1" applyBorder="1" applyAlignment="1" applyProtection="1">
      <alignment horizontal="center" vertical="center" shrinkToFit="1"/>
      <protection locked="0"/>
    </xf>
    <xf numFmtId="0" fontId="21" fillId="5" borderId="0" xfId="62" applyFont="1" applyFill="1">
      <alignment vertical="center"/>
    </xf>
    <xf numFmtId="0" fontId="16" fillId="6" borderId="45" xfId="62" applyFont="1" applyFill="1" applyBorder="1" applyAlignment="1" applyProtection="1">
      <alignment horizontal="center" vertical="center"/>
      <protection locked="0"/>
    </xf>
    <xf numFmtId="0" fontId="16" fillId="6" borderId="77" xfId="62" applyFont="1" applyFill="1" applyBorder="1" applyAlignment="1" applyProtection="1">
      <alignment horizontal="center" vertical="center"/>
      <protection locked="0"/>
    </xf>
    <xf numFmtId="0" fontId="16" fillId="0" borderId="78" xfId="68" applyFont="1" applyBorder="1" applyAlignment="1" applyProtection="1">
      <alignment horizontal="left" vertical="center" shrinkToFit="1"/>
      <protection locked="0"/>
    </xf>
    <xf numFmtId="0" fontId="16" fillId="0" borderId="79" xfId="68" applyFont="1" applyBorder="1" applyAlignment="1" applyProtection="1">
      <alignment horizontal="left" vertical="center" shrinkToFit="1"/>
      <protection locked="0"/>
    </xf>
    <xf numFmtId="0" fontId="16" fillId="7" borderId="51" xfId="62" applyFont="1" applyFill="1" applyBorder="1" applyAlignment="1" applyProtection="1">
      <alignment horizontal="left" vertical="center" shrinkToFit="1"/>
      <protection locked="0"/>
    </xf>
    <xf numFmtId="0" fontId="16" fillId="6" borderId="80" xfId="62" applyFont="1" applyFill="1" applyBorder="1" applyAlignment="1" applyProtection="1">
      <alignment horizontal="center" vertical="center" wrapText="1"/>
      <protection locked="0"/>
    </xf>
    <xf numFmtId="0" fontId="16" fillId="6" borderId="28" xfId="62" applyFont="1" applyFill="1" applyBorder="1" applyAlignment="1" applyProtection="1">
      <alignment horizontal="center" vertical="center" wrapText="1"/>
      <protection locked="0"/>
    </xf>
    <xf numFmtId="0" fontId="16" fillId="6" borderId="45" xfId="62" applyFont="1" applyFill="1" applyBorder="1" applyAlignment="1" applyProtection="1">
      <alignment horizontal="center" vertical="center" wrapText="1"/>
      <protection locked="0"/>
    </xf>
    <xf numFmtId="0" fontId="16" fillId="6" borderId="81" xfId="62" applyFont="1" applyFill="1" applyBorder="1" applyAlignment="1" applyProtection="1">
      <alignment horizontal="center" vertical="center" wrapText="1"/>
      <protection locked="0"/>
    </xf>
    <xf numFmtId="0" fontId="16" fillId="6" borderId="69" xfId="62" applyFont="1" applyFill="1" applyBorder="1" applyAlignment="1" applyProtection="1">
      <alignment horizontal="center" vertical="center" wrapText="1"/>
      <protection locked="0"/>
    </xf>
    <xf numFmtId="0" fontId="16" fillId="6" borderId="77" xfId="62" applyFont="1" applyFill="1" applyBorder="1" applyAlignment="1" applyProtection="1">
      <alignment horizontal="center" vertical="center" wrapText="1"/>
      <protection locked="0"/>
    </xf>
    <xf numFmtId="183" fontId="16" fillId="0" borderId="82" xfId="68" applyNumberFormat="1" applyFont="1" applyFill="1" applyBorder="1" applyAlignment="1" applyProtection="1">
      <alignment horizontal="right" vertical="center" shrinkToFit="1"/>
      <protection locked="0"/>
    </xf>
    <xf numFmtId="183" fontId="16" fillId="0" borderId="83" xfId="68" applyNumberFormat="1" applyFont="1" applyFill="1" applyBorder="1" applyAlignment="1" applyProtection="1">
      <alignment horizontal="right" vertical="center" shrinkToFit="1"/>
      <protection locked="0"/>
    </xf>
    <xf numFmtId="183" fontId="16" fillId="0" borderId="84" xfId="68" applyNumberFormat="1" applyFont="1" applyFill="1" applyBorder="1" applyAlignment="1" applyProtection="1">
      <alignment horizontal="right" vertical="center" shrinkToFit="1"/>
      <protection locked="0"/>
    </xf>
    <xf numFmtId="183" fontId="16" fillId="0" borderId="85" xfId="68" applyNumberFormat="1" applyFont="1" applyFill="1" applyBorder="1" applyAlignment="1" applyProtection="1">
      <alignment horizontal="right" vertical="center" shrinkToFit="1"/>
      <protection locked="0"/>
    </xf>
    <xf numFmtId="183" fontId="16" fillId="0" borderId="84" xfId="68" applyNumberFormat="1" applyFont="1" applyBorder="1" applyAlignment="1" applyProtection="1">
      <alignment horizontal="right" vertical="center" shrinkToFit="1"/>
      <protection locked="0"/>
    </xf>
    <xf numFmtId="183" fontId="16" fillId="0" borderId="85" xfId="68" applyNumberFormat="1" applyFont="1" applyBorder="1" applyAlignment="1" applyProtection="1">
      <alignment horizontal="right" vertical="center" shrinkToFit="1"/>
      <protection locked="0"/>
    </xf>
    <xf numFmtId="183" fontId="16" fillId="0" borderId="86" xfId="68" applyNumberFormat="1" applyFont="1" applyBorder="1" applyAlignment="1" applyProtection="1">
      <alignment horizontal="right" vertical="center" shrinkToFit="1"/>
      <protection locked="0"/>
    </xf>
    <xf numFmtId="183" fontId="16" fillId="0" borderId="87" xfId="68" applyNumberFormat="1" applyFont="1" applyBorder="1" applyAlignment="1" applyProtection="1">
      <alignment horizontal="right" vertical="center" shrinkToFit="1"/>
      <protection locked="0"/>
    </xf>
    <xf numFmtId="183" fontId="16" fillId="7" borderId="88" xfId="61" applyNumberFormat="1" applyFont="1" applyFill="1" applyBorder="1" applyAlignment="1" applyProtection="1">
      <alignment horizontal="right" vertical="center" shrinkToFit="1"/>
      <protection locked="0"/>
    </xf>
    <xf numFmtId="183" fontId="16" fillId="7" borderId="89" xfId="61" applyNumberFormat="1" applyFont="1" applyFill="1" applyBorder="1" applyAlignment="1" applyProtection="1">
      <alignment horizontal="right" vertical="center" shrinkToFit="1"/>
      <protection locked="0"/>
    </xf>
    <xf numFmtId="183" fontId="16" fillId="0" borderId="90" xfId="68" applyNumberFormat="1" applyFont="1" applyFill="1" applyBorder="1" applyAlignment="1" applyProtection="1">
      <alignment horizontal="right" vertical="center" shrinkToFit="1"/>
      <protection locked="0"/>
    </xf>
    <xf numFmtId="183" fontId="16" fillId="0" borderId="91" xfId="68" applyNumberFormat="1" applyFont="1" applyFill="1" applyBorder="1" applyAlignment="1" applyProtection="1">
      <alignment horizontal="right" vertical="center" shrinkToFit="1"/>
      <protection locked="0"/>
    </xf>
    <xf numFmtId="183" fontId="16" fillId="5" borderId="84" xfId="67" applyNumberFormat="1" applyFont="1" applyFill="1" applyBorder="1" applyAlignment="1" applyProtection="1">
      <alignment horizontal="right" vertical="center" shrinkToFit="1"/>
      <protection locked="0"/>
    </xf>
    <xf numFmtId="183" fontId="16" fillId="5" borderId="85" xfId="67" applyNumberFormat="1" applyFont="1" applyFill="1" applyBorder="1" applyAlignment="1" applyProtection="1">
      <alignment horizontal="right" vertical="center" shrinkToFit="1"/>
      <protection locked="0"/>
    </xf>
    <xf numFmtId="183" fontId="16" fillId="7" borderId="92" xfId="62" applyNumberFormat="1" applyFont="1" applyFill="1" applyBorder="1" applyAlignment="1" applyProtection="1">
      <alignment horizontal="right" vertical="center" shrinkToFit="1"/>
      <protection locked="0"/>
    </xf>
    <xf numFmtId="183" fontId="16" fillId="7" borderId="93" xfId="62" applyNumberFormat="1" applyFont="1" applyFill="1" applyBorder="1" applyAlignment="1" applyProtection="1">
      <alignment horizontal="right" vertical="center" shrinkToFit="1"/>
      <protection locked="0"/>
    </xf>
    <xf numFmtId="0" fontId="16" fillId="6" borderId="44" xfId="62" applyFont="1" applyFill="1" applyBorder="1" applyAlignment="1" applyProtection="1">
      <alignment horizontal="center" vertical="center" wrapText="1"/>
      <protection locked="0"/>
    </xf>
    <xf numFmtId="0" fontId="16" fillId="6" borderId="68" xfId="62" applyFont="1" applyFill="1" applyBorder="1" applyAlignment="1" applyProtection="1">
      <alignment horizontal="center" vertical="center" wrapText="1"/>
      <protection locked="0"/>
    </xf>
    <xf numFmtId="183" fontId="16" fillId="0" borderId="94" xfId="68" applyNumberFormat="1" applyFont="1" applyFill="1" applyBorder="1" applyAlignment="1" applyProtection="1">
      <alignment horizontal="right" vertical="center" shrinkToFit="1"/>
      <protection locked="0"/>
    </xf>
    <xf numFmtId="183" fontId="16" fillId="0" borderId="95" xfId="68" applyNumberFormat="1" applyFont="1" applyBorder="1" applyAlignment="1" applyProtection="1">
      <alignment horizontal="right" vertical="center" shrinkToFit="1"/>
      <protection locked="0"/>
    </xf>
    <xf numFmtId="183" fontId="16" fillId="0" borderId="96" xfId="68" applyNumberFormat="1" applyFont="1" applyFill="1" applyBorder="1" applyAlignment="1" applyProtection="1">
      <alignment horizontal="right" vertical="center" shrinkToFit="1"/>
      <protection locked="0"/>
    </xf>
    <xf numFmtId="183" fontId="16" fillId="0" borderId="97" xfId="68" applyNumberFormat="1" applyFont="1" applyBorder="1" applyAlignment="1" applyProtection="1">
      <alignment horizontal="right" vertical="center" shrinkToFit="1"/>
      <protection locked="0"/>
    </xf>
    <xf numFmtId="183" fontId="16" fillId="0" borderId="96" xfId="68" applyNumberFormat="1" applyFont="1" applyBorder="1" applyAlignment="1" applyProtection="1">
      <alignment horizontal="right" vertical="center" shrinkToFit="1"/>
      <protection locked="0"/>
    </xf>
    <xf numFmtId="183" fontId="16" fillId="0" borderId="98" xfId="68" applyNumberFormat="1" applyFont="1" applyBorder="1" applyAlignment="1" applyProtection="1">
      <alignment horizontal="right" vertical="center" shrinkToFit="1"/>
      <protection locked="0"/>
    </xf>
    <xf numFmtId="183" fontId="16" fillId="7" borderId="99" xfId="61" applyNumberFormat="1" applyFont="1" applyFill="1" applyBorder="1" applyAlignment="1" applyProtection="1">
      <alignment horizontal="right" vertical="center" shrinkToFit="1"/>
      <protection locked="0"/>
    </xf>
    <xf numFmtId="183" fontId="16" fillId="7" borderId="100" xfId="61" applyNumberFormat="1" applyFont="1" applyFill="1" applyBorder="1" applyAlignment="1" applyProtection="1">
      <alignment horizontal="right" vertical="center" shrinkToFit="1"/>
      <protection locked="0"/>
    </xf>
    <xf numFmtId="0" fontId="16" fillId="6" borderId="44" xfId="62" applyFont="1" applyFill="1" applyBorder="1" applyAlignment="1" applyProtection="1">
      <alignment horizontal="center" vertical="center" wrapText="1" shrinkToFit="1"/>
      <protection locked="0"/>
    </xf>
    <xf numFmtId="0" fontId="16" fillId="6" borderId="68" xfId="62" applyFont="1" applyFill="1" applyBorder="1" applyAlignment="1" applyProtection="1">
      <alignment horizontal="center" vertical="center" shrinkToFit="1"/>
      <protection locked="0"/>
    </xf>
    <xf numFmtId="183" fontId="16" fillId="0" borderId="101" xfId="68" applyNumberFormat="1" applyFont="1" applyFill="1" applyBorder="1" applyAlignment="1" applyProtection="1">
      <alignment horizontal="right" vertical="center" shrinkToFit="1"/>
      <protection locked="0"/>
    </xf>
    <xf numFmtId="183" fontId="16" fillId="0" borderId="102" xfId="68" applyNumberFormat="1" applyFont="1" applyBorder="1" applyAlignment="1" applyProtection="1">
      <alignment horizontal="right" vertical="center" shrinkToFit="1"/>
      <protection locked="0"/>
    </xf>
    <xf numFmtId="183" fontId="16" fillId="5" borderId="96" xfId="67" applyNumberFormat="1" applyFont="1" applyFill="1" applyBorder="1" applyAlignment="1" applyProtection="1">
      <alignment horizontal="right" vertical="center" shrinkToFit="1"/>
      <protection locked="0"/>
    </xf>
    <xf numFmtId="183" fontId="16" fillId="7" borderId="103" xfId="62" applyNumberFormat="1" applyFont="1" applyFill="1" applyBorder="1" applyAlignment="1" applyProtection="1">
      <alignment horizontal="right" vertical="center" shrinkToFit="1"/>
      <protection locked="0"/>
    </xf>
    <xf numFmtId="183" fontId="16" fillId="7" borderId="100" xfId="62" applyNumberFormat="1" applyFont="1" applyFill="1" applyBorder="1" applyAlignment="1" applyProtection="1">
      <alignment horizontal="right" vertical="center" shrinkToFit="1"/>
      <protection locked="0"/>
    </xf>
    <xf numFmtId="0" fontId="16" fillId="6" borderId="29" xfId="62" applyFont="1" applyFill="1" applyBorder="1" applyAlignment="1" applyProtection="1">
      <alignment horizontal="center" vertical="center" wrapText="1"/>
      <protection locked="0"/>
    </xf>
    <xf numFmtId="0" fontId="16" fillId="6" borderId="104" xfId="62" applyFont="1" applyFill="1" applyBorder="1" applyAlignment="1" applyProtection="1">
      <alignment horizontal="center" vertical="center" wrapText="1"/>
      <protection locked="0"/>
    </xf>
    <xf numFmtId="183" fontId="16" fillId="0" borderId="105" xfId="68" applyNumberFormat="1" applyFont="1" applyBorder="1" applyAlignment="1" applyProtection="1">
      <alignment horizontal="right" vertical="center" shrinkToFit="1"/>
      <protection locked="0"/>
    </xf>
    <xf numFmtId="183" fontId="16" fillId="0" borderId="106" xfId="68" applyNumberFormat="1" applyFont="1" applyBorder="1" applyAlignment="1" applyProtection="1">
      <alignment horizontal="right" vertical="center" shrinkToFit="1"/>
      <protection locked="0"/>
    </xf>
    <xf numFmtId="183" fontId="16" fillId="0" borderId="107" xfId="61" applyNumberFormat="1" applyFont="1" applyFill="1" applyBorder="1" applyAlignment="1" applyProtection="1">
      <alignment horizontal="right" vertical="center" shrinkToFit="1"/>
      <protection locked="0"/>
    </xf>
    <xf numFmtId="183" fontId="16" fillId="0" borderId="83" xfId="61" applyNumberFormat="1" applyFont="1" applyFill="1" applyBorder="1" applyAlignment="1" applyProtection="1">
      <alignment horizontal="right" vertical="center" shrinkToFit="1"/>
      <protection locked="0"/>
    </xf>
    <xf numFmtId="183" fontId="16" fillId="0" borderId="75" xfId="68" applyNumberFormat="1" applyFont="1" applyBorder="1" applyAlignment="1" applyProtection="1">
      <alignment horizontal="right" vertical="center" shrinkToFit="1"/>
      <protection locked="0"/>
    </xf>
    <xf numFmtId="183" fontId="16" fillId="0" borderId="108" xfId="68" applyNumberFormat="1" applyFont="1" applyBorder="1" applyAlignment="1" applyProtection="1">
      <alignment horizontal="right" vertical="center" shrinkToFit="1"/>
      <protection locked="0"/>
    </xf>
    <xf numFmtId="183" fontId="16" fillId="0" borderId="109" xfId="61" applyNumberFormat="1" applyFont="1" applyFill="1" applyBorder="1" applyAlignment="1" applyProtection="1">
      <alignment horizontal="right" vertical="center" shrinkToFit="1"/>
      <protection locked="0"/>
    </xf>
    <xf numFmtId="183" fontId="16" fillId="0" borderId="85" xfId="61" applyNumberFormat="1" applyFont="1" applyFill="1" applyBorder="1" applyAlignment="1" applyProtection="1">
      <alignment horizontal="right" vertical="center" shrinkToFit="1"/>
      <protection locked="0"/>
    </xf>
    <xf numFmtId="183" fontId="16" fillId="0" borderId="109" xfId="61" applyNumberFormat="1" applyFont="1" applyBorder="1" applyAlignment="1" applyProtection="1">
      <alignment horizontal="right" vertical="center" shrinkToFit="1"/>
      <protection locked="0"/>
    </xf>
    <xf numFmtId="183" fontId="16" fillId="0" borderId="85" xfId="61" applyNumberFormat="1" applyFont="1" applyBorder="1" applyAlignment="1" applyProtection="1">
      <alignment horizontal="right" vertical="center" shrinkToFit="1"/>
      <protection locked="0"/>
    </xf>
    <xf numFmtId="183" fontId="16" fillId="0" borderId="110" xfId="61" applyNumberFormat="1" applyFont="1" applyBorder="1" applyAlignment="1" applyProtection="1">
      <alignment horizontal="right" vertical="center" shrinkToFit="1"/>
      <protection locked="0"/>
    </xf>
    <xf numFmtId="183" fontId="16" fillId="0" borderId="87" xfId="61" applyNumberFormat="1" applyFont="1" applyBorder="1" applyAlignment="1" applyProtection="1">
      <alignment horizontal="right" vertical="center" shrinkToFit="1"/>
      <protection locked="0"/>
    </xf>
    <xf numFmtId="183" fontId="16" fillId="7" borderId="111" xfId="61" applyNumberFormat="1" applyFont="1" applyFill="1" applyBorder="1" applyAlignment="1" applyProtection="1">
      <alignment horizontal="right" vertical="center" shrinkToFit="1"/>
      <protection locked="0"/>
    </xf>
    <xf numFmtId="183" fontId="16" fillId="7" borderId="112" xfId="61" applyNumberFormat="1" applyFont="1" applyFill="1" applyBorder="1" applyAlignment="1" applyProtection="1">
      <alignment horizontal="right" vertical="center" shrinkToFit="1"/>
      <protection locked="0"/>
    </xf>
    <xf numFmtId="183" fontId="16" fillId="7" borderId="93" xfId="61" applyNumberFormat="1" applyFont="1" applyFill="1" applyBorder="1" applyAlignment="1" applyProtection="1">
      <alignment horizontal="right" vertical="center" shrinkToFit="1"/>
      <protection locked="0"/>
    </xf>
    <xf numFmtId="0" fontId="16" fillId="6" borderId="28" xfId="62" applyFont="1" applyFill="1" applyBorder="1" applyAlignment="1" applyProtection="1">
      <alignment horizontal="center" vertical="center" shrinkToFit="1"/>
      <protection locked="0"/>
    </xf>
    <xf numFmtId="0" fontId="16" fillId="6" borderId="29" xfId="62" applyFont="1" applyFill="1" applyBorder="1" applyAlignment="1" applyProtection="1">
      <alignment horizontal="center" vertical="center" shrinkToFit="1"/>
      <protection locked="0"/>
    </xf>
    <xf numFmtId="0" fontId="16" fillId="6" borderId="69" xfId="62" applyFont="1" applyFill="1" applyBorder="1" applyAlignment="1" applyProtection="1">
      <alignment horizontal="center" vertical="center" shrinkToFit="1"/>
      <protection locked="0"/>
    </xf>
    <xf numFmtId="0" fontId="16" fillId="6" borderId="104" xfId="62" applyFont="1" applyFill="1" applyBorder="1" applyAlignment="1" applyProtection="1">
      <alignment horizontal="center" vertical="center" shrinkToFit="1"/>
      <protection locked="0"/>
    </xf>
    <xf numFmtId="183" fontId="16" fillId="0" borderId="91" xfId="68" applyNumberFormat="1" applyFont="1" applyBorder="1" applyAlignment="1" applyProtection="1">
      <alignment horizontal="right" vertical="center" shrinkToFit="1"/>
      <protection locked="0"/>
    </xf>
    <xf numFmtId="183" fontId="16" fillId="0" borderId="113" xfId="68" applyNumberFormat="1" applyFont="1" applyBorder="1" applyAlignment="1" applyProtection="1">
      <alignment horizontal="right" vertical="center" shrinkToFit="1"/>
      <protection locked="0"/>
    </xf>
    <xf numFmtId="183" fontId="16" fillId="0" borderId="114" xfId="62" applyNumberFormat="1" applyFont="1" applyFill="1" applyBorder="1" applyAlignment="1" applyProtection="1">
      <alignment horizontal="right" vertical="center" shrinkToFit="1"/>
      <protection locked="0"/>
    </xf>
    <xf numFmtId="183" fontId="16" fillId="0" borderId="91" xfId="62" applyNumberFormat="1" applyFont="1" applyFill="1" applyBorder="1" applyAlignment="1" applyProtection="1">
      <alignment horizontal="right" vertical="center" shrinkToFit="1"/>
      <protection locked="0"/>
    </xf>
    <xf numFmtId="183" fontId="16" fillId="0" borderId="109" xfId="62" applyNumberFormat="1" applyFont="1" applyFill="1" applyBorder="1" applyAlignment="1" applyProtection="1">
      <alignment horizontal="right" vertical="center" shrinkToFit="1"/>
      <protection locked="0"/>
    </xf>
    <xf numFmtId="183" fontId="16" fillId="0" borderId="85" xfId="62" applyNumberFormat="1" applyFont="1" applyFill="1" applyBorder="1" applyAlignment="1" applyProtection="1">
      <alignment horizontal="right" vertical="center" shrinkToFit="1"/>
      <protection locked="0"/>
    </xf>
    <xf numFmtId="183" fontId="16" fillId="0" borderId="109" xfId="62" applyNumberFormat="1" applyFont="1" applyBorder="1" applyAlignment="1" applyProtection="1">
      <alignment horizontal="right" vertical="center" shrinkToFit="1"/>
      <protection locked="0"/>
    </xf>
    <xf numFmtId="183" fontId="16" fillId="0" borderId="85" xfId="62" applyNumberFormat="1" applyFont="1" applyBorder="1" applyAlignment="1" applyProtection="1">
      <alignment horizontal="right" vertical="center" shrinkToFit="1"/>
      <protection locked="0"/>
    </xf>
    <xf numFmtId="183" fontId="16" fillId="5" borderId="109" xfId="67" applyNumberFormat="1" applyFont="1" applyFill="1" applyBorder="1" applyAlignment="1" applyProtection="1">
      <alignment horizontal="right" vertical="center" shrinkToFit="1"/>
      <protection locked="0"/>
    </xf>
    <xf numFmtId="183" fontId="16" fillId="7" borderId="89" xfId="62" applyNumberFormat="1" applyFont="1" applyFill="1" applyBorder="1" applyAlignment="1" applyProtection="1">
      <alignment horizontal="right" vertical="center" shrinkToFit="1"/>
      <protection locked="0"/>
    </xf>
    <xf numFmtId="183" fontId="16" fillId="7" borderId="111" xfId="62" applyNumberFormat="1" applyFont="1" applyFill="1" applyBorder="1" applyAlignment="1" applyProtection="1">
      <alignment horizontal="right" vertical="center" shrinkToFit="1"/>
      <protection locked="0"/>
    </xf>
    <xf numFmtId="183" fontId="16" fillId="7" borderId="112" xfId="62" applyNumberFormat="1" applyFont="1" applyFill="1" applyBorder="1" applyAlignment="1" applyProtection="1">
      <alignment horizontal="right" vertical="center" shrinkToFit="1"/>
      <protection locked="0"/>
    </xf>
    <xf numFmtId="0" fontId="16" fillId="0" borderId="83" xfId="61" applyFont="1" applyBorder="1" applyAlignment="1" applyProtection="1">
      <alignment horizontal="left" vertical="center" shrinkToFit="1"/>
      <protection locked="0"/>
    </xf>
    <xf numFmtId="0" fontId="16" fillId="0" borderId="85" xfId="61" applyFont="1" applyBorder="1" applyAlignment="1" applyProtection="1">
      <alignment horizontal="left" vertical="center" shrinkToFit="1"/>
      <protection locked="0"/>
    </xf>
    <xf numFmtId="0" fontId="16" fillId="0" borderId="87" xfId="61" applyFont="1" applyBorder="1" applyAlignment="1" applyProtection="1">
      <alignment horizontal="left" vertical="center" shrinkToFit="1"/>
      <protection locked="0"/>
    </xf>
    <xf numFmtId="0" fontId="16" fillId="7" borderId="89" xfId="61" applyFont="1" applyFill="1" applyBorder="1" applyAlignment="1" applyProtection="1">
      <alignment horizontal="left" vertical="center" shrinkToFit="1"/>
      <protection locked="0"/>
    </xf>
    <xf numFmtId="0" fontId="16" fillId="5" borderId="0" xfId="62" applyFont="1" applyFill="1">
      <alignment vertical="center"/>
    </xf>
    <xf numFmtId="0" fontId="16" fillId="0" borderId="115" xfId="61" applyFont="1" applyBorder="1" applyAlignment="1" applyProtection="1">
      <alignment horizontal="left" vertical="center" shrinkToFit="1"/>
      <protection locked="0"/>
    </xf>
    <xf numFmtId="0" fontId="16" fillId="0" borderId="116" xfId="61" applyFont="1" applyBorder="1" applyAlignment="1" applyProtection="1">
      <alignment horizontal="left" vertical="center" shrinkToFit="1"/>
      <protection locked="0"/>
    </xf>
    <xf numFmtId="0" fontId="16" fillId="0" borderId="117" xfId="61" applyFont="1" applyBorder="1" applyAlignment="1" applyProtection="1">
      <alignment horizontal="left" vertical="center" shrinkToFit="1"/>
      <protection locked="0"/>
    </xf>
    <xf numFmtId="0" fontId="16" fillId="0" borderId="46" xfId="62" applyFont="1" applyBorder="1" applyAlignment="1" applyProtection="1">
      <alignment horizontal="center" vertical="center"/>
      <protection locked="0"/>
    </xf>
    <xf numFmtId="0" fontId="16" fillId="0" borderId="47" xfId="62" applyFont="1" applyBorder="1" applyAlignment="1" applyProtection="1">
      <alignment horizontal="center" vertical="center"/>
      <protection locked="0"/>
    </xf>
    <xf numFmtId="0" fontId="16" fillId="7" borderId="111" xfId="61" applyFont="1" applyFill="1" applyBorder="1" applyAlignment="1" applyProtection="1">
      <alignment horizontal="left" vertical="center" shrinkToFit="1"/>
      <protection locked="0"/>
    </xf>
    <xf numFmtId="183" fontId="16" fillId="7" borderId="50" xfId="61" applyNumberFormat="1" applyFont="1" applyFill="1" applyBorder="1" applyAlignment="1" applyProtection="1">
      <alignment horizontal="right" vertical="center" shrinkToFit="1"/>
      <protection locked="0"/>
    </xf>
    <xf numFmtId="183" fontId="16" fillId="7" borderId="39" xfId="61" applyNumberFormat="1" applyFont="1" applyFill="1" applyBorder="1" applyAlignment="1" applyProtection="1">
      <alignment horizontal="right" vertical="center" shrinkToFit="1"/>
      <protection locked="0"/>
    </xf>
    <xf numFmtId="183" fontId="16" fillId="7" borderId="40" xfId="61" applyNumberFormat="1" applyFont="1" applyFill="1" applyBorder="1" applyAlignment="1" applyProtection="1">
      <alignment horizontal="right" vertical="center" shrinkToFit="1"/>
      <protection locked="0"/>
    </xf>
    <xf numFmtId="184" fontId="16" fillId="0" borderId="85" xfId="62" applyNumberFormat="1" applyFont="1" applyFill="1" applyBorder="1" applyAlignment="1" applyProtection="1">
      <alignment horizontal="right" vertical="center" shrinkToFit="1"/>
      <protection locked="0"/>
    </xf>
    <xf numFmtId="184" fontId="16" fillId="0" borderId="85" xfId="62" applyNumberFormat="1" applyFont="1" applyBorder="1" applyAlignment="1" applyProtection="1">
      <alignment horizontal="right" vertical="center" shrinkToFit="1"/>
      <protection locked="0"/>
    </xf>
    <xf numFmtId="184" fontId="16" fillId="5" borderId="85" xfId="67" applyNumberFormat="1" applyFont="1" applyFill="1" applyBorder="1" applyAlignment="1" applyProtection="1">
      <alignment horizontal="right" vertical="center" shrinkToFit="1"/>
      <protection locked="0"/>
    </xf>
    <xf numFmtId="184" fontId="16" fillId="7" borderId="93" xfId="62" applyNumberFormat="1" applyFont="1" applyFill="1" applyBorder="1" applyAlignment="1" applyProtection="1">
      <alignment horizontal="right" vertical="center" shrinkToFit="1"/>
      <protection locked="0"/>
    </xf>
    <xf numFmtId="0" fontId="19" fillId="5" borderId="0" xfId="62" applyFont="1" applyFill="1">
      <alignment vertical="center"/>
    </xf>
    <xf numFmtId="0" fontId="16" fillId="0" borderId="91" xfId="62" applyFont="1" applyBorder="1" applyAlignment="1" applyProtection="1">
      <alignment horizontal="left" vertical="center" shrinkToFit="1"/>
      <protection locked="0"/>
    </xf>
    <xf numFmtId="0" fontId="16" fillId="0" borderId="113" xfId="62" applyFont="1" applyBorder="1" applyAlignment="1" applyProtection="1">
      <alignment horizontal="left" vertical="center" shrinkToFit="1"/>
      <protection locked="0"/>
    </xf>
    <xf numFmtId="0" fontId="16" fillId="0" borderId="85" xfId="62" applyFont="1" applyBorder="1" applyAlignment="1" applyProtection="1">
      <alignment horizontal="left" vertical="center" shrinkToFit="1"/>
      <protection locked="0"/>
    </xf>
    <xf numFmtId="0" fontId="16" fillId="0" borderId="116" xfId="62" applyFont="1" applyBorder="1" applyAlignment="1" applyProtection="1">
      <alignment horizontal="left" vertical="center" shrinkToFit="1"/>
      <protection locked="0"/>
    </xf>
    <xf numFmtId="0" fontId="16" fillId="0" borderId="118" xfId="62" applyFont="1" applyBorder="1" applyAlignment="1" applyProtection="1">
      <alignment horizontal="center" vertical="center" shrinkToFit="1"/>
      <protection locked="0"/>
    </xf>
    <xf numFmtId="0" fontId="16" fillId="7" borderId="89" xfId="62" applyFont="1" applyFill="1" applyBorder="1" applyAlignment="1" applyProtection="1">
      <alignment horizontal="left" vertical="center" shrinkToFit="1"/>
      <protection locked="0"/>
    </xf>
    <xf numFmtId="0" fontId="16" fillId="7" borderId="111" xfId="62" applyFont="1" applyFill="1" applyBorder="1" applyAlignment="1" applyProtection="1">
      <alignment horizontal="left" vertical="center" shrinkToFit="1"/>
      <protection locked="0"/>
    </xf>
    <xf numFmtId="183" fontId="16" fillId="7" borderId="50" xfId="62" applyNumberFormat="1" applyFont="1" applyFill="1" applyBorder="1" applyAlignment="1" applyProtection="1">
      <alignment horizontal="right" vertical="center" shrinkToFit="1"/>
      <protection locked="0"/>
    </xf>
    <xf numFmtId="183" fontId="16" fillId="7" borderId="39" xfId="62" applyNumberFormat="1" applyFont="1" applyFill="1" applyBorder="1" applyAlignment="1" applyProtection="1">
      <alignment horizontal="right" vertical="center" shrinkToFit="1"/>
      <protection locked="0"/>
    </xf>
    <xf numFmtId="0" fontId="16" fillId="5" borderId="67" xfId="62" applyFont="1" applyFill="1" applyBorder="1">
      <alignment vertical="center"/>
    </xf>
    <xf numFmtId="0" fontId="16" fillId="0" borderId="119" xfId="61" applyFont="1" applyFill="1" applyBorder="1" applyAlignment="1" applyProtection="1">
      <alignment horizontal="center" vertical="center" shrinkToFit="1"/>
      <protection locked="0"/>
    </xf>
    <xf numFmtId="0" fontId="16" fillId="0" borderId="71" xfId="61" applyFont="1" applyFill="1" applyBorder="1" applyAlignment="1" applyProtection="1">
      <alignment horizontal="left" vertical="center" shrinkToFit="1"/>
      <protection locked="0"/>
    </xf>
    <xf numFmtId="0" fontId="16" fillId="0" borderId="72" xfId="61" applyFont="1" applyFill="1" applyBorder="1" applyAlignment="1" applyProtection="1">
      <alignment horizontal="left" vertical="center" shrinkToFit="1"/>
      <protection locked="0"/>
    </xf>
    <xf numFmtId="0" fontId="16" fillId="0" borderId="120" xfId="61" applyFont="1" applyFill="1" applyBorder="1" applyAlignment="1" applyProtection="1">
      <alignment horizontal="center" vertical="center" shrinkToFit="1"/>
      <protection locked="0"/>
    </xf>
    <xf numFmtId="0" fontId="16" fillId="0" borderId="74" xfId="61" applyFont="1" applyFill="1" applyBorder="1" applyAlignment="1" applyProtection="1">
      <alignment horizontal="left" vertical="center" shrinkToFit="1"/>
      <protection locked="0"/>
    </xf>
    <xf numFmtId="0" fontId="16" fillId="0" borderId="75" xfId="61" applyFont="1" applyFill="1" applyBorder="1" applyAlignment="1" applyProtection="1">
      <alignment horizontal="left" vertical="center" shrinkToFit="1"/>
      <protection locked="0"/>
    </xf>
    <xf numFmtId="0" fontId="16" fillId="0" borderId="120" xfId="61" applyFont="1" applyBorder="1" applyAlignment="1" applyProtection="1">
      <alignment horizontal="center" vertical="center" shrinkToFit="1"/>
      <protection locked="0"/>
    </xf>
    <xf numFmtId="0" fontId="16" fillId="0" borderId="74" xfId="61" applyFont="1" applyBorder="1" applyAlignment="1" applyProtection="1">
      <alignment horizontal="left" vertical="center" shrinkToFit="1"/>
      <protection locked="0"/>
    </xf>
    <xf numFmtId="0" fontId="16" fillId="0" borderId="75" xfId="61" applyFont="1" applyBorder="1" applyAlignment="1" applyProtection="1">
      <alignment horizontal="left" vertical="center" shrinkToFit="1"/>
      <protection locked="0"/>
    </xf>
    <xf numFmtId="183" fontId="16" fillId="7" borderId="40" xfId="62" applyNumberFormat="1" applyFont="1" applyFill="1" applyBorder="1" applyAlignment="1" applyProtection="1">
      <alignment horizontal="right" vertical="center" shrinkToFit="1"/>
      <protection locked="0"/>
    </xf>
    <xf numFmtId="0" fontId="16" fillId="0" borderId="78" xfId="61" applyFont="1" applyFill="1" applyBorder="1" applyAlignment="1" applyProtection="1">
      <alignment horizontal="left" vertical="center" shrinkToFit="1"/>
      <protection locked="0"/>
    </xf>
    <xf numFmtId="183" fontId="16" fillId="0" borderId="71" xfId="61" applyNumberFormat="1" applyFont="1" applyFill="1" applyBorder="1" applyAlignment="1" applyProtection="1">
      <alignment horizontal="right" vertical="center" shrinkToFit="1"/>
      <protection locked="0"/>
    </xf>
    <xf numFmtId="183" fontId="16" fillId="0" borderId="72" xfId="61" applyNumberFormat="1" applyFont="1" applyFill="1" applyBorder="1" applyAlignment="1" applyProtection="1">
      <alignment horizontal="right" vertical="center" shrinkToFit="1"/>
      <protection locked="0"/>
    </xf>
    <xf numFmtId="0" fontId="16" fillId="0" borderId="79" xfId="61" applyFont="1" applyFill="1" applyBorder="1" applyAlignment="1" applyProtection="1">
      <alignment horizontal="left" vertical="center" shrinkToFit="1"/>
      <protection locked="0"/>
    </xf>
    <xf numFmtId="183" fontId="16" fillId="0" borderId="74" xfId="61" applyNumberFormat="1" applyFont="1" applyFill="1" applyBorder="1" applyAlignment="1" applyProtection="1">
      <alignment horizontal="right" vertical="center" shrinkToFit="1"/>
      <protection locked="0"/>
    </xf>
    <xf numFmtId="183" fontId="16" fillId="0" borderId="75" xfId="61" applyNumberFormat="1" applyFont="1" applyFill="1" applyBorder="1" applyAlignment="1" applyProtection="1">
      <alignment horizontal="right" vertical="center" shrinkToFit="1"/>
      <protection locked="0"/>
    </xf>
    <xf numFmtId="0" fontId="16" fillId="0" borderId="79" xfId="61" applyFont="1" applyBorder="1" applyAlignment="1" applyProtection="1">
      <alignment horizontal="left" vertical="center" shrinkToFit="1"/>
      <protection locked="0"/>
    </xf>
    <xf numFmtId="183" fontId="16" fillId="0" borderId="74" xfId="61" applyNumberFormat="1" applyFont="1" applyBorder="1" applyAlignment="1" applyProtection="1">
      <alignment horizontal="right" vertical="center" shrinkToFit="1"/>
      <protection locked="0"/>
    </xf>
    <xf numFmtId="183" fontId="16" fillId="0" borderId="75" xfId="61" applyNumberFormat="1" applyFont="1" applyBorder="1" applyAlignment="1" applyProtection="1">
      <alignment horizontal="right" vertical="center" shrinkToFit="1"/>
      <protection locked="0"/>
    </xf>
    <xf numFmtId="183" fontId="16" fillId="0" borderId="78" xfId="61" applyNumberFormat="1" applyFont="1" applyFill="1" applyBorder="1" applyAlignment="1" applyProtection="1">
      <alignment horizontal="right" vertical="center" shrinkToFit="1"/>
      <protection locked="0"/>
    </xf>
    <xf numFmtId="183" fontId="16" fillId="0" borderId="79" xfId="61" applyNumberFormat="1" applyFont="1" applyFill="1" applyBorder="1" applyAlignment="1" applyProtection="1">
      <alignment horizontal="right" vertical="center" shrinkToFit="1"/>
      <protection locked="0"/>
    </xf>
    <xf numFmtId="183" fontId="16" fillId="0" borderId="79" xfId="61" applyNumberFormat="1" applyFont="1" applyBorder="1" applyAlignment="1" applyProtection="1">
      <alignment horizontal="right" vertical="center" shrinkToFit="1"/>
      <protection locked="0"/>
    </xf>
    <xf numFmtId="0" fontId="4" fillId="6" borderId="80" xfId="62" applyFill="1" applyBorder="1" applyAlignment="1" applyProtection="1">
      <alignment horizontal="center" vertical="center" wrapText="1"/>
      <protection locked="0"/>
    </xf>
    <xf numFmtId="0" fontId="4" fillId="6" borderId="28" xfId="62" applyFill="1" applyBorder="1" applyAlignment="1" applyProtection="1">
      <alignment horizontal="center" vertical="center" wrapText="1"/>
      <protection locked="0"/>
    </xf>
    <xf numFmtId="0" fontId="4" fillId="6" borderId="81" xfId="62" applyFill="1" applyBorder="1" applyAlignment="1" applyProtection="1">
      <alignment horizontal="center" vertical="center" wrapText="1"/>
      <protection locked="0"/>
    </xf>
    <xf numFmtId="0" fontId="4" fillId="6" borderId="69" xfId="62" applyFill="1" applyBorder="1" applyAlignment="1" applyProtection="1">
      <alignment horizontal="center" vertical="center" wrapText="1"/>
      <protection locked="0"/>
    </xf>
    <xf numFmtId="0" fontId="22" fillId="5" borderId="22" xfId="62" applyFont="1" applyFill="1" applyBorder="1" applyAlignment="1">
      <alignment horizontal="center" vertical="center"/>
    </xf>
    <xf numFmtId="0" fontId="22" fillId="5" borderId="23" xfId="62" applyFont="1" applyFill="1" applyBorder="1" applyAlignment="1">
      <alignment horizontal="center" vertical="center"/>
    </xf>
    <xf numFmtId="0" fontId="22" fillId="5" borderId="24" xfId="62" applyFont="1" applyFill="1" applyBorder="1" applyAlignment="1">
      <alignment horizontal="center" vertical="center"/>
    </xf>
    <xf numFmtId="0" fontId="4" fillId="6" borderId="45" xfId="62" applyFill="1" applyBorder="1" applyAlignment="1" applyProtection="1">
      <alignment horizontal="center" vertical="center" wrapText="1"/>
      <protection locked="0"/>
    </xf>
    <xf numFmtId="0" fontId="4" fillId="6" borderId="77" xfId="62" applyFill="1" applyBorder="1" applyAlignment="1" applyProtection="1">
      <alignment horizontal="center" vertical="center" wrapText="1"/>
      <protection locked="0"/>
    </xf>
    <xf numFmtId="0" fontId="17" fillId="5" borderId="67" xfId="62" applyFont="1" applyFill="1" applyBorder="1">
      <alignment vertical="center"/>
    </xf>
    <xf numFmtId="0" fontId="16" fillId="0" borderId="71" xfId="61" applyFont="1" applyBorder="1" applyAlignment="1" applyProtection="1">
      <alignment horizontal="left" vertical="center" shrinkToFit="1"/>
      <protection locked="0"/>
    </xf>
    <xf numFmtId="0" fontId="16" fillId="0" borderId="72" xfId="61" applyFont="1" applyBorder="1" applyAlignment="1" applyProtection="1">
      <alignment horizontal="left" vertical="center" shrinkToFit="1"/>
      <protection locked="0"/>
    </xf>
    <xf numFmtId="0" fontId="19" fillId="5" borderId="0" xfId="67" applyFont="1" applyFill="1">
      <alignment vertical="center"/>
    </xf>
    <xf numFmtId="0" fontId="16" fillId="0" borderId="121" xfId="61" applyFont="1" applyBorder="1" applyAlignment="1" applyProtection="1">
      <alignment horizontal="left" vertical="center" shrinkToFit="1"/>
      <protection locked="0"/>
    </xf>
    <xf numFmtId="0" fontId="16" fillId="0" borderId="108" xfId="61" applyFont="1" applyBorder="1" applyAlignment="1" applyProtection="1">
      <alignment horizontal="left" vertical="center" shrinkToFit="1"/>
      <protection locked="0"/>
    </xf>
    <xf numFmtId="0" fontId="16" fillId="0" borderId="71" xfId="62" applyFont="1" applyFill="1" applyBorder="1" applyAlignment="1" applyProtection="1">
      <alignment horizontal="left" vertical="center" shrinkToFit="1"/>
      <protection locked="0"/>
    </xf>
    <xf numFmtId="0" fontId="16" fillId="0" borderId="72" xfId="62" applyFont="1" applyFill="1" applyBorder="1" applyAlignment="1" applyProtection="1">
      <alignment horizontal="left" vertical="center" shrinkToFit="1"/>
      <protection locked="0"/>
    </xf>
    <xf numFmtId="0" fontId="16" fillId="0" borderId="74" xfId="62" applyFont="1" applyFill="1" applyBorder="1" applyAlignment="1" applyProtection="1">
      <alignment horizontal="left" vertical="center" shrinkToFit="1"/>
      <protection locked="0"/>
    </xf>
    <xf numFmtId="0" fontId="16" fillId="0" borderId="75" xfId="62" applyFont="1" applyFill="1" applyBorder="1" applyAlignment="1" applyProtection="1">
      <alignment horizontal="left" vertical="center" shrinkToFit="1"/>
      <protection locked="0"/>
    </xf>
    <xf numFmtId="0" fontId="16" fillId="0" borderId="74" xfId="62" applyFont="1" applyBorder="1" applyAlignment="1" applyProtection="1">
      <alignment horizontal="left" vertical="center" shrinkToFit="1"/>
      <protection locked="0"/>
    </xf>
    <xf numFmtId="0" fontId="16" fillId="0" borderId="75" xfId="62" applyFont="1" applyBorder="1" applyAlignment="1" applyProtection="1">
      <alignment horizontal="left" vertical="center" shrinkToFit="1"/>
      <protection locked="0"/>
    </xf>
    <xf numFmtId="0" fontId="16" fillId="0" borderId="122" xfId="62" applyFont="1" applyBorder="1" applyAlignment="1" applyProtection="1">
      <alignment horizontal="center" vertical="center" shrinkToFit="1"/>
      <protection locked="0"/>
    </xf>
    <xf numFmtId="0" fontId="16" fillId="5" borderId="123" xfId="62" applyFont="1" applyFill="1" applyBorder="1" applyAlignment="1" applyProtection="1">
      <alignment horizontal="left" vertical="center" shrinkToFit="1"/>
      <protection locked="0"/>
    </xf>
    <xf numFmtId="0" fontId="16" fillId="5" borderId="124" xfId="62" applyFont="1" applyFill="1" applyBorder="1" applyAlignment="1" applyProtection="1">
      <alignment horizontal="left" vertical="center" shrinkToFit="1"/>
      <protection locked="0"/>
    </xf>
    <xf numFmtId="0" fontId="16" fillId="5" borderId="0" xfId="62" applyFont="1" applyFill="1" applyAlignment="1">
      <alignment horizontal="center" vertical="center" shrinkToFit="1"/>
    </xf>
    <xf numFmtId="0" fontId="16" fillId="5" borderId="0" xfId="62" applyFont="1" applyFill="1" applyAlignment="1">
      <alignment horizontal="left" vertical="center" shrinkToFit="1"/>
    </xf>
    <xf numFmtId="0" fontId="16" fillId="5" borderId="67" xfId="62" applyFont="1" applyFill="1" applyBorder="1" applyAlignment="1">
      <alignment horizontal="center" vertical="center"/>
    </xf>
    <xf numFmtId="0" fontId="16" fillId="5" borderId="49" xfId="62" applyFont="1" applyFill="1" applyBorder="1" applyAlignment="1">
      <alignment horizontal="center" vertical="center"/>
    </xf>
    <xf numFmtId="0" fontId="16" fillId="5" borderId="12" xfId="62" applyFont="1" applyFill="1" applyBorder="1" applyAlignment="1">
      <alignment horizontal="center" vertical="center"/>
    </xf>
    <xf numFmtId="0" fontId="16" fillId="5" borderId="57" xfId="62" applyFont="1" applyFill="1" applyBorder="1" applyAlignment="1">
      <alignment horizontal="center" vertical="center"/>
    </xf>
    <xf numFmtId="0" fontId="16" fillId="5" borderId="5" xfId="62" applyFont="1" applyFill="1" applyBorder="1" applyAlignment="1">
      <alignment horizontal="center" vertical="center"/>
    </xf>
    <xf numFmtId="0" fontId="16" fillId="5" borderId="31" xfId="62" applyFont="1" applyFill="1" applyBorder="1">
      <alignment vertical="center"/>
    </xf>
    <xf numFmtId="0" fontId="16" fillId="5" borderId="21" xfId="62" applyFont="1" applyFill="1" applyBorder="1">
      <alignment vertical="center"/>
    </xf>
    <xf numFmtId="0" fontId="16" fillId="5" borderId="27" xfId="62" applyFont="1" applyFill="1" applyBorder="1" applyAlignment="1">
      <alignment horizontal="left" vertical="center"/>
    </xf>
    <xf numFmtId="0" fontId="16" fillId="5" borderId="0" xfId="62" applyFont="1" applyFill="1" applyAlignment="1">
      <alignment horizontal="left" vertical="center"/>
    </xf>
    <xf numFmtId="0" fontId="16" fillId="5" borderId="31" xfId="62" applyFont="1" applyFill="1" applyBorder="1" applyAlignment="1">
      <alignment horizontal="center" vertical="center" textRotation="255" shrinkToFit="1"/>
    </xf>
    <xf numFmtId="0" fontId="16" fillId="5" borderId="2" xfId="62" applyFont="1" applyFill="1" applyBorder="1" applyAlignment="1">
      <alignment horizontal="center" vertical="center" textRotation="255" shrinkToFit="1"/>
    </xf>
    <xf numFmtId="0" fontId="16" fillId="5" borderId="27" xfId="62" applyFont="1" applyFill="1" applyBorder="1" applyAlignment="1">
      <alignment horizontal="center" vertical="center" textRotation="255" shrinkToFit="1"/>
    </xf>
    <xf numFmtId="0" fontId="16" fillId="5" borderId="48" xfId="62" applyFont="1" applyFill="1" applyBorder="1" applyAlignment="1">
      <alignment horizontal="center" vertical="center" textRotation="255" shrinkToFit="1"/>
    </xf>
    <xf numFmtId="0" fontId="16" fillId="5" borderId="49" xfId="62" applyFont="1" applyFill="1" applyBorder="1" applyAlignment="1">
      <alignment horizontal="center" vertical="center" textRotation="255" shrinkToFit="1"/>
    </xf>
    <xf numFmtId="0" fontId="16" fillId="5" borderId="8" xfId="62" applyFont="1" applyFill="1" applyBorder="1" applyAlignment="1">
      <alignment horizontal="center" vertical="center" textRotation="255" shrinkToFit="1"/>
    </xf>
    <xf numFmtId="0" fontId="16" fillId="5" borderId="12" xfId="62" applyFont="1" applyFill="1" applyBorder="1">
      <alignment vertical="center"/>
    </xf>
    <xf numFmtId="0" fontId="16" fillId="5" borderId="31" xfId="62" applyFont="1" applyFill="1" applyBorder="1" applyAlignment="1">
      <alignment horizontal="center" vertical="center" textRotation="255" wrapText="1"/>
    </xf>
    <xf numFmtId="0" fontId="16" fillId="5" borderId="2" xfId="62" applyFont="1" applyFill="1" applyBorder="1" applyAlignment="1">
      <alignment horizontal="center" vertical="center" textRotation="255" wrapText="1"/>
    </xf>
    <xf numFmtId="0" fontId="16" fillId="5" borderId="1" xfId="62" applyFont="1" applyFill="1" applyBorder="1">
      <alignment vertical="center"/>
    </xf>
    <xf numFmtId="0" fontId="16" fillId="5" borderId="27" xfId="62" applyFont="1" applyFill="1" applyBorder="1" applyAlignment="1">
      <alignment horizontal="center" vertical="center" textRotation="255" wrapText="1"/>
    </xf>
    <xf numFmtId="0" fontId="16" fillId="5" borderId="48" xfId="62" applyFont="1" applyFill="1" applyBorder="1" applyAlignment="1">
      <alignment horizontal="center" vertical="center" textRotation="255" wrapText="1"/>
    </xf>
    <xf numFmtId="0" fontId="16" fillId="5" borderId="64" xfId="62" applyFont="1" applyFill="1" applyBorder="1">
      <alignment vertical="center"/>
    </xf>
    <xf numFmtId="0" fontId="16" fillId="5" borderId="64" xfId="62" applyFont="1" applyFill="1" applyBorder="1" applyAlignment="1">
      <alignment vertical="center" shrinkToFit="1"/>
    </xf>
    <xf numFmtId="0" fontId="16" fillId="5" borderId="0" xfId="62" applyFont="1" applyFill="1" applyAlignment="1">
      <alignment vertical="center" shrinkToFit="1"/>
    </xf>
    <xf numFmtId="0" fontId="16" fillId="5" borderId="49" xfId="62" applyFont="1" applyFill="1" applyBorder="1" applyAlignment="1">
      <alignment horizontal="center" vertical="center" textRotation="255" wrapText="1"/>
    </xf>
    <xf numFmtId="0" fontId="16" fillId="5" borderId="8" xfId="62" applyFont="1" applyFill="1" applyBorder="1" applyAlignment="1">
      <alignment horizontal="center" vertical="center" textRotation="255" wrapText="1"/>
    </xf>
    <xf numFmtId="0" fontId="16" fillId="5" borderId="7" xfId="62" applyFont="1" applyFill="1" applyBorder="1">
      <alignment vertical="center"/>
    </xf>
    <xf numFmtId="0" fontId="16" fillId="5" borderId="31" xfId="62" applyFont="1" applyFill="1" applyBorder="1" applyAlignment="1">
      <alignment horizontal="left" vertical="center"/>
    </xf>
    <xf numFmtId="0" fontId="16" fillId="5" borderId="21" xfId="62" applyFont="1" applyFill="1" applyBorder="1" applyAlignment="1">
      <alignment horizontal="left" vertical="center"/>
    </xf>
    <xf numFmtId="0" fontId="16" fillId="0" borderId="78" xfId="62" applyFont="1" applyFill="1" applyBorder="1" applyAlignment="1" applyProtection="1">
      <alignment horizontal="left" vertical="center" shrinkToFit="1"/>
      <protection locked="0"/>
    </xf>
    <xf numFmtId="0" fontId="16" fillId="0" borderId="79" xfId="62" applyFont="1" applyFill="1" applyBorder="1" applyAlignment="1" applyProtection="1">
      <alignment horizontal="left" vertical="center" shrinkToFit="1"/>
      <protection locked="0"/>
    </xf>
    <xf numFmtId="0" fontId="16" fillId="0" borderId="79" xfId="62" applyFont="1" applyBorder="1" applyAlignment="1" applyProtection="1">
      <alignment horizontal="left" vertical="center" shrinkToFit="1"/>
      <protection locked="0"/>
    </xf>
    <xf numFmtId="0" fontId="16" fillId="5" borderId="125" xfId="62" applyFont="1" applyFill="1" applyBorder="1" applyAlignment="1" applyProtection="1">
      <alignment horizontal="left" vertical="center" shrinkToFit="1"/>
      <protection locked="0"/>
    </xf>
    <xf numFmtId="183" fontId="16" fillId="0" borderId="82" xfId="62" applyNumberFormat="1" applyFont="1" applyFill="1" applyBorder="1" applyAlignment="1" applyProtection="1">
      <alignment horizontal="right" vertical="center" shrinkToFit="1"/>
      <protection locked="0"/>
    </xf>
    <xf numFmtId="183" fontId="16" fillId="0" borderId="83" xfId="62" applyNumberFormat="1" applyFont="1" applyFill="1" applyBorder="1" applyAlignment="1" applyProtection="1">
      <alignment horizontal="right" vertical="center" shrinkToFit="1"/>
      <protection locked="0"/>
    </xf>
    <xf numFmtId="183" fontId="16" fillId="0" borderId="84" xfId="62" applyNumberFormat="1" applyFont="1" applyFill="1" applyBorder="1" applyAlignment="1" applyProtection="1">
      <alignment horizontal="right" vertical="center" shrinkToFit="1"/>
      <protection locked="0"/>
    </xf>
    <xf numFmtId="183" fontId="16" fillId="0" borderId="84" xfId="62" applyNumberFormat="1" applyFont="1" applyBorder="1" applyAlignment="1" applyProtection="1">
      <alignment horizontal="right" vertical="center" shrinkToFit="1"/>
      <protection locked="0"/>
    </xf>
    <xf numFmtId="183" fontId="16" fillId="0" borderId="74" xfId="62" applyNumberFormat="1" applyFont="1" applyBorder="1" applyAlignment="1" applyProtection="1">
      <alignment horizontal="right" vertical="center" shrinkToFit="1"/>
      <protection locked="0"/>
    </xf>
    <xf numFmtId="183" fontId="16" fillId="0" borderId="75" xfId="62" applyNumberFormat="1" applyFont="1" applyBorder="1" applyAlignment="1" applyProtection="1">
      <alignment horizontal="right" vertical="center" shrinkToFit="1"/>
      <protection locked="0"/>
    </xf>
    <xf numFmtId="183" fontId="16" fillId="0" borderId="96" xfId="62" applyNumberFormat="1" applyFont="1" applyBorder="1" applyAlignment="1" applyProtection="1">
      <alignment horizontal="right" vertical="center" shrinkToFit="1"/>
      <protection locked="0"/>
    </xf>
    <xf numFmtId="183" fontId="16" fillId="5" borderId="86" xfId="62" applyNumberFormat="1" applyFont="1" applyFill="1" applyBorder="1" applyAlignment="1" applyProtection="1">
      <alignment horizontal="right" vertical="center" shrinkToFit="1"/>
      <protection locked="0"/>
    </xf>
    <xf numFmtId="183" fontId="16" fillId="5" borderId="87" xfId="62" applyNumberFormat="1" applyFont="1" applyFill="1" applyBorder="1" applyAlignment="1" applyProtection="1">
      <alignment horizontal="right" vertical="center" shrinkToFit="1"/>
      <protection locked="0"/>
    </xf>
    <xf numFmtId="183" fontId="16" fillId="5" borderId="0" xfId="62" applyNumberFormat="1" applyFont="1" applyFill="1" applyAlignment="1">
      <alignment horizontal="right" vertical="center" shrinkToFit="1"/>
    </xf>
    <xf numFmtId="0" fontId="16" fillId="5" borderId="21" xfId="62" applyFont="1" applyFill="1" applyBorder="1" applyAlignment="1">
      <alignment horizontal="right" vertical="center"/>
    </xf>
    <xf numFmtId="0" fontId="16" fillId="6" borderId="80" xfId="62" applyFont="1" applyFill="1" applyBorder="1" applyAlignment="1" applyProtection="1">
      <alignment horizontal="center" vertical="center" wrapText="1" shrinkToFit="1"/>
      <protection locked="0"/>
    </xf>
    <xf numFmtId="0" fontId="16" fillId="6" borderId="81" xfId="62" applyFont="1" applyFill="1" applyBorder="1" applyAlignment="1" applyProtection="1">
      <alignment horizontal="center" vertical="center" shrinkToFit="1"/>
      <protection locked="0"/>
    </xf>
    <xf numFmtId="0" fontId="16" fillId="5" borderId="6" xfId="62" applyFont="1" applyFill="1" applyBorder="1" applyAlignment="1">
      <alignment horizontal="center" vertical="center"/>
    </xf>
    <xf numFmtId="0" fontId="16" fillId="5" borderId="4" xfId="62" applyFont="1" applyFill="1" applyBorder="1" applyAlignment="1">
      <alignment horizontal="center" vertical="center"/>
    </xf>
    <xf numFmtId="0" fontId="16" fillId="5" borderId="2" xfId="62" applyFont="1" applyFill="1" applyBorder="1">
      <alignment vertical="center"/>
    </xf>
    <xf numFmtId="183" fontId="16" fillId="5" borderId="1" xfId="68" applyNumberFormat="1" applyFont="1" applyFill="1" applyBorder="1" applyAlignment="1">
      <alignment horizontal="right" vertical="center" shrinkToFit="1"/>
    </xf>
    <xf numFmtId="183" fontId="16" fillId="5" borderId="21" xfId="68" applyNumberFormat="1" applyFont="1" applyFill="1" applyBorder="1" applyAlignment="1">
      <alignment horizontal="right" vertical="center" shrinkToFit="1"/>
    </xf>
    <xf numFmtId="183" fontId="16" fillId="5" borderId="126" xfId="68" applyNumberFormat="1" applyFont="1" applyFill="1" applyBorder="1" applyAlignment="1">
      <alignment horizontal="right" vertical="center" shrinkToFit="1"/>
    </xf>
    <xf numFmtId="183" fontId="16" fillId="5" borderId="127" xfId="68" applyNumberFormat="1" applyFont="1" applyFill="1" applyBorder="1" applyAlignment="1">
      <alignment horizontal="right" vertical="center" shrinkToFit="1"/>
    </xf>
    <xf numFmtId="0" fontId="16" fillId="5" borderId="48" xfId="62" applyFont="1" applyFill="1" applyBorder="1" applyAlignment="1">
      <alignment horizontal="left" vertical="center"/>
    </xf>
    <xf numFmtId="183" fontId="16" fillId="5" borderId="64" xfId="67" applyNumberFormat="1" applyFont="1" applyFill="1" applyBorder="1" applyAlignment="1">
      <alignment horizontal="right" vertical="center" shrinkToFit="1"/>
    </xf>
    <xf numFmtId="183" fontId="16" fillId="5" borderId="0" xfId="67" applyNumberFormat="1" applyFont="1" applyFill="1" applyAlignment="1">
      <alignment horizontal="right" vertical="center" shrinkToFit="1"/>
    </xf>
    <xf numFmtId="183" fontId="16" fillId="5" borderId="128" xfId="67" applyNumberFormat="1" applyFont="1" applyFill="1" applyBorder="1" applyAlignment="1">
      <alignment horizontal="right" vertical="center" shrinkToFit="1"/>
    </xf>
    <xf numFmtId="183" fontId="16" fillId="5" borderId="129" xfId="67" applyNumberFormat="1" applyFont="1" applyFill="1" applyBorder="1" applyAlignment="1">
      <alignment horizontal="right" vertical="center" shrinkToFit="1"/>
    </xf>
    <xf numFmtId="0" fontId="16" fillId="5" borderId="48" xfId="62" applyFont="1" applyFill="1" applyBorder="1">
      <alignment vertical="center"/>
    </xf>
    <xf numFmtId="183" fontId="16" fillId="5" borderId="64" xfId="68" applyNumberFormat="1" applyFont="1" applyFill="1" applyBorder="1" applyAlignment="1">
      <alignment horizontal="right" vertical="center" shrinkToFit="1"/>
    </xf>
    <xf numFmtId="183" fontId="16" fillId="5" borderId="0" xfId="68" applyNumberFormat="1" applyFont="1" applyFill="1" applyAlignment="1">
      <alignment horizontal="right" vertical="center" shrinkToFit="1"/>
    </xf>
    <xf numFmtId="183" fontId="16" fillId="5" borderId="128" xfId="68" applyNumberFormat="1" applyFont="1" applyFill="1" applyBorder="1" applyAlignment="1">
      <alignment horizontal="right" vertical="center" shrinkToFit="1"/>
    </xf>
    <xf numFmtId="183" fontId="16" fillId="5" borderId="129" xfId="68" applyNumberFormat="1" applyFont="1" applyFill="1" applyBorder="1" applyAlignment="1">
      <alignment horizontal="right" vertical="center" shrinkToFit="1"/>
    </xf>
    <xf numFmtId="0" fontId="16" fillId="5" borderId="8" xfId="62" applyFont="1" applyFill="1" applyBorder="1">
      <alignment vertical="center"/>
    </xf>
    <xf numFmtId="0" fontId="16" fillId="5" borderId="5" xfId="62" applyFont="1" applyFill="1" applyBorder="1" applyAlignment="1">
      <alignment horizontal="center" vertical="center" wrapText="1"/>
    </xf>
    <xf numFmtId="183" fontId="16" fillId="5" borderId="4" xfId="68" applyNumberFormat="1" applyFont="1" applyFill="1" applyBorder="1" applyAlignment="1">
      <alignment horizontal="right" vertical="center" shrinkToFit="1"/>
    </xf>
    <xf numFmtId="183" fontId="16" fillId="5" borderId="5" xfId="68" applyNumberFormat="1" applyFont="1" applyFill="1" applyBorder="1" applyAlignment="1">
      <alignment horizontal="right" vertical="center" shrinkToFit="1"/>
    </xf>
    <xf numFmtId="183" fontId="16" fillId="5" borderId="130" xfId="68" applyNumberFormat="1" applyFont="1" applyFill="1" applyBorder="1" applyAlignment="1">
      <alignment horizontal="right" vertical="center" shrinkToFit="1"/>
    </xf>
    <xf numFmtId="183" fontId="16" fillId="5" borderId="131" xfId="68" applyNumberFormat="1" applyFont="1" applyFill="1" applyBorder="1" applyAlignment="1">
      <alignment horizontal="right" vertical="center" shrinkToFit="1"/>
    </xf>
    <xf numFmtId="0" fontId="16" fillId="5" borderId="48" xfId="62" applyFont="1" applyFill="1" applyBorder="1" applyAlignment="1">
      <alignment vertical="center" shrinkToFit="1"/>
    </xf>
    <xf numFmtId="0" fontId="16" fillId="5" borderId="2" xfId="62" applyFont="1" applyFill="1" applyBorder="1" applyAlignment="1">
      <alignment horizontal="right" vertical="center"/>
    </xf>
    <xf numFmtId="183" fontId="16" fillId="5" borderId="1" xfId="67" applyNumberFormat="1" applyFont="1" applyFill="1" applyBorder="1" applyAlignment="1">
      <alignment horizontal="right" vertical="center" shrinkToFit="1"/>
    </xf>
    <xf numFmtId="183" fontId="16" fillId="5" borderId="21" xfId="67" applyNumberFormat="1" applyFont="1" applyFill="1" applyBorder="1" applyAlignment="1">
      <alignment horizontal="right" vertical="center" shrinkToFit="1"/>
    </xf>
    <xf numFmtId="183" fontId="16" fillId="5" borderId="126" xfId="67" applyNumberFormat="1" applyFont="1" applyFill="1" applyBorder="1" applyAlignment="1">
      <alignment horizontal="right" vertical="center" shrinkToFit="1"/>
    </xf>
    <xf numFmtId="183" fontId="16" fillId="5" borderId="127" xfId="67" applyNumberFormat="1" applyFont="1" applyFill="1" applyBorder="1" applyAlignment="1">
      <alignment horizontal="right" vertical="center" shrinkToFit="1"/>
    </xf>
    <xf numFmtId="0" fontId="16" fillId="6" borderId="45" xfId="62" applyFont="1" applyFill="1" applyBorder="1" applyAlignment="1" applyProtection="1">
      <alignment horizontal="center" vertical="center" shrinkToFit="1"/>
      <protection locked="0"/>
    </xf>
    <xf numFmtId="0" fontId="16" fillId="6" borderId="77" xfId="62" applyFont="1" applyFill="1" applyBorder="1" applyAlignment="1" applyProtection="1">
      <alignment horizontal="center" vertical="center" shrinkToFit="1"/>
      <protection locked="0"/>
    </xf>
    <xf numFmtId="0" fontId="16" fillId="6" borderId="81" xfId="62" applyFont="1" applyFill="1" applyBorder="1" applyAlignment="1" applyProtection="1">
      <alignment horizontal="center" vertical="center"/>
      <protection locked="0"/>
    </xf>
    <xf numFmtId="0" fontId="16" fillId="5" borderId="132" xfId="62" applyFont="1" applyFill="1" applyBorder="1" applyAlignment="1">
      <alignment horizontal="center" vertical="center"/>
    </xf>
    <xf numFmtId="0" fontId="16" fillId="5" borderId="34" xfId="62" applyFont="1" applyFill="1" applyBorder="1" applyAlignment="1">
      <alignment horizontal="center" vertical="center"/>
    </xf>
    <xf numFmtId="184" fontId="16" fillId="5" borderId="127" xfId="68" applyNumberFormat="1" applyFont="1" applyFill="1" applyBorder="1" applyAlignment="1">
      <alignment horizontal="right" vertical="center" shrinkToFit="1"/>
    </xf>
    <xf numFmtId="184" fontId="16" fillId="5" borderId="21" xfId="68" applyNumberFormat="1" applyFont="1" applyFill="1" applyBorder="1" applyAlignment="1">
      <alignment horizontal="right" vertical="center" shrinkToFit="1"/>
    </xf>
    <xf numFmtId="184" fontId="16" fillId="5" borderId="32" xfId="68" applyNumberFormat="1" applyFont="1" applyFill="1" applyBorder="1" applyAlignment="1">
      <alignment horizontal="right" vertical="center" shrinkToFit="1"/>
    </xf>
    <xf numFmtId="0" fontId="16" fillId="5" borderId="31" xfId="62" applyFont="1" applyFill="1" applyBorder="1" applyAlignment="1">
      <alignment horizontal="center" vertical="top"/>
    </xf>
    <xf numFmtId="0" fontId="16" fillId="5" borderId="21" xfId="62" applyFont="1" applyFill="1" applyBorder="1" applyAlignment="1">
      <alignment horizontal="center" vertical="top"/>
    </xf>
    <xf numFmtId="184" fontId="16" fillId="5" borderId="129" xfId="67" applyNumberFormat="1" applyFont="1" applyFill="1" applyBorder="1" applyAlignment="1">
      <alignment horizontal="right" vertical="center" shrinkToFit="1"/>
    </xf>
    <xf numFmtId="184" fontId="16" fillId="5" borderId="0" xfId="67" applyNumberFormat="1" applyFont="1" applyFill="1" applyAlignment="1">
      <alignment horizontal="right" vertical="center" shrinkToFit="1"/>
    </xf>
    <xf numFmtId="184" fontId="16" fillId="5" borderId="133" xfId="67" applyNumberFormat="1" applyFont="1" applyFill="1" applyBorder="1" applyAlignment="1">
      <alignment horizontal="right" vertical="center" shrinkToFit="1"/>
    </xf>
    <xf numFmtId="0" fontId="16" fillId="5" borderId="27" xfId="62" applyFont="1" applyFill="1" applyBorder="1" applyAlignment="1">
      <alignment horizontal="center" vertical="top"/>
    </xf>
    <xf numFmtId="0" fontId="16" fillId="5" borderId="0" xfId="62" applyFont="1" applyFill="1" applyAlignment="1">
      <alignment horizontal="center" vertical="top"/>
    </xf>
    <xf numFmtId="184" fontId="16" fillId="5" borderId="129" xfId="68" applyNumberFormat="1" applyFont="1" applyFill="1" applyBorder="1" applyAlignment="1">
      <alignment horizontal="right" vertical="center" shrinkToFit="1"/>
    </xf>
    <xf numFmtId="184" fontId="16" fillId="5" borderId="0" xfId="68" applyNumberFormat="1" applyFont="1" applyFill="1" applyAlignment="1">
      <alignment horizontal="right" vertical="center" shrinkToFit="1"/>
    </xf>
    <xf numFmtId="184" fontId="16" fillId="5" borderId="133" xfId="68" applyNumberFormat="1" applyFont="1" applyFill="1" applyBorder="1" applyAlignment="1">
      <alignment horizontal="right" vertical="center" shrinkToFit="1"/>
    </xf>
    <xf numFmtId="183" fontId="16" fillId="5" borderId="134" xfId="68" applyNumberFormat="1" applyFont="1" applyFill="1" applyBorder="1" applyAlignment="1">
      <alignment horizontal="right" vertical="center" shrinkToFit="1"/>
    </xf>
    <xf numFmtId="183" fontId="16" fillId="5" borderId="135" xfId="68" applyNumberFormat="1" applyFont="1" applyFill="1" applyBorder="1" applyAlignment="1">
      <alignment horizontal="right" vertical="center" shrinkToFit="1"/>
    </xf>
    <xf numFmtId="183" fontId="16" fillId="5" borderId="136" xfId="68" applyNumberFormat="1" applyFont="1" applyFill="1" applyBorder="1" applyAlignment="1">
      <alignment horizontal="right" vertical="center" shrinkToFit="1"/>
    </xf>
    <xf numFmtId="0" fontId="16" fillId="5" borderId="4" xfId="68" applyFont="1" applyFill="1" applyBorder="1" applyAlignment="1">
      <alignment horizontal="center" vertical="center"/>
    </xf>
    <xf numFmtId="0" fontId="16" fillId="5" borderId="5" xfId="68" applyFont="1" applyFill="1" applyBorder="1" applyAlignment="1">
      <alignment horizontal="center" vertical="center"/>
    </xf>
    <xf numFmtId="0" fontId="16" fillId="5" borderId="34" xfId="68" applyFont="1" applyFill="1" applyBorder="1" applyAlignment="1">
      <alignment horizontal="center" vertical="center"/>
    </xf>
    <xf numFmtId="0" fontId="16" fillId="5" borderId="49" xfId="62" applyFont="1" applyFill="1" applyBorder="1" applyAlignment="1">
      <alignment horizontal="center" vertical="top"/>
    </xf>
    <xf numFmtId="0" fontId="16" fillId="5" borderId="12" xfId="62" applyFont="1" applyFill="1" applyBorder="1" applyAlignment="1">
      <alignment horizontal="center" vertical="top"/>
    </xf>
    <xf numFmtId="0" fontId="16" fillId="5" borderId="31" xfId="62" applyFont="1" applyFill="1" applyBorder="1" applyAlignment="1">
      <alignment horizontal="center" vertical="top" wrapText="1"/>
    </xf>
    <xf numFmtId="0" fontId="16" fillId="5" borderId="21" xfId="62" applyFont="1" applyFill="1" applyBorder="1" applyAlignment="1">
      <alignment horizontal="center" vertical="top" wrapText="1"/>
    </xf>
    <xf numFmtId="0" fontId="16" fillId="5" borderId="27" xfId="62" applyFont="1" applyFill="1" applyBorder="1" applyAlignment="1">
      <alignment horizontal="center" vertical="top" wrapText="1"/>
    </xf>
    <xf numFmtId="0" fontId="16" fillId="5" borderId="0" xfId="62" applyFont="1" applyFill="1" applyAlignment="1">
      <alignment horizontal="center" vertical="top" wrapText="1"/>
    </xf>
    <xf numFmtId="0" fontId="16" fillId="5" borderId="49" xfId="62" applyFont="1" applyFill="1" applyBorder="1" applyAlignment="1">
      <alignment horizontal="center" vertical="top" wrapText="1"/>
    </xf>
    <xf numFmtId="0" fontId="16" fillId="5" borderId="12" xfId="62" applyFont="1" applyFill="1" applyBorder="1" applyAlignment="1">
      <alignment horizontal="center" vertical="top" wrapText="1"/>
    </xf>
    <xf numFmtId="0" fontId="16" fillId="5" borderId="50" xfId="62" applyFont="1" applyFill="1" applyBorder="1" applyAlignment="1">
      <alignment horizontal="left" vertical="center" wrapText="1"/>
    </xf>
    <xf numFmtId="0" fontId="16" fillId="5" borderId="39" xfId="62" applyFont="1" applyFill="1" applyBorder="1" applyAlignment="1">
      <alignment horizontal="left" vertical="center"/>
    </xf>
    <xf numFmtId="184" fontId="16" fillId="5" borderId="137" xfId="68" applyNumberFormat="1" applyFont="1" applyFill="1" applyBorder="1" applyAlignment="1">
      <alignment horizontal="right" vertical="center" shrinkToFit="1"/>
    </xf>
    <xf numFmtId="184" fontId="16" fillId="5" borderId="138" xfId="68" applyNumberFormat="1" applyFont="1" applyFill="1" applyBorder="1" applyAlignment="1">
      <alignment horizontal="right" vertical="center" shrinkToFit="1"/>
    </xf>
    <xf numFmtId="184" fontId="16" fillId="5" borderId="139" xfId="68" applyNumberFormat="1" applyFont="1" applyFill="1" applyBorder="1" applyAlignment="1">
      <alignment horizontal="right" vertical="center" shrinkToFit="1"/>
    </xf>
    <xf numFmtId="0" fontId="16" fillId="0" borderId="83" xfId="62" applyFont="1" applyBorder="1" applyAlignment="1" applyProtection="1">
      <alignment horizontal="left" vertical="center" shrinkToFit="1"/>
      <protection locked="0"/>
    </xf>
    <xf numFmtId="0" fontId="16" fillId="0" borderId="115" xfId="62" applyFont="1" applyBorder="1" applyAlignment="1" applyProtection="1">
      <alignment horizontal="left" vertical="center" shrinkToFit="1"/>
      <protection locked="0"/>
    </xf>
    <xf numFmtId="0" fontId="16" fillId="5" borderId="87" xfId="62" applyFont="1" applyFill="1" applyBorder="1" applyAlignment="1" applyProtection="1">
      <alignment horizontal="left" vertical="center" shrinkToFit="1"/>
      <protection locked="0"/>
    </xf>
    <xf numFmtId="0" fontId="16" fillId="5" borderId="117" xfId="62" applyFont="1" applyFill="1" applyBorder="1" applyAlignment="1" applyProtection="1">
      <alignment horizontal="left" vertical="center" shrinkToFit="1"/>
      <protection locked="0"/>
    </xf>
    <xf numFmtId="183" fontId="16" fillId="5" borderId="0" xfId="62" applyNumberFormat="1" applyFont="1" applyFill="1" applyAlignment="1">
      <alignment horizontal="left" vertical="center" shrinkToFit="1"/>
    </xf>
    <xf numFmtId="0" fontId="4" fillId="5" borderId="64" xfId="62" applyFont="1" applyFill="1" applyBorder="1" applyAlignment="1">
      <alignment vertical="center" shrinkToFit="1"/>
    </xf>
    <xf numFmtId="0" fontId="4" fillId="5" borderId="0" xfId="62" applyFont="1" applyFill="1" applyAlignment="1">
      <alignment vertical="center" shrinkToFit="1"/>
    </xf>
    <xf numFmtId="0" fontId="16" fillId="5" borderId="5" xfId="62" applyFont="1" applyFill="1" applyBorder="1">
      <alignment vertical="center"/>
    </xf>
    <xf numFmtId="0" fontId="16" fillId="5" borderId="2" xfId="62" applyFont="1" applyFill="1" applyBorder="1" applyAlignment="1">
      <alignment horizontal="center" vertical="top" wrapText="1"/>
    </xf>
    <xf numFmtId="0" fontId="16" fillId="5" borderId="48" xfId="62" applyFont="1" applyFill="1" applyBorder="1" applyAlignment="1">
      <alignment horizontal="center" vertical="top" wrapText="1"/>
    </xf>
    <xf numFmtId="0" fontId="16" fillId="5" borderId="118" xfId="62" applyFont="1" applyFill="1" applyBorder="1" applyAlignment="1">
      <alignment horizontal="center" vertical="center"/>
    </xf>
    <xf numFmtId="0" fontId="16" fillId="5" borderId="46" xfId="62" applyFont="1" applyFill="1" applyBorder="1" applyAlignment="1">
      <alignment horizontal="center" vertical="center"/>
    </xf>
    <xf numFmtId="0" fontId="16" fillId="5" borderId="60" xfId="62" applyFont="1" applyFill="1" applyBorder="1" applyAlignment="1">
      <alignment horizontal="center" vertical="center"/>
    </xf>
    <xf numFmtId="0" fontId="16" fillId="5" borderId="58" xfId="62" applyFont="1" applyFill="1" applyBorder="1" applyAlignment="1">
      <alignment horizontal="center" vertical="center"/>
    </xf>
    <xf numFmtId="182" fontId="16" fillId="5" borderId="1" xfId="68" applyNumberFormat="1" applyFont="1" applyFill="1" applyBorder="1" applyAlignment="1">
      <alignment horizontal="right" vertical="center" shrinkToFit="1"/>
    </xf>
    <xf numFmtId="182" fontId="16" fillId="5" borderId="21" xfId="68" applyNumberFormat="1" applyFont="1" applyFill="1" applyBorder="1" applyAlignment="1">
      <alignment horizontal="right" vertical="center" shrinkToFit="1"/>
    </xf>
    <xf numFmtId="182" fontId="16" fillId="5" borderId="2" xfId="68" applyNumberFormat="1" applyFont="1" applyFill="1" applyBorder="1" applyAlignment="1">
      <alignment horizontal="right" vertical="center" shrinkToFit="1"/>
    </xf>
    <xf numFmtId="0" fontId="16" fillId="5" borderId="120" xfId="62" applyFont="1" applyFill="1" applyBorder="1" applyAlignment="1" applyProtection="1">
      <alignment horizontal="center" vertical="center" shrinkToFit="1"/>
      <protection locked="0"/>
    </xf>
    <xf numFmtId="0" fontId="16" fillId="5" borderId="74" xfId="62" applyFont="1" applyFill="1" applyBorder="1" applyAlignment="1" applyProtection="1">
      <alignment horizontal="left" vertical="center" shrinkToFit="1"/>
      <protection locked="0"/>
    </xf>
    <xf numFmtId="0" fontId="16" fillId="5" borderId="75" xfId="62" applyFont="1" applyFill="1" applyBorder="1" applyAlignment="1" applyProtection="1">
      <alignment horizontal="left" vertical="center" shrinkToFit="1"/>
      <protection locked="0"/>
    </xf>
    <xf numFmtId="0" fontId="16" fillId="5" borderId="28" xfId="62" applyFont="1" applyFill="1" applyBorder="1" applyAlignment="1">
      <alignment horizontal="left" vertical="center" wrapText="1"/>
    </xf>
    <xf numFmtId="0" fontId="16" fillId="5" borderId="0" xfId="67" applyFont="1" applyFill="1" applyAlignment="1">
      <alignment horizontal="left" vertical="center"/>
    </xf>
    <xf numFmtId="183" fontId="16" fillId="5" borderId="140" xfId="68" applyNumberFormat="1" applyFont="1" applyFill="1" applyBorder="1" applyAlignment="1">
      <alignment horizontal="right" vertical="center" shrinkToFit="1"/>
    </xf>
    <xf numFmtId="183" fontId="16" fillId="5" borderId="141" xfId="68" applyNumberFormat="1" applyFont="1" applyFill="1" applyBorder="1" applyAlignment="1">
      <alignment horizontal="right" vertical="center" shrinkToFit="1"/>
    </xf>
    <xf numFmtId="183" fontId="16" fillId="5" borderId="142" xfId="68" applyNumberFormat="1" applyFont="1" applyFill="1" applyBorder="1" applyAlignment="1">
      <alignment horizontal="right" vertical="center" shrinkToFit="1"/>
    </xf>
    <xf numFmtId="183" fontId="16" fillId="5" borderId="143" xfId="68" applyNumberFormat="1" applyFont="1" applyFill="1" applyBorder="1" applyAlignment="1">
      <alignment horizontal="right" vertical="center" shrinkToFit="1"/>
    </xf>
    <xf numFmtId="0" fontId="4" fillId="5" borderId="48" xfId="62" applyFont="1" applyFill="1" applyBorder="1" applyAlignment="1">
      <alignment vertical="center" shrinkToFit="1"/>
    </xf>
    <xf numFmtId="183" fontId="16" fillId="5" borderId="144" xfId="68" applyNumberFormat="1" applyFont="1" applyFill="1" applyBorder="1" applyAlignment="1">
      <alignment horizontal="right" vertical="center" shrinkToFit="1"/>
    </xf>
    <xf numFmtId="183" fontId="16" fillId="5" borderId="145" xfId="68" applyNumberFormat="1" applyFont="1" applyFill="1" applyBorder="1" applyAlignment="1">
      <alignment horizontal="right" vertical="center" shrinkToFit="1"/>
    </xf>
    <xf numFmtId="0" fontId="23" fillId="5" borderId="6" xfId="62" applyFont="1" applyFill="1" applyBorder="1" applyAlignment="1">
      <alignment horizontal="center" vertical="center"/>
    </xf>
    <xf numFmtId="183" fontId="16" fillId="5" borderId="146" xfId="68" applyNumberFormat="1" applyFont="1" applyFill="1" applyBorder="1" applyAlignment="1">
      <alignment horizontal="right" vertical="center" shrinkToFit="1"/>
    </xf>
    <xf numFmtId="183" fontId="16" fillId="5" borderId="147" xfId="68" applyNumberFormat="1" applyFont="1" applyFill="1" applyBorder="1" applyAlignment="1">
      <alignment horizontal="right" vertical="center" shrinkToFit="1"/>
    </xf>
    <xf numFmtId="0" fontId="16" fillId="5" borderId="51" xfId="62" applyFont="1" applyFill="1" applyBorder="1" applyAlignment="1">
      <alignment horizontal="left" vertical="center"/>
    </xf>
    <xf numFmtId="184" fontId="16" fillId="5" borderId="88" xfId="68" applyNumberFormat="1" applyFont="1" applyFill="1" applyBorder="1" applyAlignment="1">
      <alignment horizontal="right" vertical="center" shrinkToFit="1"/>
    </xf>
    <xf numFmtId="184" fontId="16" fillId="5" borderId="89" xfId="68" applyNumberFormat="1" applyFont="1" applyFill="1" applyBorder="1" applyAlignment="1">
      <alignment horizontal="right" vertical="center" shrinkToFit="1"/>
    </xf>
    <xf numFmtId="0" fontId="16" fillId="5" borderId="47" xfId="62" applyFont="1" applyFill="1" applyBorder="1" applyAlignment="1">
      <alignment horizontal="center" vertical="center"/>
    </xf>
    <xf numFmtId="182" fontId="16" fillId="5" borderId="32" xfId="68" applyNumberFormat="1" applyFont="1" applyFill="1" applyBorder="1" applyAlignment="1">
      <alignment horizontal="right" vertical="center" shrinkToFit="1"/>
    </xf>
    <xf numFmtId="0" fontId="16" fillId="5" borderId="0" xfId="62" applyFont="1" applyFill="1" applyAlignment="1">
      <alignment horizontal="center" vertical="center"/>
    </xf>
    <xf numFmtId="0" fontId="16" fillId="5" borderId="79" xfId="62" applyFont="1" applyFill="1" applyBorder="1" applyAlignment="1" applyProtection="1">
      <alignment horizontal="left" vertical="center" shrinkToFit="1"/>
      <protection locked="0"/>
    </xf>
    <xf numFmtId="183" fontId="16" fillId="5" borderId="74" xfId="62" applyNumberFormat="1" applyFont="1" applyFill="1" applyBorder="1" applyAlignment="1" applyProtection="1">
      <alignment horizontal="right" vertical="center" shrinkToFit="1"/>
      <protection locked="0"/>
    </xf>
    <xf numFmtId="183" fontId="16" fillId="5" borderId="75" xfId="62" applyNumberFormat="1" applyFont="1" applyFill="1" applyBorder="1" applyAlignment="1" applyProtection="1">
      <alignment horizontal="right" vertical="center" shrinkToFit="1"/>
      <protection locked="0"/>
    </xf>
    <xf numFmtId="183" fontId="16" fillId="7" borderId="148" xfId="62" applyNumberFormat="1" applyFont="1" applyFill="1" applyBorder="1" applyAlignment="1" applyProtection="1">
      <alignment horizontal="right" vertical="center" shrinkToFit="1"/>
      <protection locked="0"/>
    </xf>
    <xf numFmtId="183" fontId="16" fillId="7" borderId="149" xfId="62" applyNumberFormat="1" applyFont="1" applyFill="1" applyBorder="1" applyAlignment="1" applyProtection="1">
      <alignment horizontal="right" vertical="center" shrinkToFit="1"/>
      <protection locked="0"/>
    </xf>
    <xf numFmtId="0" fontId="16" fillId="5" borderId="13" xfId="62" applyFont="1" applyFill="1" applyBorder="1" applyAlignment="1">
      <alignment horizontal="center" vertical="center"/>
    </xf>
    <xf numFmtId="184" fontId="16" fillId="5" borderId="150" xfId="68" applyNumberFormat="1" applyFont="1" applyFill="1" applyBorder="1" applyAlignment="1">
      <alignment horizontal="right" vertical="center" shrinkToFit="1"/>
    </xf>
    <xf numFmtId="184" fontId="16" fillId="5" borderId="3" xfId="68" applyNumberFormat="1" applyFont="1" applyFill="1" applyBorder="1" applyAlignment="1">
      <alignment horizontal="right" vertical="center" shrinkToFit="1"/>
    </xf>
    <xf numFmtId="184" fontId="16" fillId="5" borderId="151" xfId="68" applyNumberFormat="1" applyFont="1" applyFill="1" applyBorder="1" applyAlignment="1">
      <alignment horizontal="right" vertical="center" shrinkToFit="1"/>
    </xf>
    <xf numFmtId="184" fontId="16" fillId="5" borderId="59" xfId="68" applyNumberFormat="1" applyFont="1" applyFill="1" applyBorder="1" applyAlignment="1">
      <alignment horizontal="right" vertical="center" shrinkToFit="1"/>
    </xf>
    <xf numFmtId="184" fontId="16" fillId="5" borderId="134" xfId="68" applyNumberFormat="1" applyFont="1" applyFill="1" applyBorder="1" applyAlignment="1">
      <alignment horizontal="right" vertical="center" shrinkToFit="1"/>
    </xf>
    <xf numFmtId="184" fontId="16" fillId="5" borderId="135" xfId="68" applyNumberFormat="1" applyFont="1" applyFill="1" applyBorder="1" applyAlignment="1">
      <alignment horizontal="right" vertical="center" shrinkToFit="1"/>
    </xf>
    <xf numFmtId="184" fontId="16" fillId="5" borderId="152" xfId="68" applyNumberFormat="1" applyFont="1" applyFill="1" applyBorder="1" applyAlignment="1">
      <alignment horizontal="right" vertical="center" shrinkToFit="1"/>
    </xf>
    <xf numFmtId="184" fontId="16" fillId="5" borderId="153" xfId="68" applyNumberFormat="1" applyFont="1" applyFill="1" applyBorder="1" applyAlignment="1">
      <alignment horizontal="right" vertical="center" shrinkToFit="1"/>
    </xf>
    <xf numFmtId="184" fontId="16" fillId="5" borderId="9" xfId="68" applyNumberFormat="1" applyFont="1" applyFill="1" applyBorder="1" applyAlignment="1">
      <alignment horizontal="right" vertical="center" shrinkToFit="1"/>
    </xf>
    <xf numFmtId="184" fontId="16" fillId="5" borderId="154" xfId="68" applyNumberFormat="1" applyFont="1" applyFill="1" applyBorder="1" applyAlignment="1">
      <alignment horizontal="right" vertical="center" shrinkToFit="1"/>
    </xf>
    <xf numFmtId="184" fontId="16" fillId="5" borderId="155" xfId="68" applyNumberFormat="1" applyFont="1" applyFill="1" applyBorder="1" applyAlignment="1">
      <alignment horizontal="right" vertical="center" shrinkToFit="1"/>
    </xf>
    <xf numFmtId="184" fontId="16" fillId="5" borderId="156" xfId="68" applyNumberFormat="1" applyFont="1" applyFill="1" applyBorder="1" applyAlignment="1">
      <alignment horizontal="right" vertical="center" shrinkToFit="1"/>
    </xf>
    <xf numFmtId="0" fontId="16" fillId="5" borderId="133" xfId="62" applyFont="1" applyFill="1" applyBorder="1">
      <alignment vertical="center"/>
    </xf>
    <xf numFmtId="183" fontId="16" fillId="5" borderId="79" xfId="62" applyNumberFormat="1" applyFont="1" applyFill="1" applyBorder="1" applyAlignment="1" applyProtection="1">
      <alignment horizontal="right" vertical="center" shrinkToFit="1"/>
      <protection locked="0"/>
    </xf>
    <xf numFmtId="183" fontId="16" fillId="7" borderId="157" xfId="62" applyNumberFormat="1" applyFont="1" applyFill="1" applyBorder="1" applyAlignment="1" applyProtection="1">
      <alignment horizontal="right" vertical="center" shrinkToFit="1"/>
      <protection locked="0"/>
    </xf>
    <xf numFmtId="183" fontId="16" fillId="7" borderId="38" xfId="62" applyNumberFormat="1" applyFont="1" applyFill="1" applyBorder="1" applyAlignment="1" applyProtection="1">
      <alignment horizontal="right" vertical="center" shrinkToFit="1"/>
      <protection locked="0"/>
    </xf>
    <xf numFmtId="0" fontId="16" fillId="5" borderId="1" xfId="62" applyFont="1" applyFill="1" applyBorder="1" applyAlignment="1">
      <alignment horizontal="center" vertical="center" textRotation="255" wrapText="1"/>
    </xf>
    <xf numFmtId="0" fontId="16" fillId="5" borderId="64" xfId="62" applyFont="1" applyFill="1" applyBorder="1" applyAlignment="1">
      <alignment horizontal="center" vertical="center" textRotation="255" wrapText="1"/>
    </xf>
    <xf numFmtId="0" fontId="16" fillId="5" borderId="7" xfId="62" applyFont="1" applyFill="1" applyBorder="1" applyAlignment="1">
      <alignment horizontal="center" vertical="center" textRotation="255" wrapText="1"/>
    </xf>
    <xf numFmtId="0" fontId="16" fillId="5" borderId="1" xfId="62" applyFont="1" applyFill="1" applyBorder="1" applyAlignment="1">
      <alignment horizontal="center" vertical="center" wrapText="1"/>
    </xf>
    <xf numFmtId="0" fontId="16" fillId="5" borderId="21" xfId="62" applyFont="1" applyFill="1" applyBorder="1" applyAlignment="1">
      <alignment horizontal="center" vertical="center" wrapText="1"/>
    </xf>
    <xf numFmtId="0" fontId="16" fillId="5" borderId="2" xfId="62" applyFont="1" applyFill="1" applyBorder="1" applyAlignment="1">
      <alignment horizontal="center" vertical="center" wrapText="1"/>
    </xf>
    <xf numFmtId="0" fontId="16" fillId="5" borderId="1" xfId="68" applyFont="1" applyFill="1" applyBorder="1" applyAlignment="1">
      <alignment horizontal="left" vertical="center" shrinkToFit="1"/>
    </xf>
    <xf numFmtId="0" fontId="16" fillId="5" borderId="21" xfId="68" applyFont="1" applyFill="1" applyBorder="1" applyAlignment="1">
      <alignment horizontal="left" vertical="center" shrinkToFit="1"/>
    </xf>
    <xf numFmtId="0" fontId="16" fillId="5" borderId="64" xfId="62" applyFont="1" applyFill="1" applyBorder="1" applyAlignment="1">
      <alignment horizontal="center" vertical="center" wrapText="1"/>
    </xf>
    <xf numFmtId="0" fontId="16" fillId="5" borderId="0" xfId="62" applyFont="1" applyFill="1" applyAlignment="1">
      <alignment horizontal="center" vertical="center" wrapText="1"/>
    </xf>
    <xf numFmtId="0" fontId="16" fillId="5" borderId="48" xfId="62" applyFont="1" applyFill="1" applyBorder="1" applyAlignment="1">
      <alignment horizontal="center" vertical="center" wrapText="1"/>
    </xf>
    <xf numFmtId="0" fontId="16" fillId="5" borderId="64" xfId="68" applyFont="1" applyFill="1" applyBorder="1" applyAlignment="1">
      <alignment horizontal="left" vertical="center" shrinkToFit="1"/>
    </xf>
    <xf numFmtId="0" fontId="16" fillId="5" borderId="0" xfId="68" applyFont="1" applyFill="1" applyAlignment="1">
      <alignment horizontal="left" vertical="center" shrinkToFit="1"/>
    </xf>
    <xf numFmtId="0" fontId="16" fillId="5" borderId="12" xfId="62" applyFont="1" applyFill="1" applyBorder="1" applyAlignment="1">
      <alignment horizontal="center" vertical="center" wrapText="1"/>
    </xf>
    <xf numFmtId="0" fontId="16" fillId="5" borderId="8" xfId="62" applyFont="1" applyFill="1" applyBorder="1" applyAlignment="1">
      <alignment horizontal="center" vertical="center" wrapText="1"/>
    </xf>
    <xf numFmtId="0" fontId="16" fillId="5" borderId="31" xfId="62" applyFont="1" applyFill="1" applyBorder="1" applyAlignment="1">
      <alignment horizontal="center" vertical="center" wrapText="1"/>
    </xf>
    <xf numFmtId="0" fontId="16" fillId="5" borderId="27" xfId="62" applyFont="1" applyFill="1" applyBorder="1" applyAlignment="1">
      <alignment horizontal="center" vertical="center" wrapText="1"/>
    </xf>
    <xf numFmtId="0" fontId="16" fillId="5" borderId="158" xfId="62" applyFont="1" applyFill="1" applyBorder="1" applyAlignment="1">
      <alignment horizontal="center" vertical="center" wrapText="1"/>
    </xf>
    <xf numFmtId="0" fontId="16" fillId="5" borderId="67" xfId="62" applyFont="1" applyFill="1" applyBorder="1" applyAlignment="1">
      <alignment horizontal="center" vertical="center" wrapText="1"/>
    </xf>
    <xf numFmtId="0" fontId="16" fillId="5" borderId="159" xfId="62" applyFont="1" applyFill="1" applyBorder="1" applyAlignment="1">
      <alignment horizontal="center" vertical="center" wrapText="1"/>
    </xf>
    <xf numFmtId="0" fontId="16" fillId="5" borderId="160" xfId="62" applyFont="1" applyFill="1" applyBorder="1">
      <alignment vertical="center"/>
    </xf>
    <xf numFmtId="183" fontId="16" fillId="7" borderId="51" xfId="62" applyNumberFormat="1" applyFont="1" applyFill="1" applyBorder="1" applyAlignment="1" applyProtection="1">
      <alignment horizontal="right" vertical="center" shrinkToFit="1"/>
      <protection locked="0"/>
    </xf>
    <xf numFmtId="183" fontId="16" fillId="5" borderId="7" xfId="68" applyNumberFormat="1" applyFont="1" applyFill="1" applyBorder="1" applyAlignment="1">
      <alignment horizontal="right" vertical="center" shrinkToFit="1"/>
    </xf>
    <xf numFmtId="183" fontId="16" fillId="5" borderId="12" xfId="68" applyNumberFormat="1" applyFont="1" applyFill="1" applyBorder="1" applyAlignment="1">
      <alignment horizontal="right" vertical="center" shrinkToFit="1"/>
    </xf>
    <xf numFmtId="0" fontId="16" fillId="5" borderId="2" xfId="68" applyFont="1" applyFill="1" applyBorder="1" applyAlignment="1">
      <alignment horizontal="left" vertical="center" shrinkToFit="1"/>
    </xf>
    <xf numFmtId="0" fontId="16" fillId="5" borderId="48" xfId="68" applyFont="1" applyFill="1" applyBorder="1" applyAlignment="1">
      <alignment horizontal="left" vertical="center" shrinkToFit="1"/>
    </xf>
    <xf numFmtId="0" fontId="16" fillId="5" borderId="159" xfId="62" applyFont="1" applyFill="1" applyBorder="1">
      <alignment vertical="center"/>
    </xf>
    <xf numFmtId="183" fontId="16" fillId="5" borderId="161" xfId="68" applyNumberFormat="1" applyFont="1" applyFill="1" applyBorder="1" applyAlignment="1">
      <alignment horizontal="right" vertical="center" shrinkToFit="1"/>
    </xf>
    <xf numFmtId="183" fontId="16" fillId="5" borderId="162" xfId="68" applyNumberFormat="1" applyFont="1" applyFill="1" applyBorder="1" applyAlignment="1">
      <alignment horizontal="right" vertical="center" shrinkToFit="1"/>
    </xf>
    <xf numFmtId="183" fontId="16" fillId="5" borderId="163" xfId="68" applyNumberFormat="1" applyFont="1" applyFill="1" applyBorder="1" applyAlignment="1">
      <alignment horizontal="right" vertical="center" shrinkToFit="1"/>
    </xf>
    <xf numFmtId="183" fontId="16" fillId="5" borderId="164" xfId="68" applyNumberFormat="1" applyFont="1" applyFill="1" applyBorder="1" applyAlignment="1">
      <alignment horizontal="right" vertical="center" shrinkToFit="1"/>
    </xf>
    <xf numFmtId="184" fontId="16" fillId="5" borderId="141" xfId="68" applyNumberFormat="1" applyFont="1" applyFill="1" applyBorder="1" applyAlignment="1">
      <alignment horizontal="right" vertical="center" shrinkToFit="1"/>
    </xf>
    <xf numFmtId="184" fontId="16" fillId="5" borderId="143" xfId="68" applyNumberFormat="1" applyFont="1" applyFill="1" applyBorder="1" applyAlignment="1">
      <alignment horizontal="right" vertical="center" shrinkToFit="1"/>
    </xf>
    <xf numFmtId="184" fontId="16" fillId="5" borderId="164" xfId="68" applyNumberFormat="1" applyFont="1" applyFill="1" applyBorder="1" applyAlignment="1">
      <alignment horizontal="right" vertical="center" shrinkToFit="1"/>
    </xf>
    <xf numFmtId="184" fontId="16" fillId="5" borderId="12" xfId="68" applyNumberFormat="1" applyFont="1" applyFill="1" applyBorder="1" applyAlignment="1">
      <alignment horizontal="right" vertical="center" shrinkToFit="1"/>
    </xf>
    <xf numFmtId="184" fontId="16" fillId="5" borderId="162" xfId="68" applyNumberFormat="1" applyFont="1" applyFill="1" applyBorder="1" applyAlignment="1">
      <alignment horizontal="right" vertical="center" shrinkToFit="1"/>
    </xf>
    <xf numFmtId="0" fontId="16" fillId="5" borderId="108" xfId="62" applyFont="1" applyFill="1" applyBorder="1" applyAlignment="1" applyProtection="1">
      <alignment horizontal="left" vertical="center" shrinkToFit="1"/>
      <protection locked="0"/>
    </xf>
    <xf numFmtId="0" fontId="16" fillId="7" borderId="40" xfId="62" applyFont="1" applyFill="1" applyBorder="1" applyAlignment="1" applyProtection="1">
      <alignment horizontal="left" vertical="center" shrinkToFit="1"/>
      <protection locked="0"/>
    </xf>
    <xf numFmtId="184" fontId="16" fillId="5" borderId="165" xfId="68" applyNumberFormat="1" applyFont="1" applyFill="1" applyBorder="1" applyAlignment="1">
      <alignment horizontal="right" vertical="center" shrinkToFit="1"/>
    </xf>
    <xf numFmtId="184" fontId="16" fillId="5" borderId="166" xfId="68" applyNumberFormat="1" applyFont="1" applyFill="1" applyBorder="1" applyAlignment="1">
      <alignment horizontal="right" vertical="center" shrinkToFit="1"/>
    </xf>
    <xf numFmtId="184" fontId="16" fillId="5" borderId="132" xfId="68" applyNumberFormat="1" applyFont="1" applyFill="1" applyBorder="1" applyAlignment="1">
      <alignment horizontal="right" vertical="center" shrinkToFit="1"/>
    </xf>
    <xf numFmtId="184" fontId="16" fillId="5" borderId="167" xfId="68" applyNumberFormat="1" applyFont="1" applyFill="1" applyBorder="1" applyAlignment="1">
      <alignment horizontal="right" vertical="center" shrinkToFit="1"/>
    </xf>
    <xf numFmtId="0" fontId="23" fillId="5" borderId="49" xfId="62" applyFont="1" applyFill="1" applyBorder="1" applyAlignment="1">
      <alignment horizontal="left" vertical="center"/>
    </xf>
    <xf numFmtId="0" fontId="16" fillId="5" borderId="12" xfId="62" applyFont="1" applyFill="1" applyBorder="1" applyAlignment="1">
      <alignment horizontal="left" vertical="center"/>
    </xf>
    <xf numFmtId="0" fontId="16" fillId="5" borderId="31" xfId="62" applyFont="1" applyFill="1" applyBorder="1" applyAlignment="1">
      <alignment horizontal="left" vertical="center" wrapText="1"/>
    </xf>
    <xf numFmtId="0" fontId="16" fillId="5" borderId="21" xfId="62" applyFont="1" applyFill="1" applyBorder="1" applyAlignment="1">
      <alignment horizontal="left" vertical="center" wrapText="1"/>
    </xf>
    <xf numFmtId="0" fontId="16" fillId="5" borderId="158" xfId="62" applyFont="1" applyFill="1" applyBorder="1" applyAlignment="1">
      <alignment horizontal="left" vertical="center" wrapText="1"/>
    </xf>
    <xf numFmtId="0" fontId="16" fillId="5" borderId="67" xfId="62" applyFont="1" applyFill="1" applyBorder="1" applyAlignment="1">
      <alignment horizontal="left" vertical="center" wrapText="1"/>
    </xf>
    <xf numFmtId="0" fontId="24" fillId="5" borderId="0" xfId="67" applyFont="1" applyFill="1">
      <alignment vertical="center"/>
    </xf>
    <xf numFmtId="0" fontId="16" fillId="5" borderId="0" xfId="62" applyFont="1" applyFill="1" applyAlignment="1">
      <alignment horizontal="right" vertical="center" wrapText="1"/>
    </xf>
    <xf numFmtId="0" fontId="16" fillId="5" borderId="0" xfId="62" applyFont="1" applyFill="1" applyAlignment="1">
      <alignment horizontal="right" vertical="center"/>
    </xf>
    <xf numFmtId="0" fontId="16" fillId="5" borderId="12" xfId="62" applyFont="1" applyFill="1" applyBorder="1" applyAlignment="1">
      <alignment horizontal="right" vertical="center" wrapText="1"/>
    </xf>
    <xf numFmtId="0" fontId="16" fillId="5" borderId="12" xfId="62" applyFont="1" applyFill="1" applyBorder="1" applyAlignment="1">
      <alignment horizontal="right" vertical="center"/>
    </xf>
    <xf numFmtId="0" fontId="16" fillId="5" borderId="21" xfId="62" applyFont="1" applyFill="1" applyBorder="1" applyAlignment="1">
      <alignment horizontal="center" vertical="center"/>
    </xf>
    <xf numFmtId="0" fontId="16" fillId="5" borderId="48" xfId="62" applyFont="1" applyFill="1" applyBorder="1" applyAlignment="1">
      <alignment horizontal="right" vertical="center"/>
    </xf>
    <xf numFmtId="0" fontId="16" fillId="5" borderId="8" xfId="62" applyFont="1" applyFill="1" applyBorder="1" applyAlignment="1">
      <alignment horizontal="right" vertical="center"/>
    </xf>
    <xf numFmtId="0" fontId="16" fillId="5" borderId="2" xfId="62" applyFont="1" applyFill="1" applyBorder="1" applyAlignment="1">
      <alignment horizontal="center" vertical="center"/>
    </xf>
    <xf numFmtId="184" fontId="16" fillId="5" borderId="4" xfId="68" applyNumberFormat="1" applyFont="1" applyFill="1" applyBorder="1" applyAlignment="1">
      <alignment horizontal="right" vertical="center" shrinkToFit="1"/>
    </xf>
    <xf numFmtId="184" fontId="16" fillId="5" borderId="5" xfId="68" applyNumberFormat="1" applyFont="1" applyFill="1" applyBorder="1" applyAlignment="1">
      <alignment horizontal="right" vertical="center" shrinkToFit="1"/>
    </xf>
    <xf numFmtId="184" fontId="16" fillId="5" borderId="130" xfId="68" applyNumberFormat="1" applyFont="1" applyFill="1" applyBorder="1" applyAlignment="1">
      <alignment horizontal="right" vertical="center" shrinkToFit="1"/>
    </xf>
    <xf numFmtId="184" fontId="16" fillId="5" borderId="131" xfId="68" applyNumberFormat="1" applyFont="1" applyFill="1" applyBorder="1" applyAlignment="1">
      <alignment horizontal="right" vertical="center" shrinkToFit="1"/>
    </xf>
    <xf numFmtId="0" fontId="16" fillId="5" borderId="159" xfId="62" applyFont="1" applyFill="1" applyBorder="1" applyAlignment="1">
      <alignment horizontal="center" vertical="center"/>
    </xf>
    <xf numFmtId="184" fontId="16" fillId="5" borderId="99" xfId="68" applyNumberFormat="1" applyFont="1" applyFill="1" applyBorder="1" applyAlignment="1">
      <alignment horizontal="right" vertical="center" shrinkToFit="1"/>
    </xf>
    <xf numFmtId="184" fontId="16" fillId="5" borderId="39" xfId="68" applyNumberFormat="1" applyFont="1" applyFill="1" applyBorder="1" applyAlignment="1">
      <alignment horizontal="right" vertical="center" shrinkToFit="1"/>
    </xf>
    <xf numFmtId="184" fontId="16" fillId="5" borderId="168" xfId="68" applyNumberFormat="1" applyFont="1" applyFill="1" applyBorder="1" applyAlignment="1">
      <alignment horizontal="right" vertical="center" shrinkToFit="1"/>
    </xf>
    <xf numFmtId="184" fontId="16" fillId="5" borderId="169" xfId="68" applyNumberFormat="1" applyFont="1" applyFill="1" applyBorder="1" applyAlignment="1">
      <alignment horizontal="right" vertical="center" shrinkToFit="1"/>
    </xf>
    <xf numFmtId="184" fontId="16" fillId="5" borderId="170" xfId="68" applyNumberFormat="1" applyFont="1" applyFill="1" applyBorder="1" applyAlignment="1">
      <alignment horizontal="right" vertical="center" shrinkToFit="1"/>
    </xf>
    <xf numFmtId="184" fontId="16" fillId="5" borderId="171" xfId="68" applyNumberFormat="1" applyFont="1" applyFill="1" applyBorder="1" applyAlignment="1">
      <alignment horizontal="right" vertical="center" shrinkToFit="1"/>
    </xf>
    <xf numFmtId="184" fontId="16" fillId="5" borderId="172" xfId="68" applyNumberFormat="1" applyFont="1" applyFill="1" applyBorder="1" applyAlignment="1">
      <alignment horizontal="right" vertical="center" shrinkToFit="1"/>
    </xf>
    <xf numFmtId="184" fontId="16" fillId="5" borderId="173" xfId="68" applyNumberFormat="1" applyFont="1" applyFill="1" applyBorder="1" applyAlignment="1">
      <alignment horizontal="right" vertical="center" shrinkToFit="1"/>
    </xf>
    <xf numFmtId="184" fontId="16" fillId="5" borderId="174" xfId="68" applyNumberFormat="1" applyFont="1" applyFill="1" applyBorder="1" applyAlignment="1">
      <alignment horizontal="right" vertical="center" shrinkToFit="1"/>
    </xf>
    <xf numFmtId="184" fontId="16" fillId="5" borderId="136" xfId="68" applyNumberFormat="1" applyFont="1" applyFill="1" applyBorder="1" applyAlignment="1">
      <alignment horizontal="right" vertical="center" shrinkToFit="1"/>
    </xf>
    <xf numFmtId="0" fontId="19" fillId="5" borderId="27" xfId="62" applyFont="1" applyFill="1" applyBorder="1">
      <alignment vertical="center"/>
    </xf>
    <xf numFmtId="184" fontId="16" fillId="5" borderId="175" xfId="68" applyNumberFormat="1" applyFont="1" applyFill="1" applyBorder="1" applyAlignment="1">
      <alignment horizontal="right" vertical="center" shrinkToFit="1"/>
    </xf>
    <xf numFmtId="0" fontId="16" fillId="5" borderId="27" xfId="62" applyFont="1" applyFill="1" applyBorder="1">
      <alignment vertical="center"/>
    </xf>
    <xf numFmtId="0" fontId="16" fillId="5" borderId="158" xfId="62" applyFont="1" applyFill="1" applyBorder="1">
      <alignment vertical="center"/>
    </xf>
    <xf numFmtId="182" fontId="16" fillId="5" borderId="64" xfId="68" applyNumberFormat="1" applyFont="1" applyFill="1" applyBorder="1" applyAlignment="1">
      <alignment horizontal="right" vertical="center" shrinkToFit="1"/>
    </xf>
    <xf numFmtId="182" fontId="16" fillId="5" borderId="0" xfId="68" applyNumberFormat="1" applyFont="1" applyFill="1" applyAlignment="1">
      <alignment horizontal="right" vertical="center" shrinkToFit="1"/>
    </xf>
    <xf numFmtId="182" fontId="16" fillId="5" borderId="48" xfId="68" applyNumberFormat="1" applyFont="1" applyFill="1" applyBorder="1" applyAlignment="1">
      <alignment horizontal="right" vertical="center" shrinkToFit="1"/>
    </xf>
    <xf numFmtId="188" fontId="16" fillId="5" borderId="64" xfId="68" applyNumberFormat="1" applyFont="1" applyFill="1" applyBorder="1" applyAlignment="1">
      <alignment horizontal="right" vertical="center" shrinkToFit="1"/>
    </xf>
    <xf numFmtId="188" fontId="16" fillId="5" borderId="0" xfId="68" applyNumberFormat="1" applyFont="1" applyFill="1" applyAlignment="1">
      <alignment horizontal="right" vertical="center" shrinkToFit="1"/>
    </xf>
    <xf numFmtId="188" fontId="16" fillId="5" borderId="48" xfId="68" applyNumberFormat="1" applyFont="1" applyFill="1" applyBorder="1" applyAlignment="1">
      <alignment horizontal="right" vertical="center" shrinkToFit="1"/>
    </xf>
    <xf numFmtId="188" fontId="16" fillId="5" borderId="160" xfId="68" applyNumberFormat="1" applyFont="1" applyFill="1" applyBorder="1" applyAlignment="1">
      <alignment horizontal="right" vertical="center" shrinkToFit="1"/>
    </xf>
    <xf numFmtId="188" fontId="16" fillId="5" borderId="67" xfId="68" applyNumberFormat="1" applyFont="1" applyFill="1" applyBorder="1" applyAlignment="1">
      <alignment horizontal="right" vertical="center" shrinkToFit="1"/>
    </xf>
    <xf numFmtId="188" fontId="16" fillId="5" borderId="159" xfId="68" applyNumberFormat="1" applyFont="1" applyFill="1" applyBorder="1" applyAlignment="1">
      <alignment horizontal="right" vertical="center" shrinkToFit="1"/>
    </xf>
    <xf numFmtId="188" fontId="16" fillId="5" borderId="176" xfId="68" applyNumberFormat="1" applyFont="1" applyFill="1" applyBorder="1" applyAlignment="1">
      <alignment horizontal="right" vertical="center" shrinkToFit="1"/>
    </xf>
    <xf numFmtId="0" fontId="19" fillId="5" borderId="0" xfId="62" applyFont="1" applyFill="1" applyAlignment="1">
      <alignment horizontal="center" vertical="center"/>
    </xf>
    <xf numFmtId="182" fontId="16" fillId="5" borderId="133" xfId="68" applyNumberFormat="1" applyFont="1" applyFill="1" applyBorder="1" applyAlignment="1">
      <alignment horizontal="right" vertical="center" shrinkToFit="1"/>
    </xf>
    <xf numFmtId="188" fontId="16" fillId="5" borderId="133" xfId="68" applyNumberFormat="1" applyFont="1" applyFill="1" applyBorder="1" applyAlignment="1">
      <alignment horizontal="right" vertical="center" shrinkToFit="1"/>
    </xf>
    <xf numFmtId="188" fontId="16" fillId="5" borderId="177" xfId="68" applyNumberFormat="1" applyFont="1" applyFill="1" applyBorder="1" applyAlignment="1">
      <alignment horizontal="right" vertical="center" shrinkToFit="1"/>
    </xf>
    <xf numFmtId="188" fontId="16" fillId="5" borderId="178" xfId="68" applyNumberFormat="1" applyFont="1" applyFill="1" applyBorder="1" applyAlignment="1">
      <alignment horizontal="right" vertical="center" shrinkToFit="1"/>
    </xf>
    <xf numFmtId="0" fontId="17" fillId="0" borderId="0" xfId="56" applyFont="1">
      <alignment vertical="center"/>
    </xf>
    <xf numFmtId="0" fontId="17" fillId="0" borderId="0" xfId="56" applyFont="1" applyAlignment="1">
      <alignment vertical="center" shrinkToFit="1"/>
    </xf>
    <xf numFmtId="49" fontId="25" fillId="0" borderId="0" xfId="56" applyNumberFormat="1" applyFont="1">
      <alignment vertical="center"/>
    </xf>
    <xf numFmtId="49" fontId="17" fillId="0" borderId="0" xfId="56" applyNumberFormat="1" applyFont="1">
      <alignment vertical="center"/>
    </xf>
    <xf numFmtId="0" fontId="26" fillId="0" borderId="0" xfId="56" applyFont="1">
      <alignment vertical="center"/>
    </xf>
    <xf numFmtId="0" fontId="17" fillId="0" borderId="4" xfId="56" applyFont="1" applyBorder="1" applyAlignment="1">
      <alignment horizontal="center" vertical="center"/>
    </xf>
    <xf numFmtId="0" fontId="17" fillId="0" borderId="5" xfId="56" applyFont="1" applyBorder="1" applyAlignment="1">
      <alignment horizontal="center" vertical="center"/>
    </xf>
    <xf numFmtId="0" fontId="17" fillId="0" borderId="1" xfId="56" applyFont="1" applyBorder="1">
      <alignment vertical="center"/>
    </xf>
    <xf numFmtId="0" fontId="17" fillId="0" borderId="21" xfId="56" applyFont="1" applyBorder="1">
      <alignment vertical="center"/>
    </xf>
    <xf numFmtId="0" fontId="17" fillId="0" borderId="64" xfId="56" applyFont="1" applyBorder="1">
      <alignment vertical="center"/>
    </xf>
    <xf numFmtId="0" fontId="27" fillId="0" borderId="64" xfId="56" applyFont="1" applyBorder="1">
      <alignment vertical="center"/>
    </xf>
    <xf numFmtId="0" fontId="27" fillId="0" borderId="0" xfId="56" applyFont="1">
      <alignment vertical="center"/>
    </xf>
    <xf numFmtId="0" fontId="17" fillId="0" borderId="7" xfId="56" applyFont="1" applyBorder="1">
      <alignment vertical="center"/>
    </xf>
    <xf numFmtId="0" fontId="17" fillId="0" borderId="12" xfId="56" applyFont="1" applyBorder="1">
      <alignment vertical="center"/>
    </xf>
    <xf numFmtId="0" fontId="18" fillId="0" borderId="0" xfId="56" applyFont="1">
      <alignment vertical="center"/>
    </xf>
    <xf numFmtId="0" fontId="5" fillId="0" borderId="12" xfId="56" applyFont="1" applyBorder="1" applyAlignment="1">
      <alignment horizontal="center" vertical="center"/>
    </xf>
    <xf numFmtId="0" fontId="17" fillId="0" borderId="6" xfId="56" applyFont="1" applyBorder="1" applyAlignment="1">
      <alignment horizontal="center" vertical="center"/>
    </xf>
    <xf numFmtId="0" fontId="17" fillId="0" borderId="2" xfId="56" applyFont="1" applyBorder="1">
      <alignment vertical="center"/>
    </xf>
    <xf numFmtId="178" fontId="17" fillId="0" borderId="1" xfId="56" applyNumberFormat="1" applyFont="1" applyBorder="1" applyAlignment="1">
      <alignment horizontal="right" vertical="center" shrinkToFit="1"/>
    </xf>
    <xf numFmtId="178" fontId="17" fillId="0" borderId="21" xfId="56" applyNumberFormat="1" applyFont="1" applyBorder="1" applyAlignment="1">
      <alignment horizontal="right" vertical="center" shrinkToFit="1"/>
    </xf>
    <xf numFmtId="0" fontId="17" fillId="0" borderId="48" xfId="56" applyFont="1" applyBorder="1">
      <alignment vertical="center"/>
    </xf>
    <xf numFmtId="178" fontId="17" fillId="0" borderId="64" xfId="56" applyNumberFormat="1" applyFont="1" applyBorder="1" applyAlignment="1">
      <alignment horizontal="right" vertical="center" shrinkToFit="1"/>
    </xf>
    <xf numFmtId="178" fontId="17" fillId="0" borderId="0" xfId="56" applyNumberFormat="1" applyFont="1" applyAlignment="1">
      <alignment horizontal="right" vertical="center" shrinkToFit="1"/>
    </xf>
    <xf numFmtId="0" fontId="27" fillId="0" borderId="48" xfId="56" applyFont="1" applyBorder="1">
      <alignment vertical="center"/>
    </xf>
    <xf numFmtId="0" fontId="17" fillId="0" borderId="8" xfId="56" applyFont="1" applyBorder="1">
      <alignment vertical="center"/>
    </xf>
    <xf numFmtId="178" fontId="17" fillId="0" borderId="7" xfId="56" applyNumberFormat="1" applyFont="1" applyBorder="1" applyAlignment="1">
      <alignment horizontal="right" vertical="center" shrinkToFit="1"/>
    </xf>
    <xf numFmtId="178" fontId="17" fillId="0" borderId="12" xfId="56" applyNumberFormat="1" applyFont="1" applyBorder="1" applyAlignment="1">
      <alignment horizontal="right" vertical="center" shrinkToFit="1"/>
    </xf>
    <xf numFmtId="0" fontId="5" fillId="0" borderId="12" xfId="56" applyFont="1" applyBorder="1">
      <alignment vertical="center"/>
    </xf>
    <xf numFmtId="178" fontId="17" fillId="0" borderId="126" xfId="56" applyNumberFormat="1" applyFont="1" applyBorder="1" applyAlignment="1">
      <alignment horizontal="right" vertical="center" shrinkToFit="1"/>
    </xf>
    <xf numFmtId="189" fontId="17" fillId="0" borderId="141" xfId="56" applyNumberFormat="1" applyFont="1" applyBorder="1" applyAlignment="1">
      <alignment horizontal="right" vertical="center" shrinkToFit="1"/>
    </xf>
    <xf numFmtId="178" fontId="17" fillId="0" borderId="141" xfId="56" applyNumberFormat="1" applyFont="1" applyBorder="1" applyAlignment="1">
      <alignment horizontal="right" vertical="center" shrinkToFit="1"/>
    </xf>
    <xf numFmtId="178" fontId="17" fillId="0" borderId="128" xfId="56" applyNumberFormat="1" applyFont="1" applyBorder="1" applyAlignment="1">
      <alignment horizontal="right" vertical="center" shrinkToFit="1"/>
    </xf>
    <xf numFmtId="189" fontId="17" fillId="0" borderId="143" xfId="56" applyNumberFormat="1" applyFont="1" applyBorder="1" applyAlignment="1">
      <alignment horizontal="right" vertical="center" shrinkToFit="1"/>
    </xf>
    <xf numFmtId="178" fontId="17" fillId="0" borderId="143" xfId="56" applyNumberFormat="1" applyFont="1" applyBorder="1" applyAlignment="1">
      <alignment horizontal="right" vertical="center" shrinkToFit="1"/>
    </xf>
    <xf numFmtId="189" fontId="17" fillId="0" borderId="129" xfId="56" applyNumberFormat="1" applyFont="1" applyBorder="1" applyAlignment="1">
      <alignment horizontal="right" vertical="center" shrinkToFit="1"/>
    </xf>
    <xf numFmtId="189" fontId="17" fillId="0" borderId="0" xfId="56" applyNumberFormat="1" applyFont="1" applyAlignment="1">
      <alignment horizontal="right" vertical="center" shrinkToFit="1"/>
    </xf>
    <xf numFmtId="189" fontId="17" fillId="0" borderId="128" xfId="56" applyNumberFormat="1" applyFont="1" applyBorder="1" applyAlignment="1">
      <alignment horizontal="right" vertical="center" shrinkToFit="1"/>
    </xf>
    <xf numFmtId="178" fontId="17" fillId="0" borderId="129" xfId="56" applyNumberFormat="1" applyFont="1" applyBorder="1" applyAlignment="1">
      <alignment horizontal="right" vertical="center" shrinkToFit="1"/>
    </xf>
    <xf numFmtId="178" fontId="17" fillId="0" borderId="163" xfId="56" applyNumberFormat="1" applyFont="1" applyBorder="1" applyAlignment="1">
      <alignment horizontal="right" vertical="center" shrinkToFit="1"/>
    </xf>
    <xf numFmtId="189" fontId="17" fillId="0" borderId="145" xfId="56" applyNumberFormat="1" applyFont="1" applyBorder="1" applyAlignment="1">
      <alignment horizontal="right" vertical="center" shrinkToFit="1"/>
    </xf>
    <xf numFmtId="178" fontId="17" fillId="0" borderId="145" xfId="56" applyNumberFormat="1" applyFont="1" applyBorder="1" applyAlignment="1">
      <alignment horizontal="right" vertical="center" shrinkToFit="1"/>
    </xf>
    <xf numFmtId="189" fontId="17" fillId="0" borderId="127" xfId="56" applyNumberFormat="1" applyFont="1" applyBorder="1" applyAlignment="1">
      <alignment horizontal="right" vertical="center" shrinkToFit="1"/>
    </xf>
    <xf numFmtId="189" fontId="17" fillId="0" borderId="21" xfId="56" applyNumberFormat="1" applyFont="1" applyBorder="1" applyAlignment="1">
      <alignment horizontal="right" vertical="center" shrinkToFit="1"/>
    </xf>
    <xf numFmtId="189" fontId="17" fillId="0" borderId="164" xfId="56" applyNumberFormat="1" applyFont="1" applyBorder="1" applyAlignment="1">
      <alignment horizontal="right" vertical="center" shrinkToFit="1"/>
    </xf>
    <xf numFmtId="189" fontId="17" fillId="0" borderId="12" xfId="56" applyNumberFormat="1" applyFont="1" applyBorder="1" applyAlignment="1">
      <alignment horizontal="right" vertical="center" shrinkToFit="1"/>
    </xf>
    <xf numFmtId="0" fontId="17" fillId="0" borderId="13" xfId="56" applyFont="1" applyBorder="1" applyAlignment="1">
      <alignment horizontal="center" vertical="center"/>
    </xf>
    <xf numFmtId="189" fontId="17" fillId="0" borderId="2" xfId="56" applyNumberFormat="1" applyFont="1" applyBorder="1" applyAlignment="1">
      <alignment horizontal="right" vertical="center" shrinkToFit="1"/>
    </xf>
    <xf numFmtId="189" fontId="17" fillId="0" borderId="48" xfId="56" applyNumberFormat="1" applyFont="1" applyBorder="1" applyAlignment="1">
      <alignment horizontal="right" vertical="center" shrinkToFit="1"/>
    </xf>
    <xf numFmtId="0" fontId="1" fillId="0" borderId="0" xfId="53" applyAlignment="1">
      <alignment vertical="center"/>
    </xf>
    <xf numFmtId="0" fontId="17" fillId="0" borderId="1" xfId="56" applyFont="1" applyBorder="1" applyAlignment="1">
      <alignment horizontal="center" vertical="center" wrapText="1"/>
    </xf>
    <xf numFmtId="0" fontId="17" fillId="0" borderId="21" xfId="56" applyFont="1" applyBorder="1" applyAlignment="1">
      <alignment horizontal="center" vertical="center" wrapText="1"/>
    </xf>
    <xf numFmtId="0" fontId="17" fillId="0" borderId="21" xfId="56" applyFont="1" applyBorder="1" applyAlignment="1">
      <alignment vertical="center" textRotation="255"/>
    </xf>
    <xf numFmtId="0" fontId="17" fillId="0" borderId="64" xfId="56" applyFont="1" applyBorder="1" applyAlignment="1">
      <alignment horizontal="center" vertical="center" wrapText="1"/>
    </xf>
    <xf numFmtId="0" fontId="17" fillId="0" borderId="0" xfId="56" applyFont="1" applyAlignment="1">
      <alignment horizontal="center" vertical="center" wrapText="1"/>
    </xf>
    <xf numFmtId="0" fontId="17" fillId="0" borderId="0" xfId="56" applyFont="1" applyAlignment="1">
      <alignment vertical="center" textRotation="255"/>
    </xf>
    <xf numFmtId="0" fontId="17" fillId="0" borderId="7" xfId="56" applyFont="1" applyBorder="1" applyAlignment="1">
      <alignment horizontal="center" vertical="center" wrapText="1"/>
    </xf>
    <xf numFmtId="0" fontId="17" fillId="0" borderId="12" xfId="56" applyFont="1" applyBorder="1" applyAlignment="1">
      <alignment horizontal="center" vertical="center" wrapText="1"/>
    </xf>
    <xf numFmtId="0" fontId="17" fillId="0" borderId="12" xfId="56" applyFont="1" applyBorder="1" applyAlignment="1">
      <alignment vertical="center" textRotation="255"/>
    </xf>
    <xf numFmtId="0" fontId="17" fillId="0" borderId="1" xfId="56" applyFont="1" applyBorder="1" applyAlignment="1">
      <alignment horizontal="center" vertical="center"/>
    </xf>
    <xf numFmtId="0" fontId="17" fillId="0" borderId="21" xfId="56" applyFont="1" applyBorder="1" applyAlignment="1">
      <alignment horizontal="center" vertical="center"/>
    </xf>
    <xf numFmtId="0" fontId="17" fillId="0" borderId="64" xfId="56" applyFont="1" applyBorder="1" applyAlignment="1">
      <alignment horizontal="center" vertical="center"/>
    </xf>
    <xf numFmtId="0" fontId="17" fillId="0" borderId="1" xfId="56" applyFont="1" applyBorder="1" applyAlignment="1">
      <alignment horizontal="left" vertical="center"/>
    </xf>
    <xf numFmtId="0" fontId="17" fillId="0" borderId="21" xfId="56" applyFont="1" applyBorder="1" applyAlignment="1">
      <alignment horizontal="left" vertical="center"/>
    </xf>
    <xf numFmtId="0" fontId="17" fillId="0" borderId="64" xfId="56" applyFont="1" applyBorder="1" applyAlignment="1">
      <alignment horizontal="left" vertical="center"/>
    </xf>
    <xf numFmtId="0" fontId="17" fillId="0" borderId="0" xfId="56" applyFont="1" applyAlignment="1">
      <alignment horizontal="left" vertical="center"/>
    </xf>
    <xf numFmtId="189" fontId="17" fillId="0" borderId="8" xfId="56" applyNumberFormat="1" applyFont="1" applyBorder="1" applyAlignment="1">
      <alignment horizontal="right" vertical="center" shrinkToFit="1"/>
    </xf>
    <xf numFmtId="0" fontId="17" fillId="0" borderId="7" xfId="56" applyFont="1" applyBorder="1" applyAlignment="1">
      <alignment horizontal="left" vertical="center"/>
    </xf>
    <xf numFmtId="0" fontId="17" fillId="0" borderId="12" xfId="56" applyFont="1" applyBorder="1" applyAlignment="1">
      <alignment horizontal="left" vertical="center"/>
    </xf>
    <xf numFmtId="0" fontId="17" fillId="0" borderId="2" xfId="56" applyFont="1" applyBorder="1" applyAlignment="1">
      <alignment horizontal="left" vertical="center"/>
    </xf>
    <xf numFmtId="0" fontId="17" fillId="0" borderId="48" xfId="56" applyFont="1" applyBorder="1" applyAlignment="1">
      <alignment horizontal="left" vertical="center"/>
    </xf>
    <xf numFmtId="0" fontId="4" fillId="0" borderId="0" xfId="56" applyAlignment="1">
      <alignment horizontal="right" vertical="center" shrinkToFit="1"/>
    </xf>
    <xf numFmtId="0" fontId="17" fillId="0" borderId="8" xfId="56" applyFont="1" applyBorder="1" applyAlignment="1">
      <alignment horizontal="left" vertical="center"/>
    </xf>
    <xf numFmtId="0" fontId="4" fillId="0" borderId="12" xfId="56" applyBorder="1" applyAlignment="1">
      <alignment horizontal="right" vertical="center" shrinkToFit="1"/>
    </xf>
    <xf numFmtId="0" fontId="1" fillId="0" borderId="48" xfId="53" applyBorder="1" applyAlignment="1">
      <alignment vertical="center"/>
    </xf>
    <xf numFmtId="0" fontId="4" fillId="0" borderId="5" xfId="56" applyBorder="1" applyAlignment="1">
      <alignment horizontal="center" vertical="center"/>
    </xf>
    <xf numFmtId="189" fontId="17" fillId="0" borderId="1" xfId="56" applyNumberFormat="1" applyFont="1" applyBorder="1" applyAlignment="1">
      <alignment horizontal="right" vertical="center" shrinkToFit="1"/>
    </xf>
    <xf numFmtId="0" fontId="4" fillId="0" borderId="21" xfId="56" applyBorder="1" applyAlignment="1">
      <alignment horizontal="right" vertical="center" shrinkToFit="1"/>
    </xf>
    <xf numFmtId="189" fontId="17" fillId="0" borderId="64" xfId="56" applyNumberFormat="1" applyFont="1" applyBorder="1" applyAlignment="1">
      <alignment horizontal="right" vertical="center" shrinkToFit="1"/>
    </xf>
    <xf numFmtId="189" fontId="17" fillId="0" borderId="7" xfId="56" applyNumberFormat="1" applyFont="1" applyBorder="1" applyAlignment="1">
      <alignment horizontal="right" vertical="center" shrinkToFit="1"/>
    </xf>
    <xf numFmtId="178" fontId="17" fillId="0" borderId="2" xfId="56" applyNumberFormat="1" applyFont="1" applyBorder="1" applyAlignment="1">
      <alignment horizontal="right" vertical="center" shrinkToFit="1"/>
    </xf>
    <xf numFmtId="0" fontId="4" fillId="0" borderId="48" xfId="56" applyBorder="1" applyAlignment="1">
      <alignment horizontal="right" vertical="center" shrinkToFit="1"/>
    </xf>
    <xf numFmtId="0" fontId="4" fillId="0" borderId="8" xfId="56" applyBorder="1" applyAlignment="1">
      <alignment horizontal="right" vertical="center" shrinkToFit="1"/>
    </xf>
    <xf numFmtId="0" fontId="4" fillId="0" borderId="6" xfId="56" applyBorder="1" applyAlignment="1">
      <alignment horizontal="center" vertical="center"/>
    </xf>
    <xf numFmtId="0" fontId="4" fillId="0" borderId="2" xfId="56" applyBorder="1" applyAlignment="1">
      <alignment horizontal="right" vertical="center" shrinkToFit="1"/>
    </xf>
    <xf numFmtId="178" fontId="17" fillId="0" borderId="151" xfId="56" applyNumberFormat="1" applyFont="1" applyBorder="1" applyAlignment="1">
      <alignment horizontal="right" vertical="center" shrinkToFit="1"/>
    </xf>
    <xf numFmtId="178" fontId="17" fillId="0" borderId="48" xfId="56" applyNumberFormat="1" applyFont="1" applyBorder="1" applyAlignment="1">
      <alignment horizontal="right" vertical="center" shrinkToFit="1"/>
    </xf>
    <xf numFmtId="178" fontId="17" fillId="0" borderId="8" xfId="56" applyNumberFormat="1" applyFont="1" applyBorder="1" applyAlignment="1">
      <alignment horizontal="right" vertical="center" shrinkToFit="1"/>
    </xf>
    <xf numFmtId="0" fontId="17" fillId="0" borderId="1" xfId="56" applyFont="1" applyBorder="1" applyAlignment="1">
      <alignment horizontal="center" vertical="center" textRotation="255"/>
    </xf>
    <xf numFmtId="0" fontId="17" fillId="0" borderId="2" xfId="56" applyFont="1" applyBorder="1" applyAlignment="1">
      <alignment horizontal="center" vertical="center" textRotation="255"/>
    </xf>
    <xf numFmtId="0" fontId="17" fillId="0" borderId="64" xfId="56" applyFont="1" applyBorder="1" applyAlignment="1">
      <alignment horizontal="center" vertical="center" textRotation="255"/>
    </xf>
    <xf numFmtId="0" fontId="17" fillId="0" borderId="48" xfId="56" applyFont="1" applyBorder="1" applyAlignment="1">
      <alignment horizontal="center" vertical="center" textRotation="255"/>
    </xf>
    <xf numFmtId="0" fontId="17" fillId="0" borderId="7" xfId="56" applyFont="1" applyBorder="1" applyAlignment="1">
      <alignment horizontal="center" vertical="center" textRotation="255"/>
    </xf>
    <xf numFmtId="0" fontId="17" fillId="0" borderId="8" xfId="56" applyFont="1" applyBorder="1" applyAlignment="1">
      <alignment horizontal="center" vertical="center" textRotation="255"/>
    </xf>
    <xf numFmtId="0" fontId="18" fillId="0" borderId="48" xfId="56" applyFont="1" applyBorder="1">
      <alignment vertical="center"/>
    </xf>
    <xf numFmtId="178" fontId="17" fillId="0" borderId="64" xfId="56" applyNumberFormat="1" applyFont="1" applyBorder="1" applyAlignment="1">
      <alignment horizontal="right" vertical="center"/>
    </xf>
    <xf numFmtId="178" fontId="17" fillId="0" borderId="0" xfId="56" applyNumberFormat="1" applyFont="1" applyAlignment="1">
      <alignment horizontal="right" vertical="center"/>
    </xf>
    <xf numFmtId="178" fontId="17" fillId="0" borderId="128" xfId="56" applyNumberFormat="1" applyFont="1" applyBorder="1" applyAlignment="1">
      <alignment horizontal="right" vertical="center"/>
    </xf>
    <xf numFmtId="189" fontId="17" fillId="0" borderId="143" xfId="56" applyNumberFormat="1" applyFont="1" applyBorder="1" applyAlignment="1">
      <alignment horizontal="right" vertical="center"/>
    </xf>
    <xf numFmtId="0" fontId="4" fillId="0" borderId="128" xfId="56" applyBorder="1" applyAlignment="1">
      <alignment horizontal="right" vertical="center" shrinkToFit="1"/>
    </xf>
    <xf numFmtId="0" fontId="4" fillId="0" borderId="163" xfId="56" applyBorder="1" applyAlignment="1">
      <alignment horizontal="right" vertical="center" shrinkToFit="1"/>
    </xf>
    <xf numFmtId="49" fontId="28" fillId="0" borderId="22" xfId="56" applyNumberFormat="1" applyFont="1" applyBorder="1" applyAlignment="1">
      <alignment horizontal="center" vertical="center"/>
    </xf>
    <xf numFmtId="189" fontId="17" fillId="0" borderId="126" xfId="56" applyNumberFormat="1" applyFont="1" applyBorder="1" applyAlignment="1">
      <alignment horizontal="right" vertical="center" shrinkToFit="1"/>
    </xf>
    <xf numFmtId="178" fontId="17" fillId="0" borderId="129" xfId="56" applyNumberFormat="1" applyFont="1" applyBorder="1" applyAlignment="1">
      <alignment horizontal="right" vertical="center"/>
    </xf>
    <xf numFmtId="178" fontId="17" fillId="0" borderId="127" xfId="56" applyNumberFormat="1" applyFont="1" applyBorder="1" applyAlignment="1">
      <alignment horizontal="right" vertical="center" shrinkToFit="1"/>
    </xf>
    <xf numFmtId="189" fontId="4" fillId="0" borderId="0" xfId="56" applyNumberFormat="1" applyAlignment="1">
      <alignment horizontal="right" vertical="center" shrinkToFit="1"/>
    </xf>
    <xf numFmtId="189" fontId="4" fillId="0" borderId="128" xfId="56" applyNumberFormat="1" applyBorder="1" applyAlignment="1">
      <alignment horizontal="right" vertical="center" shrinkToFit="1"/>
    </xf>
    <xf numFmtId="189" fontId="4" fillId="0" borderId="12" xfId="56" applyNumberFormat="1" applyBorder="1" applyAlignment="1">
      <alignment horizontal="right" vertical="center" shrinkToFit="1"/>
    </xf>
    <xf numFmtId="189" fontId="4" fillId="0" borderId="163" xfId="56" applyNumberFormat="1" applyBorder="1" applyAlignment="1">
      <alignment horizontal="right" vertical="center" shrinkToFit="1"/>
    </xf>
    <xf numFmtId="178" fontId="17" fillId="0" borderId="164" xfId="56" applyNumberFormat="1" applyFont="1" applyBorder="1" applyAlignment="1">
      <alignment horizontal="right" vertical="center" shrinkToFit="1"/>
    </xf>
    <xf numFmtId="49" fontId="28" fillId="0" borderId="23" xfId="56" applyNumberFormat="1" applyFont="1" applyBorder="1" applyAlignment="1">
      <alignment horizontal="center" vertical="center"/>
    </xf>
    <xf numFmtId="49" fontId="28" fillId="0" borderId="24" xfId="56" applyNumberFormat="1" applyFont="1" applyBorder="1" applyAlignment="1">
      <alignment horizontal="center" vertical="center"/>
    </xf>
    <xf numFmtId="0" fontId="27" fillId="0" borderId="4" xfId="56" applyFont="1" applyBorder="1" applyAlignment="1">
      <alignment horizontal="center" vertical="center"/>
    </xf>
    <xf numFmtId="0" fontId="27" fillId="0" borderId="5" xfId="56" applyFont="1" applyBorder="1" applyAlignment="1">
      <alignment horizontal="center" vertical="center"/>
    </xf>
    <xf numFmtId="178" fontId="17" fillId="8" borderId="129" xfId="56" applyNumberFormat="1" applyFont="1" applyFill="1" applyBorder="1" applyAlignment="1">
      <alignment horizontal="right" vertical="center" shrinkToFit="1"/>
    </xf>
    <xf numFmtId="178" fontId="17" fillId="8" borderId="0" xfId="56" applyNumberFormat="1" applyFont="1" applyFill="1" applyAlignment="1">
      <alignment horizontal="right" vertical="center" shrinkToFit="1"/>
    </xf>
    <xf numFmtId="178" fontId="17" fillId="8" borderId="164" xfId="56" applyNumberFormat="1" applyFont="1" applyFill="1" applyBorder="1" applyAlignment="1">
      <alignment horizontal="right" vertical="center" shrinkToFit="1"/>
    </xf>
    <xf numFmtId="178" fontId="17" fillId="8" borderId="12" xfId="56" applyNumberFormat="1" applyFont="1" applyFill="1" applyBorder="1" applyAlignment="1">
      <alignment horizontal="right" vertical="center" shrinkToFit="1"/>
    </xf>
    <xf numFmtId="0" fontId="27" fillId="0" borderId="6" xfId="56" applyFont="1" applyBorder="1" applyAlignment="1">
      <alignment horizontal="center" vertical="center"/>
    </xf>
    <xf numFmtId="178" fontId="17" fillId="8" borderId="128" xfId="56" applyNumberFormat="1" applyFont="1" applyFill="1" applyBorder="1" applyAlignment="1">
      <alignment horizontal="right" vertical="center" shrinkToFit="1"/>
    </xf>
    <xf numFmtId="0" fontId="17" fillId="8" borderId="129" xfId="56" applyFont="1" applyFill="1" applyBorder="1" applyAlignment="1">
      <alignment horizontal="right" vertical="center" shrinkToFit="1"/>
    </xf>
    <xf numFmtId="0" fontId="17" fillId="8" borderId="0" xfId="56" applyFont="1" applyFill="1" applyAlignment="1">
      <alignment horizontal="right" vertical="center" shrinkToFit="1"/>
    </xf>
    <xf numFmtId="178" fontId="17" fillId="8" borderId="163" xfId="56" applyNumberFormat="1" applyFont="1" applyFill="1" applyBorder="1" applyAlignment="1">
      <alignment horizontal="right" vertical="center" shrinkToFit="1"/>
    </xf>
    <xf numFmtId="0" fontId="17" fillId="8" borderId="164" xfId="56" applyFont="1" applyFill="1" applyBorder="1" applyAlignment="1">
      <alignment horizontal="right" vertical="center" shrinkToFit="1"/>
    </xf>
    <xf numFmtId="0" fontId="17" fillId="8" borderId="12" xfId="56" applyFont="1" applyFill="1" applyBorder="1" applyAlignment="1">
      <alignment horizontal="right" vertical="center" shrinkToFit="1"/>
    </xf>
    <xf numFmtId="178" fontId="17" fillId="0" borderId="48" xfId="56" applyNumberFormat="1" applyFont="1" applyBorder="1" applyAlignment="1">
      <alignment horizontal="right" vertical="center"/>
    </xf>
    <xf numFmtId="189" fontId="4" fillId="0" borderId="48" xfId="56" applyNumberFormat="1" applyBorder="1" applyAlignment="1">
      <alignment horizontal="right" vertical="center" shrinkToFit="1"/>
    </xf>
    <xf numFmtId="0" fontId="17" fillId="8" borderId="48" xfId="56" applyFont="1" applyFill="1" applyBorder="1" applyAlignment="1">
      <alignment horizontal="right" vertical="center" shrinkToFit="1"/>
    </xf>
    <xf numFmtId="0" fontId="17" fillId="8" borderId="8" xfId="56" applyFont="1" applyFill="1" applyBorder="1" applyAlignment="1">
      <alignment horizontal="right" vertical="center" shrinkToFit="1"/>
    </xf>
    <xf numFmtId="0" fontId="17" fillId="0" borderId="0" xfId="60" applyFont="1">
      <alignment vertical="center"/>
    </xf>
    <xf numFmtId="49" fontId="29" fillId="0" borderId="0" xfId="60" applyNumberFormat="1" applyFont="1" applyAlignment="1">
      <alignment horizontal="center" vertical="center"/>
    </xf>
    <xf numFmtId="0" fontId="30" fillId="0" borderId="0" xfId="60" applyFont="1">
      <alignment vertical="center"/>
    </xf>
    <xf numFmtId="0" fontId="28" fillId="0" borderId="0" xfId="60" applyFont="1">
      <alignment vertical="center"/>
    </xf>
    <xf numFmtId="49" fontId="17" fillId="0" borderId="0" xfId="60" applyNumberFormat="1" applyFont="1">
      <alignment vertical="center"/>
    </xf>
    <xf numFmtId="0" fontId="17" fillId="0" borderId="62" xfId="60" applyFont="1" applyBorder="1" applyAlignment="1">
      <alignment horizontal="center" vertical="center"/>
    </xf>
    <xf numFmtId="0" fontId="17" fillId="0" borderId="45" xfId="60" applyFont="1" applyBorder="1" applyAlignment="1">
      <alignment horizontal="center" vertical="center"/>
    </xf>
    <xf numFmtId="0" fontId="17" fillId="0" borderId="25" xfId="60" applyFont="1" applyBorder="1" applyAlignment="1">
      <alignment horizontal="center" vertical="center"/>
    </xf>
    <xf numFmtId="0" fontId="17" fillId="0" borderId="36" xfId="60" applyFont="1" applyBorder="1" applyAlignment="1">
      <alignment horizontal="center" vertical="center"/>
    </xf>
    <xf numFmtId="0" fontId="17" fillId="0" borderId="48" xfId="60" applyFont="1" applyBorder="1" applyAlignment="1">
      <alignment horizontal="center" vertical="center"/>
    </xf>
    <xf numFmtId="0" fontId="17" fillId="0" borderId="59" xfId="60" applyFont="1" applyBorder="1" applyAlignment="1">
      <alignment horizontal="center" vertical="center"/>
    </xf>
    <xf numFmtId="0" fontId="17" fillId="0" borderId="179" xfId="60" applyFont="1" applyBorder="1" applyAlignment="1">
      <alignment horizontal="center" vertical="center"/>
    </xf>
    <xf numFmtId="0" fontId="17" fillId="0" borderId="8" xfId="60" applyFont="1" applyBorder="1" applyAlignment="1">
      <alignment horizontal="center" vertical="center"/>
    </xf>
    <xf numFmtId="0" fontId="17" fillId="0" borderId="9" xfId="60" applyFont="1" applyBorder="1" applyAlignment="1">
      <alignment horizontal="center" vertical="center"/>
    </xf>
    <xf numFmtId="0" fontId="17" fillId="0" borderId="63" xfId="60" applyFont="1" applyBorder="1" applyAlignment="1">
      <alignment horizontal="center" vertical="center"/>
    </xf>
    <xf numFmtId="0" fontId="17" fillId="0" borderId="2" xfId="60" applyFont="1" applyBorder="1" applyAlignment="1">
      <alignment horizontal="center" vertical="center"/>
    </xf>
    <xf numFmtId="0" fontId="17" fillId="0" borderId="3" xfId="60" applyFont="1" applyBorder="1" applyAlignment="1">
      <alignment horizontal="center" vertical="center"/>
    </xf>
    <xf numFmtId="0" fontId="17" fillId="0" borderId="37" xfId="60" applyFont="1" applyBorder="1" applyAlignment="1">
      <alignment horizontal="center" vertical="center"/>
    </xf>
    <xf numFmtId="0" fontId="17" fillId="0" borderId="159" xfId="60" applyFont="1" applyBorder="1" applyAlignment="1">
      <alignment horizontal="center" vertical="center"/>
    </xf>
    <xf numFmtId="0" fontId="17" fillId="0" borderId="180" xfId="60" applyFont="1" applyBorder="1" applyAlignment="1">
      <alignment horizontal="center" vertical="center"/>
    </xf>
    <xf numFmtId="0" fontId="17" fillId="0" borderId="22" xfId="60" applyFont="1" applyBorder="1" applyAlignment="1">
      <alignment horizontal="center" vertical="center"/>
    </xf>
    <xf numFmtId="0" fontId="17" fillId="0" borderId="23" xfId="60" applyFont="1" applyBorder="1" applyAlignment="1">
      <alignment horizontal="center" vertical="center"/>
    </xf>
    <xf numFmtId="0" fontId="17" fillId="0" borderId="44" xfId="60" applyFont="1" applyBorder="1" applyAlignment="1">
      <alignment horizontal="center" vertical="center" wrapText="1"/>
    </xf>
    <xf numFmtId="0" fontId="17" fillId="0" borderId="28" xfId="60" applyFont="1" applyBorder="1" applyAlignment="1">
      <alignment horizontal="center" vertical="center" wrapText="1"/>
    </xf>
    <xf numFmtId="0" fontId="17" fillId="0" borderId="27" xfId="60" applyFont="1" applyBorder="1" applyAlignment="1">
      <alignment horizontal="center" vertical="center" wrapText="1"/>
    </xf>
    <xf numFmtId="0" fontId="17" fillId="0" borderId="0" xfId="60" applyFont="1" applyAlignment="1">
      <alignment horizontal="center" vertical="center" wrapText="1"/>
    </xf>
    <xf numFmtId="0" fontId="17" fillId="0" borderId="158" xfId="60" applyFont="1" applyBorder="1" applyAlignment="1">
      <alignment horizontal="center" vertical="center" wrapText="1"/>
    </xf>
    <xf numFmtId="0" fontId="17" fillId="0" borderId="67" xfId="60" applyFont="1" applyBorder="1" applyAlignment="1">
      <alignment horizontal="center" vertical="center" wrapText="1"/>
    </xf>
    <xf numFmtId="0" fontId="17" fillId="0" borderId="181" xfId="60" applyFont="1" applyBorder="1" applyAlignment="1">
      <alignment horizontal="center" vertical="center"/>
    </xf>
    <xf numFmtId="0" fontId="17" fillId="0" borderId="182" xfId="60" applyFont="1" applyBorder="1" applyAlignment="1">
      <alignment horizontal="center" vertical="center"/>
    </xf>
    <xf numFmtId="0" fontId="17" fillId="0" borderId="43" xfId="60" applyFont="1" applyBorder="1" applyAlignment="1">
      <alignment horizontal="center" vertical="center"/>
    </xf>
    <xf numFmtId="0" fontId="17" fillId="0" borderId="118" xfId="60" applyFont="1" applyBorder="1" applyAlignment="1">
      <alignment horizontal="center" vertical="center"/>
    </xf>
    <xf numFmtId="0" fontId="17" fillId="0" borderId="46" xfId="60" applyFont="1" applyBorder="1" applyAlignment="1">
      <alignment horizontal="center" vertical="center"/>
    </xf>
    <xf numFmtId="0" fontId="17" fillId="0" borderId="31" xfId="60" applyFont="1" applyBorder="1" applyAlignment="1">
      <alignment horizontal="center" vertical="center" textRotation="255"/>
    </xf>
    <xf numFmtId="0" fontId="17" fillId="0" borderId="21" xfId="60" applyFont="1" applyBorder="1" applyAlignment="1">
      <alignment horizontal="center" vertical="center" textRotation="255"/>
    </xf>
    <xf numFmtId="0" fontId="17" fillId="0" borderId="2" xfId="60" applyFont="1" applyBorder="1" applyAlignment="1">
      <alignment horizontal="center" vertical="center" textRotation="255"/>
    </xf>
    <xf numFmtId="0" fontId="17" fillId="0" borderId="1" xfId="60" applyFont="1" applyBorder="1" applyAlignment="1">
      <alignment horizontal="center" vertical="center"/>
    </xf>
    <xf numFmtId="0" fontId="17" fillId="0" borderId="21" xfId="60" applyFont="1" applyBorder="1" applyAlignment="1">
      <alignment horizontal="center" vertical="center"/>
    </xf>
    <xf numFmtId="0" fontId="17" fillId="0" borderId="27" xfId="60" applyFont="1" applyBorder="1" applyAlignment="1">
      <alignment horizontal="center" vertical="center" textRotation="255"/>
    </xf>
    <xf numFmtId="0" fontId="17" fillId="0" borderId="0" xfId="60" applyFont="1" applyAlignment="1">
      <alignment horizontal="center" vertical="center" textRotation="255"/>
    </xf>
    <xf numFmtId="0" fontId="17" fillId="0" borderId="48" xfId="60" applyFont="1" applyBorder="1" applyAlignment="1">
      <alignment horizontal="center" vertical="center" textRotation="255"/>
    </xf>
    <xf numFmtId="0" fontId="17" fillId="0" borderId="7" xfId="60" applyFont="1" applyBorder="1" applyAlignment="1">
      <alignment horizontal="center" vertical="center"/>
    </xf>
    <xf numFmtId="0" fontId="17" fillId="0" borderId="12" xfId="60" applyFont="1" applyBorder="1" applyAlignment="1">
      <alignment horizontal="center" vertical="center"/>
    </xf>
    <xf numFmtId="0" fontId="17" fillId="0" borderId="4" xfId="60" applyFont="1" applyBorder="1">
      <alignment vertical="center"/>
    </xf>
    <xf numFmtId="0" fontId="17" fillId="0" borderId="5" xfId="60" applyFont="1" applyBorder="1">
      <alignment vertical="center"/>
    </xf>
    <xf numFmtId="0" fontId="17" fillId="0" borderId="158" xfId="60" applyFont="1" applyBorder="1" applyAlignment="1">
      <alignment horizontal="center" vertical="center" textRotation="255"/>
    </xf>
    <xf numFmtId="0" fontId="17" fillId="0" borderId="67" xfId="60" applyFont="1" applyBorder="1" applyAlignment="1">
      <alignment horizontal="center" vertical="center" textRotation="255"/>
    </xf>
    <xf numFmtId="0" fontId="17" fillId="0" borderId="159" xfId="60" applyFont="1" applyBorder="1" applyAlignment="1">
      <alignment horizontal="center" vertical="center" textRotation="255"/>
    </xf>
    <xf numFmtId="0" fontId="17" fillId="0" borderId="38" xfId="60" applyFont="1" applyBorder="1">
      <alignment vertical="center"/>
    </xf>
    <xf numFmtId="0" fontId="17" fillId="0" borderId="39" xfId="60" applyFont="1" applyBorder="1">
      <alignment vertical="center"/>
    </xf>
    <xf numFmtId="0" fontId="17" fillId="0" borderId="27" xfId="60" applyFont="1" applyBorder="1">
      <alignment vertical="center"/>
    </xf>
    <xf numFmtId="49" fontId="17" fillId="0" borderId="27" xfId="60" applyNumberFormat="1" applyFont="1" applyBorder="1">
      <alignment vertical="center"/>
    </xf>
    <xf numFmtId="49" fontId="17" fillId="0" borderId="0" xfId="60" applyNumberFormat="1" applyFont="1" applyAlignment="1">
      <alignment horizontal="left" vertical="center"/>
    </xf>
    <xf numFmtId="49" fontId="17" fillId="0" borderId="0" xfId="60" applyNumberFormat="1" applyFont="1" applyAlignment="1">
      <alignment horizontal="center" vertical="center"/>
    </xf>
    <xf numFmtId="0" fontId="17" fillId="0" borderId="0" xfId="60" applyFont="1" applyAlignment="1">
      <alignment horizontal="center" vertical="center"/>
    </xf>
    <xf numFmtId="190" fontId="17" fillId="0" borderId="0" xfId="60" applyNumberFormat="1" applyFont="1" applyAlignment="1" applyProtection="1">
      <alignment horizontal="center" vertical="center" shrinkToFit="1"/>
      <protection hidden="1"/>
    </xf>
    <xf numFmtId="0" fontId="27" fillId="0" borderId="0" xfId="60" applyFont="1" applyAlignment="1" applyProtection="1">
      <alignment horizontal="left" vertical="center" wrapText="1"/>
      <protection hidden="1"/>
    </xf>
    <xf numFmtId="0" fontId="17" fillId="0" borderId="158" xfId="60" applyFont="1" applyBorder="1">
      <alignment vertical="center"/>
    </xf>
    <xf numFmtId="0" fontId="17" fillId="0" borderId="67" xfId="60" applyFont="1" applyBorder="1">
      <alignment vertical="center"/>
    </xf>
    <xf numFmtId="0" fontId="17" fillId="0" borderId="0" xfId="34">
      <alignment vertical="center"/>
    </xf>
    <xf numFmtId="0" fontId="17" fillId="0" borderId="58" xfId="60" applyFont="1" applyBorder="1">
      <alignment vertical="center"/>
    </xf>
    <xf numFmtId="0" fontId="17" fillId="0" borderId="46" xfId="60" applyFont="1" applyBorder="1">
      <alignment vertical="center"/>
    </xf>
    <xf numFmtId="0" fontId="17" fillId="0" borderId="45" xfId="60" applyFont="1" applyBorder="1" applyAlignment="1">
      <alignment horizontal="center" vertical="center" wrapText="1"/>
    </xf>
    <xf numFmtId="0" fontId="18" fillId="0" borderId="80" xfId="60" applyFont="1" applyBorder="1">
      <alignment vertical="center"/>
    </xf>
    <xf numFmtId="0" fontId="18" fillId="0" borderId="46" xfId="60" applyFont="1" applyBorder="1">
      <alignment vertical="center"/>
    </xf>
    <xf numFmtId="0" fontId="17" fillId="0" borderId="48" xfId="60" applyFont="1" applyBorder="1" applyAlignment="1">
      <alignment horizontal="center" vertical="center" wrapText="1"/>
    </xf>
    <xf numFmtId="0" fontId="18" fillId="0" borderId="9" xfId="55" applyFont="1" applyBorder="1">
      <alignment vertical="center"/>
    </xf>
    <xf numFmtId="0" fontId="18" fillId="0" borderId="1" xfId="55" applyFont="1" applyBorder="1" applyAlignment="1">
      <alignment horizontal="center" vertical="center" shrinkToFit="1"/>
    </xf>
    <xf numFmtId="0" fontId="18" fillId="0" borderId="21" xfId="55" applyFont="1" applyBorder="1" applyAlignment="1">
      <alignment horizontal="center" vertical="center" shrinkToFit="1"/>
    </xf>
    <xf numFmtId="0" fontId="18" fillId="0" borderId="1" xfId="60" applyFont="1" applyBorder="1">
      <alignment vertical="center"/>
    </xf>
    <xf numFmtId="0" fontId="18" fillId="0" borderId="5" xfId="60" applyFont="1" applyBorder="1">
      <alignment vertical="center"/>
    </xf>
    <xf numFmtId="0" fontId="18" fillId="0" borderId="21" xfId="60" applyFont="1" applyBorder="1">
      <alignment vertical="center"/>
    </xf>
    <xf numFmtId="0" fontId="17" fillId="0" borderId="159" xfId="60" applyFont="1" applyBorder="1" applyAlignment="1">
      <alignment horizontal="center" vertical="center" wrapText="1"/>
    </xf>
    <xf numFmtId="0" fontId="18" fillId="0" borderId="180" xfId="55" applyFont="1" applyBorder="1" applyAlignment="1">
      <alignment horizontal="center" vertical="center"/>
    </xf>
    <xf numFmtId="0" fontId="18" fillId="0" borderId="38" xfId="55" applyFont="1" applyBorder="1" applyAlignment="1">
      <alignment horizontal="center" vertical="center" shrinkToFit="1"/>
    </xf>
    <xf numFmtId="0" fontId="18" fillId="0" borderId="39" xfId="55" applyFont="1" applyBorder="1" applyAlignment="1">
      <alignment horizontal="center" vertical="center" shrinkToFit="1"/>
    </xf>
    <xf numFmtId="185" fontId="17" fillId="0" borderId="43" xfId="60" applyNumberFormat="1" applyFont="1" applyBorder="1" applyAlignment="1">
      <alignment horizontal="right" vertical="center" shrinkToFit="1"/>
    </xf>
    <xf numFmtId="178" fontId="17" fillId="0" borderId="43" xfId="60" applyNumberFormat="1" applyFont="1" applyBorder="1" applyAlignment="1">
      <alignment horizontal="right" vertical="center" shrinkToFit="1"/>
    </xf>
    <xf numFmtId="0" fontId="17" fillId="0" borderId="6" xfId="60" applyFont="1" applyBorder="1">
      <alignment vertical="center"/>
    </xf>
    <xf numFmtId="178" fontId="17" fillId="0" borderId="4" xfId="60" applyNumberFormat="1" applyFont="1" applyBorder="1" applyAlignment="1">
      <alignment horizontal="right" vertical="center" shrinkToFit="1"/>
    </xf>
    <xf numFmtId="178" fontId="17" fillId="0" borderId="5" xfId="60" applyNumberFormat="1" applyFont="1" applyBorder="1" applyAlignment="1">
      <alignment horizontal="right" vertical="center" shrinkToFit="1"/>
    </xf>
    <xf numFmtId="178" fontId="17" fillId="0" borderId="6" xfId="60" applyNumberFormat="1" applyFont="1" applyBorder="1" applyAlignment="1">
      <alignment horizontal="right" vertical="center" shrinkToFit="1"/>
    </xf>
    <xf numFmtId="0" fontId="17" fillId="0" borderId="51" xfId="60" applyFont="1" applyBorder="1">
      <alignment vertical="center"/>
    </xf>
    <xf numFmtId="178" fontId="17" fillId="0" borderId="38" xfId="60" applyNumberFormat="1" applyFont="1" applyBorder="1" applyAlignment="1">
      <alignment horizontal="right" vertical="center"/>
    </xf>
    <xf numFmtId="178" fontId="17" fillId="0" borderId="39" xfId="60" applyNumberFormat="1" applyFont="1" applyBorder="1" applyAlignment="1">
      <alignment horizontal="right" vertical="center"/>
    </xf>
    <xf numFmtId="178" fontId="17" fillId="0" borderId="51" xfId="60" applyNumberFormat="1" applyFont="1" applyBorder="1" applyAlignment="1">
      <alignment horizontal="right" vertical="center"/>
    </xf>
    <xf numFmtId="0" fontId="17" fillId="0" borderId="80" xfId="60" applyFont="1" applyBorder="1" applyAlignment="1">
      <alignment horizontal="center" vertical="center"/>
    </xf>
    <xf numFmtId="0" fontId="17" fillId="0" borderId="30" xfId="60" applyFont="1" applyBorder="1" applyAlignment="1">
      <alignment horizontal="center" vertical="center"/>
    </xf>
    <xf numFmtId="0" fontId="17" fillId="0" borderId="44" xfId="60" applyFont="1" applyBorder="1" applyAlignment="1">
      <alignment horizontal="center" vertical="center"/>
    </xf>
    <xf numFmtId="0" fontId="17" fillId="0" borderId="28" xfId="60" applyFont="1" applyBorder="1" applyAlignment="1">
      <alignment horizontal="center" vertical="center"/>
    </xf>
    <xf numFmtId="0" fontId="17" fillId="0" borderId="64" xfId="60" applyFont="1" applyBorder="1" applyAlignment="1">
      <alignment horizontal="center" vertical="center"/>
    </xf>
    <xf numFmtId="0" fontId="17" fillId="0" borderId="61" xfId="60" applyFont="1" applyBorder="1" applyAlignment="1">
      <alignment horizontal="center" vertical="center"/>
    </xf>
    <xf numFmtId="0" fontId="17" fillId="0" borderId="27" xfId="60" applyFont="1" applyBorder="1" applyAlignment="1">
      <alignment horizontal="center" vertical="center"/>
    </xf>
    <xf numFmtId="0" fontId="17" fillId="0" borderId="183" xfId="60" applyFont="1" applyBorder="1" applyAlignment="1">
      <alignment horizontal="center" vertical="center"/>
    </xf>
    <xf numFmtId="0" fontId="17" fillId="0" borderId="49" xfId="60" applyFont="1" applyBorder="1" applyAlignment="1">
      <alignment horizontal="center" vertical="center"/>
    </xf>
    <xf numFmtId="0" fontId="17" fillId="0" borderId="33" xfId="60" applyFont="1" applyBorder="1" applyAlignment="1">
      <alignment horizontal="center" vertical="center"/>
    </xf>
    <xf numFmtId="0" fontId="17" fillId="0" borderId="31" xfId="60" applyFont="1" applyBorder="1" applyAlignment="1">
      <alignment horizontal="center" vertical="center"/>
    </xf>
    <xf numFmtId="0" fontId="17" fillId="0" borderId="160" xfId="60" applyFont="1" applyBorder="1" applyAlignment="1">
      <alignment horizontal="center" vertical="center"/>
    </xf>
    <xf numFmtId="0" fontId="17" fillId="0" borderId="184" xfId="60" applyFont="1" applyBorder="1" applyAlignment="1">
      <alignment horizontal="center" vertical="center"/>
    </xf>
    <xf numFmtId="0" fontId="17" fillId="0" borderId="158" xfId="60" applyFont="1" applyBorder="1" applyAlignment="1">
      <alignment horizontal="center" vertical="center"/>
    </xf>
    <xf numFmtId="0" fontId="17" fillId="0" borderId="67" xfId="60" applyFont="1" applyBorder="1" applyAlignment="1">
      <alignment horizontal="center" vertical="center"/>
    </xf>
    <xf numFmtId="0" fontId="17" fillId="0" borderId="60" xfId="60" applyFont="1" applyBorder="1">
      <alignment vertical="center"/>
    </xf>
    <xf numFmtId="178" fontId="17" fillId="0" borderId="58" xfId="60" applyNumberFormat="1" applyFont="1" applyBorder="1" applyAlignment="1">
      <alignment horizontal="right" vertical="center" shrinkToFit="1"/>
    </xf>
    <xf numFmtId="178" fontId="17" fillId="0" borderId="46" xfId="60" applyNumberFormat="1" applyFont="1" applyBorder="1" applyAlignment="1">
      <alignment horizontal="right" vertical="center" shrinkToFit="1"/>
    </xf>
    <xf numFmtId="178" fontId="17" fillId="0" borderId="47" xfId="60" applyNumberFormat="1" applyFont="1" applyBorder="1" applyAlignment="1">
      <alignment horizontal="right" vertical="center" shrinkToFit="1"/>
    </xf>
    <xf numFmtId="178" fontId="17" fillId="0" borderId="34" xfId="60" applyNumberFormat="1" applyFont="1" applyBorder="1" applyAlignment="1">
      <alignment horizontal="right" vertical="center" shrinkToFit="1"/>
    </xf>
    <xf numFmtId="191" fontId="17" fillId="0" borderId="38" xfId="60" applyNumberFormat="1" applyFont="1" applyBorder="1" applyAlignment="1">
      <alignment horizontal="right" vertical="center" shrinkToFit="1"/>
    </xf>
    <xf numFmtId="191" fontId="17" fillId="0" borderId="39" xfId="60" applyNumberFormat="1" applyFont="1" applyBorder="1" applyAlignment="1">
      <alignment horizontal="right" vertical="center" shrinkToFit="1"/>
    </xf>
    <xf numFmtId="191" fontId="17" fillId="0" borderId="40" xfId="60" applyNumberFormat="1" applyFont="1" applyBorder="1" applyAlignment="1">
      <alignment horizontal="right" vertical="center" shrinkToFit="1"/>
    </xf>
    <xf numFmtId="0" fontId="18" fillId="0" borderId="60" xfId="60" applyFont="1" applyBorder="1">
      <alignment vertical="center"/>
    </xf>
    <xf numFmtId="178" fontId="18" fillId="0" borderId="80" xfId="60" applyNumberFormat="1" applyFont="1" applyBorder="1" applyAlignment="1">
      <alignment horizontal="right" vertical="center" shrinkToFit="1"/>
    </xf>
    <xf numFmtId="178" fontId="18" fillId="0" borderId="28" xfId="60" applyNumberFormat="1" applyFont="1" applyBorder="1" applyAlignment="1">
      <alignment horizontal="right" vertical="center" shrinkToFit="1"/>
    </xf>
    <xf numFmtId="178" fontId="18" fillId="0" borderId="29" xfId="60" applyNumberFormat="1" applyFont="1" applyBorder="1" applyAlignment="1">
      <alignment horizontal="right" vertical="center" shrinkToFit="1"/>
    </xf>
    <xf numFmtId="0" fontId="17" fillId="0" borderId="57" xfId="60" applyFont="1" applyBorder="1" applyAlignment="1">
      <alignment horizontal="center" vertical="center"/>
    </xf>
    <xf numFmtId="0" fontId="17" fillId="0" borderId="5" xfId="60" applyFont="1" applyBorder="1" applyAlignment="1">
      <alignment horizontal="center" vertical="center"/>
    </xf>
    <xf numFmtId="0" fontId="18" fillId="0" borderId="2" xfId="55" applyFont="1" applyBorder="1" applyAlignment="1">
      <alignment horizontal="center" vertical="center" shrinkToFit="1"/>
    </xf>
    <xf numFmtId="178" fontId="18" fillId="0" borderId="4" xfId="60" applyNumberFormat="1" applyFont="1" applyBorder="1" applyAlignment="1">
      <alignment horizontal="right" vertical="center" shrinkToFit="1"/>
    </xf>
    <xf numFmtId="178" fontId="18" fillId="0" borderId="5" xfId="60" applyNumberFormat="1" applyFont="1" applyBorder="1" applyAlignment="1">
      <alignment horizontal="right" vertical="center" shrinkToFit="1"/>
    </xf>
    <xf numFmtId="178" fontId="18" fillId="0" borderId="34" xfId="60" applyNumberFormat="1" applyFont="1" applyBorder="1" applyAlignment="1">
      <alignment horizontal="right" vertical="center" shrinkToFit="1"/>
    </xf>
    <xf numFmtId="0" fontId="18" fillId="0" borderId="6" xfId="60" applyFont="1" applyBorder="1">
      <alignment vertical="center"/>
    </xf>
    <xf numFmtId="0" fontId="18" fillId="0" borderId="2" xfId="60" applyFont="1" applyBorder="1">
      <alignment vertical="center"/>
    </xf>
    <xf numFmtId="191" fontId="18" fillId="0" borderId="1" xfId="60" applyNumberFormat="1" applyFont="1" applyBorder="1" applyAlignment="1">
      <alignment horizontal="right" vertical="center" shrinkToFit="1"/>
    </xf>
    <xf numFmtId="191" fontId="18" fillId="0" borderId="21" xfId="60" applyNumberFormat="1" applyFont="1" applyBorder="1" applyAlignment="1">
      <alignment horizontal="right" vertical="center" shrinkToFit="1"/>
    </xf>
    <xf numFmtId="191" fontId="18" fillId="0" borderId="32" xfId="60" applyNumberFormat="1" applyFont="1" applyBorder="1" applyAlignment="1">
      <alignment horizontal="right" vertical="center" shrinkToFit="1"/>
    </xf>
    <xf numFmtId="0" fontId="18" fillId="0" borderId="51" xfId="55" applyFont="1" applyBorder="1" applyAlignment="1">
      <alignment horizontal="center" vertical="center" shrinkToFit="1"/>
    </xf>
    <xf numFmtId="185" fontId="17" fillId="0" borderId="185" xfId="60" applyNumberFormat="1" applyFont="1" applyBorder="1" applyAlignment="1">
      <alignment horizontal="right" vertical="center" shrinkToFit="1"/>
    </xf>
    <xf numFmtId="185" fontId="17" fillId="0" borderId="26" xfId="60" applyNumberFormat="1" applyFont="1" applyBorder="1" applyAlignment="1">
      <alignment horizontal="right" vertical="center" shrinkToFit="1"/>
    </xf>
    <xf numFmtId="178" fontId="17" fillId="0" borderId="185" xfId="60" applyNumberFormat="1" applyFont="1" applyBorder="1" applyAlignment="1">
      <alignment horizontal="right" vertical="center" shrinkToFit="1"/>
    </xf>
    <xf numFmtId="178" fontId="17" fillId="0" borderId="26" xfId="60" applyNumberFormat="1" applyFont="1" applyBorder="1" applyAlignment="1">
      <alignment horizontal="right" vertical="center" shrinkToFit="1"/>
    </xf>
    <xf numFmtId="0" fontId="27" fillId="0" borderId="1" xfId="60" applyFont="1" applyBorder="1" applyAlignment="1">
      <alignment horizontal="center" vertical="center" wrapText="1"/>
    </xf>
    <xf numFmtId="0" fontId="27" fillId="0" borderId="21" xfId="60" applyFont="1" applyBorder="1" applyAlignment="1">
      <alignment horizontal="center" vertical="center" wrapText="1"/>
    </xf>
    <xf numFmtId="0" fontId="27" fillId="0" borderId="2" xfId="60" applyFont="1" applyBorder="1" applyAlignment="1">
      <alignment horizontal="center" vertical="center" wrapText="1"/>
    </xf>
    <xf numFmtId="0" fontId="17" fillId="0" borderId="1" xfId="60" applyFont="1" applyBorder="1" applyAlignment="1">
      <alignment horizontal="center" vertical="center" textRotation="255"/>
    </xf>
    <xf numFmtId="0" fontId="27" fillId="0" borderId="7" xfId="60" applyFont="1" applyBorder="1" applyAlignment="1">
      <alignment horizontal="center" vertical="center" wrapText="1"/>
    </xf>
    <xf numFmtId="0" fontId="27" fillId="0" borderId="12" xfId="60" applyFont="1" applyBorder="1" applyAlignment="1">
      <alignment horizontal="center" vertical="center" wrapText="1"/>
    </xf>
    <xf numFmtId="0" fontId="27" fillId="0" borderId="8" xfId="60" applyFont="1" applyBorder="1" applyAlignment="1">
      <alignment horizontal="center" vertical="center" wrapText="1"/>
    </xf>
    <xf numFmtId="0" fontId="17" fillId="0" borderId="64" xfId="60" applyFont="1" applyBorder="1" applyAlignment="1">
      <alignment horizontal="center" vertical="center" textRotation="255"/>
    </xf>
    <xf numFmtId="0" fontId="17" fillId="0" borderId="7" xfId="60" applyFont="1" applyBorder="1" applyAlignment="1">
      <alignment horizontal="center" vertical="center" textRotation="255"/>
    </xf>
    <xf numFmtId="0" fontId="17" fillId="0" borderId="12" xfId="60" applyFont="1" applyBorder="1" applyAlignment="1">
      <alignment horizontal="center" vertical="center" textRotation="255"/>
    </xf>
    <xf numFmtId="0" fontId="17" fillId="0" borderId="160" xfId="60" applyFont="1" applyBorder="1" applyAlignment="1">
      <alignment horizontal="center" vertical="center" shrinkToFit="1"/>
    </xf>
    <xf numFmtId="0" fontId="17" fillId="0" borderId="67" xfId="60" applyFont="1" applyBorder="1" applyAlignment="1">
      <alignment horizontal="center" vertical="center" shrinkToFit="1"/>
    </xf>
    <xf numFmtId="0" fontId="17" fillId="0" borderId="0" xfId="60" applyFont="1" applyAlignment="1">
      <alignment horizontal="left" vertical="center"/>
    </xf>
    <xf numFmtId="49" fontId="17" fillId="0" borderId="1" xfId="60" applyNumberFormat="1" applyFont="1" applyBorder="1" applyAlignment="1">
      <alignment horizontal="center" vertical="center"/>
    </xf>
    <xf numFmtId="49" fontId="17" fillId="0" borderId="21" xfId="60" applyNumberFormat="1" applyFont="1" applyBorder="1" applyAlignment="1">
      <alignment horizontal="center" vertical="center"/>
    </xf>
    <xf numFmtId="49" fontId="17" fillId="0" borderId="64" xfId="60" applyNumberFormat="1" applyFont="1" applyBorder="1" applyAlignment="1">
      <alignment horizontal="center" vertical="center"/>
    </xf>
    <xf numFmtId="49" fontId="17" fillId="0" borderId="160" xfId="60" applyNumberFormat="1" applyFont="1" applyBorder="1" applyAlignment="1">
      <alignment horizontal="center" vertical="center"/>
    </xf>
    <xf numFmtId="49" fontId="17" fillId="0" borderId="67" xfId="60" applyNumberFormat="1" applyFont="1" applyBorder="1" applyAlignment="1">
      <alignment horizontal="center" vertical="center"/>
    </xf>
    <xf numFmtId="0" fontId="17" fillId="0" borderId="6" xfId="60" applyFont="1" applyBorder="1" applyAlignment="1">
      <alignment horizontal="center" vertical="center"/>
    </xf>
    <xf numFmtId="0" fontId="17" fillId="0" borderId="4" xfId="60" applyFont="1" applyBorder="1" applyAlignment="1">
      <alignment horizontal="center" vertical="center" shrinkToFit="1"/>
    </xf>
    <xf numFmtId="0" fontId="17" fillId="0" borderId="5" xfId="60" applyFont="1" applyBorder="1" applyAlignment="1">
      <alignment horizontal="center" vertical="center" shrinkToFit="1"/>
    </xf>
    <xf numFmtId="189" fontId="17" fillId="0" borderId="4" xfId="60" applyNumberFormat="1" applyFont="1" applyBorder="1" applyAlignment="1">
      <alignment horizontal="right" vertical="center" shrinkToFit="1"/>
    </xf>
    <xf numFmtId="189" fontId="17" fillId="0" borderId="5" xfId="60" applyNumberFormat="1" applyFont="1" applyBorder="1" applyAlignment="1">
      <alignment horizontal="right" vertical="center" shrinkToFit="1"/>
    </xf>
    <xf numFmtId="189" fontId="17" fillId="0" borderId="38" xfId="60" applyNumberFormat="1" applyFont="1" applyBorder="1" applyAlignment="1">
      <alignment horizontal="right" vertical="center" shrinkToFit="1"/>
    </xf>
    <xf numFmtId="189" fontId="17" fillId="0" borderId="39" xfId="60" applyNumberFormat="1" applyFont="1" applyBorder="1" applyAlignment="1">
      <alignment horizontal="right" vertical="center" shrinkToFit="1"/>
    </xf>
    <xf numFmtId="178" fontId="17" fillId="0" borderId="28" xfId="60" applyNumberFormat="1" applyFont="1" applyBorder="1" applyAlignment="1">
      <alignment horizontal="right" vertical="center"/>
    </xf>
    <xf numFmtId="189" fontId="17" fillId="0" borderId="67" xfId="60" applyNumberFormat="1" applyFont="1" applyBorder="1" applyAlignment="1">
      <alignment horizontal="right" vertical="center"/>
    </xf>
    <xf numFmtId="0" fontId="21" fillId="0" borderId="5" xfId="60" applyFont="1" applyBorder="1">
      <alignment vertical="center"/>
    </xf>
    <xf numFmtId="0" fontId="17" fillId="0" borderId="8" xfId="60" applyFont="1" applyBorder="1" applyAlignment="1">
      <alignment horizontal="center" vertical="center" textRotation="255"/>
    </xf>
    <xf numFmtId="0" fontId="17" fillId="0" borderId="29" xfId="60" applyFont="1" applyBorder="1" applyAlignment="1">
      <alignment horizontal="center" vertical="center"/>
    </xf>
    <xf numFmtId="0" fontId="17" fillId="0" borderId="133" xfId="60" applyFont="1" applyBorder="1" applyAlignment="1">
      <alignment horizontal="center" vertical="center"/>
    </xf>
    <xf numFmtId="0" fontId="17" fillId="0" borderId="132" xfId="60" applyFont="1" applyBorder="1" applyAlignment="1">
      <alignment horizontal="center" vertical="center"/>
    </xf>
    <xf numFmtId="0" fontId="17" fillId="0" borderId="57" xfId="60" applyFont="1" applyBorder="1">
      <alignment vertical="center"/>
    </xf>
    <xf numFmtId="49" fontId="17" fillId="0" borderId="32" xfId="60" applyNumberFormat="1" applyFont="1" applyBorder="1" applyAlignment="1">
      <alignment horizontal="center" vertical="center"/>
    </xf>
    <xf numFmtId="49" fontId="17" fillId="0" borderId="133" xfId="60" applyNumberFormat="1" applyFont="1" applyBorder="1" applyAlignment="1">
      <alignment horizontal="center" vertical="center"/>
    </xf>
    <xf numFmtId="49" fontId="17" fillId="0" borderId="186" xfId="60" applyNumberFormat="1" applyFont="1" applyBorder="1" applyAlignment="1">
      <alignment horizontal="center" vertical="center"/>
    </xf>
    <xf numFmtId="0" fontId="17" fillId="0" borderId="6" xfId="60" applyFont="1" applyBorder="1" applyAlignment="1">
      <alignment horizontal="center" vertical="center" shrinkToFit="1"/>
    </xf>
    <xf numFmtId="0" fontId="17" fillId="0" borderId="34" xfId="60" applyFont="1" applyBorder="1" applyAlignment="1">
      <alignment horizontal="center" vertical="center" shrinkToFit="1"/>
    </xf>
    <xf numFmtId="189" fontId="17" fillId="0" borderId="6" xfId="60" applyNumberFormat="1" applyFont="1" applyBorder="1" applyAlignment="1">
      <alignment horizontal="right" vertical="center" shrinkToFit="1"/>
    </xf>
    <xf numFmtId="189" fontId="17" fillId="0" borderId="34" xfId="60" applyNumberFormat="1" applyFont="1" applyBorder="1" applyAlignment="1">
      <alignment horizontal="right" vertical="center" shrinkToFit="1"/>
    </xf>
    <xf numFmtId="189" fontId="17" fillId="0" borderId="51" xfId="60" applyNumberFormat="1" applyFont="1" applyBorder="1" applyAlignment="1">
      <alignment horizontal="right" vertical="center" shrinkToFit="1"/>
    </xf>
    <xf numFmtId="189" fontId="17" fillId="0" borderId="40" xfId="60" applyNumberFormat="1" applyFont="1" applyBorder="1" applyAlignment="1">
      <alignment horizontal="right" vertical="center" shrinkToFit="1"/>
    </xf>
    <xf numFmtId="178" fontId="17" fillId="0" borderId="29" xfId="60" applyNumberFormat="1" applyFont="1" applyBorder="1" applyAlignment="1">
      <alignment horizontal="right" vertical="center"/>
    </xf>
    <xf numFmtId="189" fontId="17" fillId="0" borderId="186" xfId="60" applyNumberFormat="1" applyFont="1" applyBorder="1" applyAlignment="1">
      <alignment horizontal="right" vertical="center"/>
    </xf>
    <xf numFmtId="0" fontId="17" fillId="0" borderId="50" xfId="60" applyFont="1" applyBorder="1">
      <alignment vertical="center"/>
    </xf>
    <xf numFmtId="0" fontId="17" fillId="0" borderId="1" xfId="60" applyFont="1" applyBorder="1" applyAlignment="1">
      <alignment horizontal="center" vertical="center" wrapText="1"/>
    </xf>
    <xf numFmtId="0" fontId="17" fillId="0" borderId="21" xfId="60" applyFont="1" applyBorder="1" applyAlignment="1">
      <alignment horizontal="center" vertical="center" wrapText="1"/>
    </xf>
    <xf numFmtId="0" fontId="17" fillId="0" borderId="7" xfId="60" applyFont="1" applyBorder="1" applyAlignment="1">
      <alignment horizontal="center" vertical="center" wrapText="1"/>
    </xf>
    <xf numFmtId="0" fontId="17" fillId="0" borderId="12" xfId="60" applyFont="1" applyBorder="1" applyAlignment="1">
      <alignment horizontal="center" vertical="center" wrapText="1"/>
    </xf>
    <xf numFmtId="0" fontId="21" fillId="0" borderId="6" xfId="60" applyFont="1" applyBorder="1">
      <alignment vertical="center"/>
    </xf>
    <xf numFmtId="0" fontId="17" fillId="0" borderId="159" xfId="60" applyFont="1" applyBorder="1" applyAlignment="1">
      <alignment horizontal="center" vertical="center" shrinkToFit="1"/>
    </xf>
    <xf numFmtId="0" fontId="17" fillId="0" borderId="4" xfId="60" applyFont="1" applyBorder="1" applyAlignment="1">
      <alignment horizontal="center" vertical="center"/>
    </xf>
    <xf numFmtId="0" fontId="17" fillId="0" borderId="42" xfId="60" applyFont="1" applyBorder="1" applyAlignment="1">
      <alignment horizontal="center" vertical="center"/>
    </xf>
    <xf numFmtId="0" fontId="17" fillId="0" borderId="40" xfId="60" applyFont="1" applyBorder="1" applyAlignment="1">
      <alignment horizontal="center" vertical="center"/>
    </xf>
    <xf numFmtId="0" fontId="17" fillId="0" borderId="2" xfId="60" applyFont="1" applyBorder="1" applyAlignment="1">
      <alignment horizontal="center" vertical="center" wrapText="1"/>
    </xf>
    <xf numFmtId="0" fontId="17" fillId="0" borderId="8" xfId="60" applyFont="1" applyBorder="1" applyAlignment="1">
      <alignment horizontal="center" vertical="center" wrapText="1"/>
    </xf>
    <xf numFmtId="0" fontId="18" fillId="0" borderId="44" xfId="54" applyFont="1" applyBorder="1" applyAlignment="1">
      <alignment horizontal="left" vertical="center"/>
    </xf>
    <xf numFmtId="0" fontId="18" fillId="0" borderId="28" xfId="54" applyFont="1" applyBorder="1" applyAlignment="1">
      <alignment horizontal="left" vertical="center"/>
    </xf>
    <xf numFmtId="0" fontId="18" fillId="0" borderId="27" xfId="54" applyFont="1" applyBorder="1" applyAlignment="1">
      <alignment horizontal="left" vertical="center"/>
    </xf>
    <xf numFmtId="0" fontId="18" fillId="0" borderId="0" xfId="54" applyFont="1" applyAlignment="1">
      <alignment horizontal="left" vertical="center"/>
    </xf>
    <xf numFmtId="0" fontId="17" fillId="0" borderId="187" xfId="60" applyFont="1" applyBorder="1" applyAlignment="1">
      <alignment horizontal="center" vertical="center"/>
    </xf>
    <xf numFmtId="0" fontId="17" fillId="0" borderId="47" xfId="60" applyFont="1" applyBorder="1" applyAlignment="1">
      <alignment horizontal="center" vertical="center"/>
    </xf>
    <xf numFmtId="0" fontId="18" fillId="0" borderId="158" xfId="54" applyFont="1" applyBorder="1" applyAlignment="1">
      <alignment horizontal="left" vertical="center"/>
    </xf>
    <xf numFmtId="0" fontId="18" fillId="0" borderId="67" xfId="54" applyFont="1" applyBorder="1" applyAlignment="1">
      <alignment horizontal="left" vertical="center"/>
    </xf>
    <xf numFmtId="0" fontId="27" fillId="0" borderId="32" xfId="60" applyFont="1" applyBorder="1" applyAlignment="1">
      <alignment horizontal="center" vertical="center" wrapText="1"/>
    </xf>
    <xf numFmtId="0" fontId="27" fillId="0" borderId="132" xfId="60" applyFont="1" applyBorder="1" applyAlignment="1">
      <alignment horizontal="center" vertical="center" wrapText="1"/>
    </xf>
    <xf numFmtId="0" fontId="17" fillId="0" borderId="27" xfId="60" applyFont="1" applyBorder="1" applyAlignment="1">
      <alignment horizontal="left" vertical="center"/>
    </xf>
    <xf numFmtId="0" fontId="17" fillId="0" borderId="158" xfId="60" applyFont="1" applyBorder="1" applyAlignment="1">
      <alignment horizontal="left" vertical="center"/>
    </xf>
    <xf numFmtId="0" fontId="17" fillId="0" borderId="67" xfId="60" applyFont="1" applyBorder="1" applyAlignment="1">
      <alignment horizontal="left" vertical="center"/>
    </xf>
    <xf numFmtId="0" fontId="18" fillId="0" borderId="44" xfId="54" applyFont="1" applyBorder="1" applyAlignment="1">
      <alignment horizontal="center" vertical="center" wrapText="1"/>
    </xf>
    <xf numFmtId="0" fontId="18" fillId="0" borderId="28" xfId="54" applyFont="1" applyBorder="1" applyAlignment="1">
      <alignment horizontal="center" vertical="center" wrapText="1"/>
    </xf>
    <xf numFmtId="0" fontId="18" fillId="0" borderId="29" xfId="54" applyFont="1" applyBorder="1" applyAlignment="1">
      <alignment horizontal="center" vertical="center" wrapText="1"/>
    </xf>
    <xf numFmtId="0" fontId="18" fillId="0" borderId="27" xfId="54" applyFont="1" applyBorder="1" applyAlignment="1">
      <alignment horizontal="center" vertical="center" wrapText="1"/>
    </xf>
    <xf numFmtId="0" fontId="18" fillId="0" borderId="0" xfId="54" applyFont="1" applyAlignment="1">
      <alignment horizontal="center" vertical="center" wrapText="1"/>
    </xf>
    <xf numFmtId="0" fontId="18" fillId="0" borderId="133" xfId="54" applyFont="1" applyBorder="1" applyAlignment="1">
      <alignment horizontal="center" vertical="center" wrapText="1"/>
    </xf>
    <xf numFmtId="0" fontId="18" fillId="0" borderId="158" xfId="54" applyFont="1" applyBorder="1" applyAlignment="1">
      <alignment horizontal="center" vertical="center" wrapText="1"/>
    </xf>
    <xf numFmtId="0" fontId="18" fillId="0" borderId="67" xfId="54" applyFont="1" applyBorder="1" applyAlignment="1">
      <alignment horizontal="center" vertical="center" wrapText="1"/>
    </xf>
    <xf numFmtId="0" fontId="18" fillId="0" borderId="186" xfId="54" applyFont="1" applyBorder="1" applyAlignment="1">
      <alignment horizontal="center" vertical="center" wrapText="1"/>
    </xf>
    <xf numFmtId="0" fontId="17" fillId="0" borderId="24" xfId="60" applyFont="1" applyBorder="1" applyAlignment="1">
      <alignment horizontal="center" vertical="center"/>
    </xf>
    <xf numFmtId="0" fontId="18" fillId="0" borderId="29" xfId="54" applyFont="1" applyBorder="1" applyAlignment="1">
      <alignment horizontal="left" vertical="center"/>
    </xf>
    <xf numFmtId="178" fontId="17" fillId="0" borderId="44" xfId="60" applyNumberFormat="1" applyFont="1" applyBorder="1" applyAlignment="1">
      <alignment horizontal="right" vertical="center" shrinkToFit="1"/>
    </xf>
    <xf numFmtId="178" fontId="17" fillId="0" borderId="28" xfId="60" applyNumberFormat="1" applyFont="1" applyBorder="1" applyAlignment="1">
      <alignment horizontal="right" vertical="center" shrinkToFit="1"/>
    </xf>
    <xf numFmtId="0" fontId="18" fillId="0" borderId="133" xfId="54" applyFont="1" applyBorder="1" applyAlignment="1">
      <alignment horizontal="left" vertical="center"/>
    </xf>
    <xf numFmtId="178" fontId="17" fillId="0" borderId="27" xfId="60" applyNumberFormat="1" applyFont="1" applyBorder="1" applyAlignment="1">
      <alignment horizontal="right" vertical="center" shrinkToFit="1"/>
    </xf>
    <xf numFmtId="178" fontId="17" fillId="0" borderId="0" xfId="60" applyNumberFormat="1" applyFont="1" applyAlignment="1">
      <alignment horizontal="right" vertical="center" shrinkToFit="1"/>
    </xf>
    <xf numFmtId="0" fontId="18" fillId="0" borderId="186" xfId="54" applyFont="1" applyBorder="1" applyAlignment="1">
      <alignment horizontal="left" vertical="center"/>
    </xf>
    <xf numFmtId="178" fontId="17" fillId="0" borderId="158" xfId="60" applyNumberFormat="1" applyFont="1" applyBorder="1" applyAlignment="1">
      <alignment horizontal="right" vertical="center" shrinkToFit="1"/>
    </xf>
    <xf numFmtId="178" fontId="17" fillId="0" borderId="67" xfId="60" applyNumberFormat="1" applyFont="1" applyBorder="1" applyAlignment="1">
      <alignment horizontal="right" vertical="center" shrinkToFit="1"/>
    </xf>
    <xf numFmtId="0" fontId="17" fillId="0" borderId="133" xfId="60" applyFont="1" applyBorder="1" applyAlignment="1">
      <alignment horizontal="left" vertical="center"/>
    </xf>
    <xf numFmtId="0" fontId="17" fillId="0" borderId="186" xfId="60" applyFont="1" applyBorder="1" applyAlignment="1">
      <alignment horizontal="left" vertical="center"/>
    </xf>
    <xf numFmtId="178" fontId="17" fillId="0" borderId="29" xfId="60" applyNumberFormat="1" applyFont="1" applyBorder="1" applyAlignment="1">
      <alignment horizontal="right" vertical="center" shrinkToFit="1"/>
    </xf>
    <xf numFmtId="178" fontId="17" fillId="0" borderId="133" xfId="60" applyNumberFormat="1" applyFont="1" applyBorder="1" applyAlignment="1">
      <alignment horizontal="right" vertical="center" shrinkToFit="1"/>
    </xf>
    <xf numFmtId="178" fontId="17" fillId="0" borderId="186" xfId="60" applyNumberFormat="1" applyFont="1" applyBorder="1" applyAlignment="1">
      <alignment horizontal="right" vertical="center" shrinkToFit="1"/>
    </xf>
    <xf numFmtId="0" fontId="17" fillId="0" borderId="44" xfId="60" applyFont="1" applyBorder="1" applyAlignment="1">
      <alignment horizontal="left" vertical="center"/>
    </xf>
    <xf numFmtId="0" fontId="17" fillId="0" borderId="28" xfId="60" applyFont="1" applyBorder="1" applyAlignment="1">
      <alignment horizontal="left" vertical="center"/>
    </xf>
    <xf numFmtId="0" fontId="17" fillId="0" borderId="44" xfId="34" applyFont="1" applyBorder="1" applyAlignment="1">
      <alignment horizontal="left" vertical="center"/>
    </xf>
    <xf numFmtId="0" fontId="17" fillId="0" borderId="28" xfId="34" applyFont="1" applyBorder="1" applyAlignment="1">
      <alignment horizontal="left" vertical="center"/>
    </xf>
    <xf numFmtId="0" fontId="27" fillId="0" borderId="0" xfId="60" applyFont="1" applyAlignment="1">
      <alignment horizontal="left" vertical="center" wrapText="1"/>
    </xf>
    <xf numFmtId="0" fontId="27" fillId="0" borderId="67" xfId="60" applyFont="1" applyBorder="1" applyAlignment="1">
      <alignment vertical="center" wrapText="1"/>
    </xf>
    <xf numFmtId="0" fontId="17" fillId="0" borderId="29" xfId="60" applyFont="1" applyBorder="1" applyAlignment="1">
      <alignment horizontal="left" vertical="center"/>
    </xf>
    <xf numFmtId="189" fontId="17" fillId="0" borderId="44" xfId="60" applyNumberFormat="1" applyFont="1" applyBorder="1" applyAlignment="1">
      <alignment horizontal="right" vertical="center" shrinkToFit="1"/>
    </xf>
    <xf numFmtId="189" fontId="17" fillId="0" borderId="28" xfId="60" applyNumberFormat="1" applyFont="1" applyBorder="1" applyAlignment="1">
      <alignment horizontal="right" vertical="center" shrinkToFit="1"/>
    </xf>
    <xf numFmtId="189" fontId="17" fillId="0" borderId="27" xfId="60" applyNumberFormat="1" applyFont="1" applyBorder="1" applyAlignment="1">
      <alignment horizontal="right" vertical="center" shrinkToFit="1"/>
    </xf>
    <xf numFmtId="189" fontId="17" fillId="0" borderId="0" xfId="60" applyNumberFormat="1" applyFont="1" applyAlignment="1">
      <alignment horizontal="right" vertical="center" shrinkToFit="1"/>
    </xf>
    <xf numFmtId="192" fontId="17" fillId="0" borderId="27" xfId="60" applyNumberFormat="1" applyFont="1" applyBorder="1" applyAlignment="1">
      <alignment horizontal="right" vertical="center" shrinkToFit="1"/>
    </xf>
    <xf numFmtId="192" fontId="17" fillId="0" borderId="0" xfId="60" applyNumberFormat="1" applyFont="1" applyAlignment="1">
      <alignment horizontal="right" vertical="center" shrinkToFit="1"/>
    </xf>
    <xf numFmtId="185" fontId="17" fillId="0" borderId="27" xfId="60" applyNumberFormat="1" applyFont="1" applyBorder="1" applyAlignment="1">
      <alignment horizontal="right" vertical="center" shrinkToFit="1"/>
    </xf>
    <xf numFmtId="185" fontId="17" fillId="0" borderId="0" xfId="60" applyNumberFormat="1" applyFont="1" applyAlignment="1">
      <alignment horizontal="right" vertical="center" shrinkToFit="1"/>
    </xf>
    <xf numFmtId="193" fontId="17" fillId="0" borderId="44" xfId="60" applyNumberFormat="1" applyFont="1" applyBorder="1" applyAlignment="1">
      <alignment horizontal="right" vertical="center" shrinkToFit="1"/>
    </xf>
    <xf numFmtId="193" fontId="17" fillId="0" borderId="28" xfId="60" applyNumberFormat="1" applyFont="1" applyBorder="1" applyAlignment="1">
      <alignment horizontal="right" vertical="center" shrinkToFit="1"/>
    </xf>
    <xf numFmtId="189" fontId="17" fillId="0" borderId="158" xfId="60" applyNumberFormat="1" applyFont="1" applyBorder="1" applyAlignment="1">
      <alignment horizontal="right" vertical="center" shrinkToFit="1"/>
    </xf>
    <xf numFmtId="189" fontId="17" fillId="0" borderId="67" xfId="60" applyNumberFormat="1" applyFont="1" applyBorder="1" applyAlignment="1">
      <alignment horizontal="right" vertical="center" shrinkToFit="1"/>
    </xf>
    <xf numFmtId="0" fontId="17" fillId="0" borderId="29" xfId="34" applyFont="1" applyBorder="1" applyAlignment="1">
      <alignment horizontal="left" vertical="center"/>
    </xf>
    <xf numFmtId="193" fontId="17" fillId="0" borderId="44" xfId="60" applyNumberFormat="1" applyFont="1" applyBorder="1" applyAlignment="1">
      <alignment vertical="center" shrinkToFit="1"/>
    </xf>
    <xf numFmtId="193" fontId="17" fillId="0" borderId="28" xfId="60" applyNumberFormat="1" applyFont="1" applyBorder="1" applyAlignment="1">
      <alignment vertical="center" shrinkToFit="1"/>
    </xf>
    <xf numFmtId="0" fontId="27" fillId="0" borderId="133" xfId="60" applyFont="1" applyBorder="1" applyAlignment="1">
      <alignment horizontal="left" vertical="center" wrapText="1"/>
    </xf>
    <xf numFmtId="0" fontId="27" fillId="0" borderId="186" xfId="60" applyFont="1" applyBorder="1" applyAlignment="1">
      <alignment vertical="center" wrapText="1"/>
    </xf>
    <xf numFmtId="189" fontId="17" fillId="0" borderId="158" xfId="60" applyNumberFormat="1" applyFont="1" applyBorder="1">
      <alignment vertical="center"/>
    </xf>
    <xf numFmtId="189" fontId="17" fillId="0" borderId="67" xfId="60" applyNumberFormat="1" applyFont="1" applyBorder="1">
      <alignment vertical="center"/>
    </xf>
    <xf numFmtId="189" fontId="17" fillId="0" borderId="29" xfId="60" applyNumberFormat="1" applyFont="1" applyBorder="1" applyAlignment="1">
      <alignment horizontal="right" vertical="center" shrinkToFit="1"/>
    </xf>
    <xf numFmtId="189" fontId="17" fillId="0" borderId="133" xfId="60" applyNumberFormat="1" applyFont="1" applyBorder="1" applyAlignment="1">
      <alignment horizontal="right" vertical="center" shrinkToFit="1"/>
    </xf>
    <xf numFmtId="192" fontId="17" fillId="0" borderId="133" xfId="60" applyNumberFormat="1" applyFont="1" applyBorder="1" applyAlignment="1">
      <alignment horizontal="right" vertical="center" shrinkToFit="1"/>
    </xf>
    <xf numFmtId="185" fontId="17" fillId="0" borderId="133" xfId="60" applyNumberFormat="1" applyFont="1" applyBorder="1" applyAlignment="1">
      <alignment horizontal="right" vertical="center" shrinkToFit="1"/>
    </xf>
    <xf numFmtId="193" fontId="17" fillId="0" borderId="29" xfId="60" applyNumberFormat="1" applyFont="1" applyBorder="1" applyAlignment="1">
      <alignment horizontal="right" vertical="center" shrinkToFit="1"/>
    </xf>
    <xf numFmtId="189" fontId="17" fillId="0" borderId="186" xfId="60" applyNumberFormat="1" applyFont="1" applyBorder="1" applyAlignment="1">
      <alignment horizontal="right" vertical="center" shrinkToFit="1"/>
    </xf>
    <xf numFmtId="193" fontId="17" fillId="0" borderId="29" xfId="60" applyNumberFormat="1" applyFont="1" applyBorder="1" applyAlignment="1">
      <alignment vertical="center" shrinkToFit="1"/>
    </xf>
    <xf numFmtId="189" fontId="17" fillId="0" borderId="186" xfId="60" applyNumberFormat="1" applyFont="1" applyBorder="1">
      <alignment vertical="center"/>
    </xf>
    <xf numFmtId="0" fontId="17" fillId="0" borderId="0" xfId="60" applyFont="1" applyAlignment="1">
      <alignment horizontal="center" vertical="center" shrinkToFit="1"/>
    </xf>
    <xf numFmtId="0" fontId="17" fillId="0" borderId="0" xfId="60" applyFont="1" applyAlignment="1" applyProtection="1">
      <alignment horizontal="center" vertical="center" shrinkToFit="1"/>
      <protection hidden="1"/>
    </xf>
    <xf numFmtId="0" fontId="17" fillId="0" borderId="133" xfId="60" applyFont="1" applyBorder="1">
      <alignment vertical="center"/>
    </xf>
    <xf numFmtId="0" fontId="17" fillId="0" borderId="186" xfId="60" applyFont="1" applyBorder="1">
      <alignment vertical="center"/>
    </xf>
  </cellXfs>
  <cellStyles count="70">
    <cellStyle name="標準" xfId="0" builtinId="0"/>
    <cellStyle name="桁区切り[0]" xfId="1" builtinId="6"/>
    <cellStyle name="入力" xfId="2" builtinId="20"/>
    <cellStyle name="桁区切り" xfId="3" builtinId="3"/>
    <cellStyle name="通貨[0]" xfId="4" builtinId="7"/>
    <cellStyle name="標準 7" xfId="5"/>
    <cellStyle name="40% - アクセント 5" xfId="6" builtinId="47"/>
    <cellStyle name="通貨" xfId="7" builtinId="4"/>
    <cellStyle name="パーセント" xfId="8" builtinId="5"/>
    <cellStyle name="ハイパーリンク" xfId="9" builtinId="8"/>
    <cellStyle name="アクセント 2" xfId="10" builtinId="33"/>
    <cellStyle name="訪問済ハイパーリンク" xfId="11" builtinId="9"/>
    <cellStyle name="20% - アクセント 4" xfId="12" builtinId="42"/>
    <cellStyle name="メモ" xfId="13" builtinId="10"/>
    <cellStyle name="標準 4" xfId="14"/>
    <cellStyle name="良い" xfId="15" builtinId="26"/>
    <cellStyle name="警告文" xfId="16" builtinId="11"/>
    <cellStyle name="リンクセル" xfId="17" builtinId="24"/>
    <cellStyle name="タイトル" xfId="18" builtinId="15"/>
    <cellStyle name="説明文" xfId="19" builtinId="53"/>
    <cellStyle name="アクセント 6" xfId="20" builtinId="49"/>
    <cellStyle name="出力" xfId="21" builtinId="21"/>
    <cellStyle name="見出し 1" xfId="22" builtinId="16"/>
    <cellStyle name="見出し 2" xfId="23" builtinId="17"/>
    <cellStyle name="計算" xfId="24" builtinId="22"/>
    <cellStyle name="見出し 3" xfId="25" builtinId="18"/>
    <cellStyle name="見出し 4" xfId="26" builtinId="19"/>
    <cellStyle name="60% - アクセント 5" xfId="27" builtinId="48"/>
    <cellStyle name="チェックセル" xfId="28" builtinId="23"/>
    <cellStyle name="40% - アクセント 1" xfId="29" builtinId="31"/>
    <cellStyle name="集計" xfId="30" builtinId="25"/>
    <cellStyle name="悪い" xfId="31" builtinId="27"/>
    <cellStyle name="標準 4_APAHO4019001" xfId="32"/>
    <cellStyle name="どちらでもない" xfId="33" builtinId="28"/>
    <cellStyle name="標準 2 3" xfId="34"/>
    <cellStyle name="アクセント 1" xfId="35" builtinId="29"/>
    <cellStyle name="20% - アクセント 1" xfId="36" builtinId="30"/>
    <cellStyle name="20% - アクセント 5" xfId="37" builtinId="46"/>
    <cellStyle name="60% - アクセント 1" xfId="38" builtinId="32"/>
    <cellStyle name="20% - アクセント 2" xfId="39" builtinId="34"/>
    <cellStyle name="40% - アクセント 2" xfId="40" builtinId="35"/>
    <cellStyle name="20% - アクセント 6" xfId="41" builtinId="50"/>
    <cellStyle name="60% - アクセント 2" xfId="42" builtinId="36"/>
    <cellStyle name="アクセント 3" xfId="43" builtinId="37"/>
    <cellStyle name="20% - アクセント 3" xfId="44" builtinId="38"/>
    <cellStyle name="40% - アクセント 3" xfId="45" builtinId="39"/>
    <cellStyle name="60% - アクセント 3" xfId="46" builtinId="40"/>
    <cellStyle name="アクセント 4" xfId="47" builtinId="41"/>
    <cellStyle name="40% - アクセント 4" xfId="48" builtinId="43"/>
    <cellStyle name="60% - アクセント 4" xfId="49" builtinId="44"/>
    <cellStyle name="アクセント 5" xfId="50" builtinId="45"/>
    <cellStyle name="40% - アクセント 6" xfId="51" builtinId="51"/>
    <cellStyle name="60% - アクセント 6" xfId="52" builtinId="52"/>
    <cellStyle name="標準 2" xfId="53"/>
    <cellStyle name="標準 2 2" xfId="54"/>
    <cellStyle name="標準 6_APAHO401000" xfId="55"/>
    <cellStyle name="標準 3" xfId="56"/>
    <cellStyle name="標準 4_APAHO401600" xfId="57"/>
    <cellStyle name="標準 4_ZJ08_022012_青森市_2010" xfId="58"/>
    <cellStyle name="標準 5" xfId="59"/>
    <cellStyle name="標準 6" xfId="60"/>
    <cellStyle name="標準 6_APAHO401200_O-JJ1016-001-3_財政状況資料集(決算状況カード(各会計・関係団体))(Rev2)2" xfId="61"/>
    <cellStyle name="標準 6_APAHO402200_O-JJ1016-001-3_財政状況資料集(決算状況カード(各会計・関係団体))(Rev2)2" xfId="62"/>
    <cellStyle name="標準_【レイアウト】（県）資料３（Ｐ２）　歳出比較分析表" xfId="63"/>
    <cellStyle name="標準_【レイアウト】（市）資料３（Ｐ２）　歳出比較分析表" xfId="64"/>
    <cellStyle name="標準_APAHO251300" xfId="65"/>
    <cellStyle name="標準_APAHO252300" xfId="66"/>
    <cellStyle name="標準_Book1" xfId="67"/>
    <cellStyle name="標準_O-JJ0722-001-3_決算状況カード(各会計・関係団体)_O-JJ1016-001-3_財政状況資料集(決算状況カード(各会計・関係団体))(Rev2)2" xfId="68"/>
    <cellStyle name="標準_O-JJ0722-001-8_連結実質赤字比率に係る赤字・黒字の構成分析" xfId="6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
          <c:y val="0.183006535947712"/>
          <c:w val="0.870036101083033"/>
          <c:h val="0.581699346405229"/>
        </c:manualLayout>
      </c:layout>
      <c:lineChart>
        <c:grouping val="standard"/>
        <c:varyColors val="0"/>
        <c:ser>
          <c:idx val="0"/>
          <c:order val="0"/>
          <c:tx>
            <c:strRef>
              <c:f>データシート!$F$2</c:f>
              <c:strCache>
                <c:ptCount val="1"/>
                <c:pt idx="0">
                  <c:v>類似団体内平均(円)</c:v>
                </c:pt>
              </c:strCache>
            </c:strRef>
          </c:tx>
          <c:spPr>
            <a:ln w="28575" cap="rnd" cmpd="sng" algn="ctr">
              <a:noFill/>
              <a:prstDash val="solid"/>
              <a:round/>
            </a:ln>
          </c:spPr>
          <c:marker>
            <c:symbol val="diamond"/>
            <c:size val="8"/>
            <c:spPr>
              <a:solidFill>
                <a:srgbClr val="000080"/>
              </a:solidFill>
              <a:ln w="6350" cap="flat" cmpd="sng" algn="ctr">
                <a:solidFill>
                  <a:srgbClr val="000080"/>
                </a:solidFill>
                <a:prstDash val="solid"/>
                <a:round/>
              </a:ln>
            </c:spPr>
          </c:marker>
          <c:dLbls>
            <c:delete val="1"/>
          </c:dLbls>
          <c:cat>
            <c:strRef>
              <c:f>(データシート!$A$3,データシート!$A$5,データシート!$A$7,データシート!$A$9,データシート!$A$11)</c:f>
              <c:strCache>
                <c:ptCount val="5"/>
                <c:pt idx="0" c:formatCode="#,##0_ ">
                  <c:v> R01</c:v>
                </c:pt>
                <c:pt idx="1" c:formatCode="#,##0_ ">
                  <c:v> R02</c:v>
                </c:pt>
                <c:pt idx="2" c:formatCode="#,##0_ ">
                  <c:v> R03</c:v>
                </c:pt>
                <c:pt idx="3" c:formatCode="#,##0_ ">
                  <c:v> R04</c:v>
                </c:pt>
                <c:pt idx="4" c:formatCode="#,##0_ ">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cap="rnd" cmpd="sng" algn="ctr">
              <a:solidFill>
                <a:srgbClr val="FF0000"/>
              </a:solidFill>
              <a:prstDash val="solid"/>
              <a:round/>
            </a:ln>
          </c:spPr>
          <c:marker>
            <c:symbol val="circle"/>
            <c:size val="8"/>
            <c:spPr>
              <a:solidFill>
                <a:srgbClr val="FF0000"/>
              </a:solidFill>
              <a:ln w="6350" cap="flat" cmpd="sng" algn="ctr">
                <a:solidFill>
                  <a:srgbClr val="FF0000"/>
                </a:solidFill>
                <a:prstDash val="solid"/>
                <a:round/>
              </a:ln>
            </c:spPr>
          </c:marker>
          <c:dLbls>
            <c:delete val="1"/>
          </c:dLbls>
          <c:cat>
            <c:strRef>
              <c:f>(データシート!$A$3,データシート!$A$5,データシート!$A$7,データシート!$A$9,データシート!$A$11)</c:f>
              <c:strCache>
                <c:ptCount val="5"/>
                <c:pt idx="0" c:formatCode="#,##0_ ">
                  <c:v> R01</c:v>
                </c:pt>
                <c:pt idx="1" c:formatCode="#,##0_ ">
                  <c:v> R02</c:v>
                </c:pt>
                <c:pt idx="2" c:formatCode="#,##0_ ">
                  <c:v> R03</c:v>
                </c:pt>
                <c:pt idx="3" c:formatCode="#,##0_ ">
                  <c:v> R04</c:v>
                </c:pt>
                <c:pt idx="4" c:formatCode="#,##0_ ">
                  <c:v> R05</c:v>
                </c:pt>
              </c:strCache>
            </c:strRef>
          </c:cat>
          <c:val>
            <c:numRef>
              <c:f>(データシート!$D$3,データシート!$D$5,データシート!$D$7,データシート!$D$9,データシート!$D$11)</c:f>
              <c:numCache>
                <c:formatCode>#,##0;"△ "#,##0</c:formatCode>
                <c:ptCount val="5"/>
                <c:pt idx="0">
                  <c:v>71280</c:v>
                </c:pt>
                <c:pt idx="1">
                  <c:v>72250</c:v>
                </c:pt>
                <c:pt idx="2">
                  <c:v>47028</c:v>
                </c:pt>
                <c:pt idx="3">
                  <c:v>62167</c:v>
                </c:pt>
                <c:pt idx="4">
                  <c:v>66556</c:v>
                </c:pt>
              </c:numCache>
            </c:numRef>
          </c:val>
          <c:smooth val="0"/>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cap="flat" cmpd="sng" algn="ctr">
            <a:noFill/>
            <a:prstDash val="solid"/>
            <a:round/>
          </a:ln>
        </c:spPr>
        <c:txPr>
          <a:bodyPr rot="0" spcFirstLastPara="0" vertOverflow="ellipsis" vert="horz" wrap="square" anchor="ctr" anchorCtr="1"/>
          <a:lstStyle/>
          <a:p>
            <a:pPr>
              <a:defRPr lang="ja-JP" sz="10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crossAx val="81607680"/>
        <c:crosses val="autoZero"/>
        <c:auto val="1"/>
        <c:lblAlgn val="ctr"/>
        <c:lblOffset val="100"/>
        <c:tickLblSkip val="1"/>
        <c:noMultiLvlLbl val="0"/>
      </c:catAx>
      <c:valAx>
        <c:axId val="81607680"/>
        <c:scaling>
          <c:orientation val="minMax"/>
          <c:max val="100000"/>
          <c:min val="0"/>
        </c:scaling>
        <c:delete val="0"/>
        <c:axPos val="l"/>
        <c:majorGridlines>
          <c:spPr>
            <a:ln w="12700" cap="flat" cmpd="sng" algn="ctr">
              <a:solidFill>
                <a:srgbClr val="C0C0C0"/>
              </a:solidFill>
              <a:prstDash val="solid"/>
              <a:round/>
            </a:ln>
          </c:spPr>
        </c:majorGridlines>
        <c:title>
          <c:tx>
            <c:rich>
              <a:bodyPr rot="0" spcFirstLastPara="0" vertOverflow="ellipsis" vert="horz" wrap="square" anchor="ctr" anchorCtr="1"/>
              <a:lstStyle/>
              <a:p>
                <a:pPr algn="ctr">
                  <a:defRPr lang="ja-JP" sz="1075"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a:t>（円）</a:t>
                </a:r>
                <a:endParaRPr lang="ja-JP" altLang="en-US"/>
              </a:p>
            </c:rich>
          </c:tx>
          <c:layout>
            <c:manualLayout>
              <c:xMode val="edge"/>
              <c:yMode val="edge"/>
              <c:x val="0.0938628158844767"/>
              <c:y val="0.0751633986928105"/>
            </c:manualLayout>
          </c:layout>
          <c:overlay val="0"/>
          <c:spPr>
            <a:noFill/>
            <a:ln w="25400">
              <a:noFill/>
            </a:ln>
          </c:spPr>
        </c:title>
        <c:numFmt formatCode="#,##0;&quot;△ &quot;#,##0" sourceLinked="1"/>
        <c:majorTickMark val="in"/>
        <c:minorTickMark val="none"/>
        <c:tickLblPos val="nextTo"/>
        <c:spPr>
          <a:ln w="9525" cap="flat" cmpd="sng" algn="ctr">
            <a:noFill/>
            <a:prstDash val="solid"/>
            <a:round/>
          </a:ln>
        </c:spPr>
        <c:txPr>
          <a:bodyPr rot="0" spcFirstLastPara="0" vertOverflow="ellipsis" vert="horz" wrap="square" anchor="ctr" anchorCtr="1"/>
          <a:lstStyle/>
          <a:p>
            <a:pPr>
              <a:defRPr lang="ja-JP" sz="10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cap="flat" cmpd="sng" algn="ctr">
      <a:noFill/>
      <a:prstDash val="solid"/>
      <a:round/>
    </a:ln>
  </c:spPr>
  <c:txPr>
    <a:bodyPr/>
    <a:lstStyle/>
    <a:p>
      <a:pPr>
        <a:defRPr lang="ja-JP" sz="1075"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4439411098528"/>
          <c:y val="0.0777262621256107"/>
          <c:w val="0.921291053227633"/>
          <c:h val="0.846868229129789"/>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dLbls>
            <c:delete val="1"/>
          </c:dLbls>
          <c:cat>
            <c:strRef>
              <c:f>データシート!$B$18:$F$18</c:f>
              <c:strCache>
                <c:ptCount val="5"/>
                <c:pt idx="0" c:formatCode="General">
                  <c:v>R01</c:v>
                </c:pt>
                <c:pt idx="1" c:formatCode="General">
                  <c:v>R02</c:v>
                </c:pt>
                <c:pt idx="2" c:formatCode="General">
                  <c:v>R03</c:v>
                </c:pt>
                <c:pt idx="3" c:formatCode="General">
                  <c:v>R04</c:v>
                </c:pt>
                <c:pt idx="4" c:formatCode="General">
                  <c:v>R05</c:v>
                </c:pt>
              </c:strCache>
            </c:strRef>
          </c:cat>
          <c:val>
            <c:numRef>
              <c:f>データシート!$B$19:$F$19</c:f>
              <c:numCache>
                <c:formatCode>General</c:formatCode>
                <c:ptCount val="5"/>
                <c:pt idx="0">
                  <c:v>3.89</c:v>
                </c:pt>
                <c:pt idx="1">
                  <c:v>5.73</c:v>
                </c:pt>
                <c:pt idx="2">
                  <c:v>9.88</c:v>
                </c:pt>
                <c:pt idx="3">
                  <c:v>14.87</c:v>
                </c:pt>
                <c:pt idx="4">
                  <c:v>12.28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dLbls>
            <c:delete val="1"/>
          </c:dLbls>
          <c:cat>
            <c:strRef>
              <c:f>データシート!$B$18:$F$18</c:f>
              <c:strCache>
                <c:ptCount val="5"/>
                <c:pt idx="0" c:formatCode="General">
                  <c:v>R01</c:v>
                </c:pt>
                <c:pt idx="1" c:formatCode="General">
                  <c:v>R02</c:v>
                </c:pt>
                <c:pt idx="2" c:formatCode="General">
                  <c:v>R03</c:v>
                </c:pt>
                <c:pt idx="3" c:formatCode="General">
                  <c:v>R04</c:v>
                </c:pt>
                <c:pt idx="4" c:formatCode="General">
                  <c:v>R05</c:v>
                </c:pt>
              </c:strCache>
            </c:strRef>
          </c:cat>
          <c:val>
            <c:numRef>
              <c:f>データシート!$B$20:$F$20</c:f>
              <c:numCache>
                <c:formatCode>General</c:formatCode>
                <c:ptCount val="5"/>
                <c:pt idx="0">
                  <c:v>86.43</c:v>
                </c:pt>
                <c:pt idx="1">
                  <c:v>70.86</c:v>
                </c:pt>
                <c:pt idx="2">
                  <c:v>67.02</c:v>
                </c:pt>
                <c:pt idx="3">
                  <c:v>70.01</c:v>
                </c:pt>
                <c:pt idx="4">
                  <c:v>73.02</c:v>
                </c:pt>
              </c:numCache>
            </c:numRef>
          </c:val>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cap="rnd" cmpd="sng" algn="ctr">
              <a:solidFill>
                <a:srgbClr val="FF0000"/>
              </a:solidFill>
              <a:prstDash val="solid"/>
              <a:round/>
            </a:ln>
          </c:spPr>
          <c:marker>
            <c:symbol val="circle"/>
            <c:size val="15"/>
            <c:spPr>
              <a:solidFill>
                <a:srgbClr val="FF0000"/>
              </a:solidFill>
              <a:ln w="6350" cap="flat" cmpd="sng" algn="ctr">
                <a:solidFill>
                  <a:srgbClr val="FF0000"/>
                </a:solidFill>
                <a:prstDash val="solid"/>
                <a:round/>
              </a:ln>
            </c:spPr>
          </c:marker>
          <c:dLbls>
            <c:delete val="1"/>
          </c:dLbls>
          <c:cat>
            <c:strRef>
              <c:f>データシート!$B$18:$F$18</c:f>
              <c:strCache>
                <c:ptCount val="5"/>
                <c:pt idx="0" c:formatCode="General">
                  <c:v>R01</c:v>
                </c:pt>
                <c:pt idx="1" c:formatCode="General">
                  <c:v>R02</c:v>
                </c:pt>
                <c:pt idx="2" c:formatCode="General">
                  <c:v>R03</c:v>
                </c:pt>
                <c:pt idx="3" c:formatCode="General">
                  <c:v>R04</c:v>
                </c:pt>
                <c:pt idx="4" c:formatCode="General">
                  <c:v>R05</c:v>
                </c:pt>
              </c:strCache>
            </c:strRef>
          </c:cat>
          <c:val>
            <c:numRef>
              <c:f>データシート!$B$21:$F$21</c:f>
              <c:numCache>
                <c:formatCode>General</c:formatCode>
                <c:ptCount val="5"/>
                <c:pt idx="0">
                  <c:v>-7.5</c:v>
                </c:pt>
                <c:pt idx="1">
                  <c:v>-15.69</c:v>
                </c:pt>
                <c:pt idx="2">
                  <c:v>-0.07</c:v>
                </c:pt>
                <c:pt idx="3">
                  <c:v>0.55</c:v>
                </c:pt>
                <c:pt idx="4">
                  <c:v>-6.18</c:v>
                </c:pt>
              </c:numCache>
            </c:numRef>
          </c:val>
          <c:smooth val="0"/>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779456"/>
        <c:crosses val="autoZero"/>
        <c:auto val="1"/>
        <c:lblAlgn val="ctr"/>
        <c:lblOffset val="100"/>
        <c:tickLblSkip val="1"/>
        <c:noMultiLvlLbl val="0"/>
      </c:catAx>
      <c:valAx>
        <c:axId val="95779456"/>
        <c:scaling>
          <c:orientation val="minMax"/>
        </c:scaling>
        <c:delete val="0"/>
        <c:axPos val="l"/>
        <c:majorGridlines>
          <c:spPr>
            <a:ln w="3175" cap="flat" cmpd="sng" algn="ctr">
              <a:solidFill>
                <a:srgbClr val="000000"/>
              </a:solidFill>
              <a:prstDash val="solid"/>
              <a:round/>
            </a:ln>
          </c:spPr>
        </c:majorGridlines>
        <c:numFmt formatCode="0.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777536"/>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845029097871"/>
          <c:y val="0.0773405698778833"/>
          <c:w val="0.931153486741627"/>
          <c:h val="0.71777476255088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データシート!$B$27:$K$27</c:f>
              <c:numCache>
                <c:formatCode>General</c:formatCode>
                <c:ptCount val="10"/>
                <c:pt idx="0">
                  <c:v>#N/A</c:v>
                </c:pt>
                <c:pt idx="1">
                  <c:v>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データシート!$B$29:$K$29</c:f>
              <c:numCache>
                <c:formatCode>General</c:formatCode>
                <c:ptCount val="10"/>
                <c:pt idx="0">
                  <c:v>#N/A</c:v>
                </c:pt>
                <c:pt idx="1">
                  <c:v>0.04</c:v>
                </c:pt>
                <c:pt idx="2">
                  <c:v>#N/A</c:v>
                </c:pt>
                <c:pt idx="3">
                  <c:v>0.02</c:v>
                </c:pt>
                <c:pt idx="4">
                  <c:v>#N/A</c:v>
                </c:pt>
                <c:pt idx="5">
                  <c:v>0.1</c:v>
                </c:pt>
                <c:pt idx="6">
                  <c:v>#N/A</c:v>
                </c:pt>
                <c:pt idx="7">
                  <c:v>0.06</c:v>
                </c:pt>
                <c:pt idx="8">
                  <c:v>#N/A</c:v>
                </c:pt>
                <c:pt idx="9">
                  <c:v>0.06</c:v>
                </c:pt>
              </c:numCache>
            </c:numRef>
          </c:val>
        </c:ser>
        <c:ser>
          <c:idx val="3"/>
          <c:order val="3"/>
          <c:tx>
            <c:strRef>
              <c:f>データシート!$A$30</c:f>
              <c:strCache>
                <c:ptCount val="1"/>
                <c:pt idx="0">
                  <c:v>国民健康保険事業特別会計（直診勘定）</c:v>
                </c:pt>
              </c:strCache>
            </c:strRef>
          </c:tx>
          <c:spPr>
            <a:solidFill>
              <a:srgbClr val="80008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データシート!$B$30:$K$30</c:f>
              <c:numCache>
                <c:formatCode>General</c:formatCode>
                <c:ptCount val="10"/>
                <c:pt idx="0">
                  <c:v>#N/A</c:v>
                </c:pt>
                <c:pt idx="1">
                  <c:v>0.11</c:v>
                </c:pt>
                <c:pt idx="2">
                  <c:v>#N/A</c:v>
                </c:pt>
                <c:pt idx="3">
                  <c:v>0.19</c:v>
                </c:pt>
                <c:pt idx="4">
                  <c:v>#N/A</c:v>
                </c:pt>
                <c:pt idx="5">
                  <c:v>0.16</c:v>
                </c:pt>
                <c:pt idx="6">
                  <c:v>#N/A</c:v>
                </c:pt>
                <c:pt idx="7">
                  <c:v>0.23</c:v>
                </c:pt>
                <c:pt idx="8">
                  <c:v>#N/A</c:v>
                </c:pt>
                <c:pt idx="9">
                  <c:v>0.16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データシート!$B$31:$K$31</c:f>
              <c:numCache>
                <c:formatCode>General</c:formatCode>
                <c:ptCount val="10"/>
                <c:pt idx="0">
                  <c:v>#N/A</c:v>
                </c:pt>
                <c:pt idx="1">
                  <c:v>0.23</c:v>
                </c:pt>
                <c:pt idx="2">
                  <c:v>#N/A</c:v>
                </c:pt>
                <c:pt idx="3">
                  <c:v>0.23</c:v>
                </c:pt>
                <c:pt idx="4">
                  <c:v>#N/A</c:v>
                </c:pt>
                <c:pt idx="5">
                  <c:v>0.23</c:v>
                </c:pt>
                <c:pt idx="6">
                  <c:v>#N/A</c:v>
                </c:pt>
                <c:pt idx="7">
                  <c:v>0.25</c:v>
                </c:pt>
                <c:pt idx="8">
                  <c:v>#N/A</c:v>
                </c:pt>
                <c:pt idx="9">
                  <c:v>0.25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データシート!$B$32:$K$32</c:f>
              <c:numCache>
                <c:formatCode>General</c:formatCode>
                <c:ptCount val="10"/>
                <c:pt idx="0">
                  <c:v>0</c:v>
                </c:pt>
                <c:pt idx="1">
                  <c:v>0</c:v>
                </c:pt>
                <c:pt idx="2">
                  <c:v>#N/A</c:v>
                </c:pt>
                <c:pt idx="3">
                  <c:v>1.14</c:v>
                </c:pt>
                <c:pt idx="4">
                  <c:v>#N/A</c:v>
                </c:pt>
                <c:pt idx="5">
                  <c:v>1.13</c:v>
                </c:pt>
                <c:pt idx="6">
                  <c:v>#N/A</c:v>
                </c:pt>
                <c:pt idx="7">
                  <c:v>1.16</c:v>
                </c:pt>
                <c:pt idx="8">
                  <c:v>#N/A</c:v>
                </c:pt>
                <c:pt idx="9">
                  <c:v>1.15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データシート!$B$33:$K$33</c:f>
              <c:numCache>
                <c:formatCode>General</c:formatCode>
                <c:ptCount val="10"/>
                <c:pt idx="0">
                  <c:v>#N/A</c:v>
                </c:pt>
                <c:pt idx="1">
                  <c:v>0.67</c:v>
                </c:pt>
                <c:pt idx="2">
                  <c:v>#N/A</c:v>
                </c:pt>
                <c:pt idx="3">
                  <c:v>0.39</c:v>
                </c:pt>
                <c:pt idx="4">
                  <c:v>#N/A</c:v>
                </c:pt>
                <c:pt idx="5">
                  <c:v>0.59</c:v>
                </c:pt>
                <c:pt idx="6">
                  <c:v>#N/A</c:v>
                </c:pt>
                <c:pt idx="7">
                  <c:v>1.03</c:v>
                </c:pt>
                <c:pt idx="8">
                  <c:v>#N/A</c:v>
                </c:pt>
                <c:pt idx="9">
                  <c:v>1.17</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データシート!$B$34:$K$34</c:f>
              <c:numCache>
                <c:formatCode>General</c:formatCode>
                <c:ptCount val="10"/>
                <c:pt idx="0">
                  <c:v>#N/A</c:v>
                </c:pt>
                <c:pt idx="1">
                  <c:v>0.97</c:v>
                </c:pt>
                <c:pt idx="2">
                  <c:v>#N/A</c:v>
                </c:pt>
                <c:pt idx="3">
                  <c:v>1.27</c:v>
                </c:pt>
                <c:pt idx="4">
                  <c:v>#N/A</c:v>
                </c:pt>
                <c:pt idx="5">
                  <c:v>1.71</c:v>
                </c:pt>
                <c:pt idx="6">
                  <c:v>#N/A</c:v>
                </c:pt>
                <c:pt idx="7">
                  <c:v>1.78</c:v>
                </c:pt>
                <c:pt idx="8">
                  <c:v>#N/A</c:v>
                </c:pt>
                <c:pt idx="9">
                  <c:v>1.99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データシート!$B$35:$K$35</c:f>
              <c:numCache>
                <c:formatCode>General</c:formatCode>
                <c:ptCount val="10"/>
                <c:pt idx="0">
                  <c:v>#N/A</c:v>
                </c:pt>
                <c:pt idx="1">
                  <c:v>9.04</c:v>
                </c:pt>
                <c:pt idx="2">
                  <c:v>#N/A</c:v>
                </c:pt>
                <c:pt idx="3">
                  <c:v>9.37</c:v>
                </c:pt>
                <c:pt idx="4">
                  <c:v>#N/A</c:v>
                </c:pt>
                <c:pt idx="5">
                  <c:v>9.04</c:v>
                </c:pt>
                <c:pt idx="6">
                  <c:v>#N/A</c:v>
                </c:pt>
                <c:pt idx="7">
                  <c:v>9.52</c:v>
                </c:pt>
                <c:pt idx="8">
                  <c:v>#N/A</c:v>
                </c:pt>
                <c:pt idx="9">
                  <c:v>9.87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dLbls>
            <c:delete val="1"/>
          </c:dLbls>
          <c:cat>
            <c:multiLvlStrRef>
              <c:f>データシート!$B$25:$K$26</c:f>
              <c:multiLvlStrCache>
                <c:ptCount val="10"/>
                <c:lvl>
                  <c:pt idx="0" c:formatCode="General">
                    <c:v>赤字額</c:v>
                  </c:pt>
                  <c:pt idx="1" c:formatCode="General">
                    <c:v>黒字額</c:v>
                  </c:pt>
                  <c:pt idx="2" c:formatCode="General">
                    <c:v>赤字額</c:v>
                  </c:pt>
                  <c:pt idx="3" c:formatCode="General">
                    <c:v>黒字額</c:v>
                  </c:pt>
                  <c:pt idx="4" c:formatCode="General">
                    <c:v>赤字額</c:v>
                  </c:pt>
                  <c:pt idx="5" c:formatCode="General">
                    <c:v>黒字額</c:v>
                  </c:pt>
                  <c:pt idx="6" c:formatCode="General">
                    <c:v>赤字額</c:v>
                  </c:pt>
                  <c:pt idx="7" c:formatCode="General">
                    <c:v>黒字額</c:v>
                  </c:pt>
                  <c:pt idx="8" c:formatCode="General">
                    <c:v>赤字額</c:v>
                  </c:pt>
                  <c:pt idx="9" c:formatCode="General">
                    <c:v>黒字額</c:v>
                  </c:pt>
                </c:lvl>
                <c:lvl>
                  <c:pt idx="0" c:formatCode="General">
                    <c:v>R01</c:v>
                  </c:pt>
                  <c:pt idx="2" c:formatCode="General">
                    <c:v>R02</c:v>
                  </c:pt>
                  <c:pt idx="4" c:formatCode="General">
                    <c:v>R03</c:v>
                  </c:pt>
                  <c:pt idx="6" c:formatCode="General">
                    <c:v>R04</c:v>
                  </c:pt>
                  <c:pt idx="8" c:formatCode="General">
                    <c:v>R05</c:v>
                  </c:pt>
                </c:lvl>
              </c:multiLvlStrCache>
            </c:multiLvlStrRef>
          </c:cat>
          <c:val>
            <c:numRef>
              <c:f>データシート!$B$36:$K$36</c:f>
              <c:numCache>
                <c:formatCode>General</c:formatCode>
                <c:ptCount val="10"/>
                <c:pt idx="0">
                  <c:v>#N/A</c:v>
                </c:pt>
                <c:pt idx="1">
                  <c:v>3.88</c:v>
                </c:pt>
                <c:pt idx="2">
                  <c:v>#N/A</c:v>
                </c:pt>
                <c:pt idx="3">
                  <c:v>5.72</c:v>
                </c:pt>
                <c:pt idx="4">
                  <c:v>#N/A</c:v>
                </c:pt>
                <c:pt idx="5">
                  <c:v>9.87</c:v>
                </c:pt>
                <c:pt idx="6">
                  <c:v>#N/A</c:v>
                </c:pt>
                <c:pt idx="7">
                  <c:v>14.87</c:v>
                </c:pt>
                <c:pt idx="8">
                  <c:v>#N/A</c:v>
                </c:pt>
                <c:pt idx="9">
                  <c:v>12.27</c:v>
                </c:pt>
              </c:numCache>
            </c:numRef>
          </c:val>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798400"/>
        <c:crosses val="autoZero"/>
        <c:auto val="1"/>
        <c:lblAlgn val="ctr"/>
        <c:lblOffset val="100"/>
        <c:tickLblSkip val="1"/>
        <c:noMultiLvlLbl val="0"/>
      </c:catAx>
      <c:valAx>
        <c:axId val="95798400"/>
        <c:scaling>
          <c:orientation val="minMax"/>
        </c:scaling>
        <c:delete val="0"/>
        <c:axPos val="l"/>
        <c:majorGridlines>
          <c:spPr>
            <a:ln w="3175" cap="flat" cmpd="sng" algn="ctr">
              <a:solidFill>
                <a:srgbClr val="000000"/>
              </a:solidFill>
              <a:prstDash val="solid"/>
              <a:round/>
            </a:ln>
          </c:spPr>
        </c:majorGridlines>
        <c:numFmt formatCode="0.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788416"/>
        <c:crosses val="autoZero"/>
        <c:crossBetween val="between"/>
      </c:valAx>
      <c:spPr>
        <a:solidFill>
          <a:schemeClr val="bg1"/>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4459383658992"/>
          <c:y val="0.0879765395894428"/>
          <c:w val="0.903563171368442"/>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データシート!$B$42:$P$42</c:f>
              <c:numCache>
                <c:formatCode>General</c:formatCode>
                <c:ptCount val="15"/>
                <c:pt idx="2">
                  <c:v>4371</c:v>
                </c:pt>
                <c:pt idx="5">
                  <c:v>4120</c:v>
                </c:pt>
                <c:pt idx="8">
                  <c:v>3917</c:v>
                </c:pt>
                <c:pt idx="11">
                  <c:v>3838</c:v>
                </c:pt>
                <c:pt idx="14">
                  <c:v>3766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データシート!$B$44:$P$44</c:f>
              <c:numCache>
                <c:formatCode>General</c:formatCode>
                <c:ptCount val="15"/>
                <c:pt idx="0">
                  <c:v>78</c:v>
                </c:pt>
                <c:pt idx="3">
                  <c:v>77</c:v>
                </c:pt>
                <c:pt idx="6">
                  <c:v>136</c:v>
                </c:pt>
                <c:pt idx="9">
                  <c:v>352</c:v>
                </c:pt>
                <c:pt idx="12">
                  <c:v>233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データシート!$B$45:$P$45</c:f>
              <c:numCache>
                <c:formatCode>General</c:formatCode>
                <c:ptCount val="15"/>
                <c:pt idx="0">
                  <c:v>9</c:v>
                </c:pt>
                <c:pt idx="3">
                  <c:v>9</c:v>
                </c:pt>
                <c:pt idx="6">
                  <c:v>9</c:v>
                </c:pt>
                <c:pt idx="9">
                  <c:v>9</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データシート!$B$46:$P$46</c:f>
              <c:numCache>
                <c:formatCode>General</c:formatCode>
                <c:ptCount val="15"/>
                <c:pt idx="0">
                  <c:v>1499</c:v>
                </c:pt>
                <c:pt idx="3">
                  <c:v>1250</c:v>
                </c:pt>
                <c:pt idx="6">
                  <c:v>1283</c:v>
                </c:pt>
                <c:pt idx="9">
                  <c:v>1243</c:v>
                </c:pt>
                <c:pt idx="12">
                  <c:v>1228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データシート!$B$49:$P$49</c:f>
              <c:numCache>
                <c:formatCode>General</c:formatCode>
                <c:ptCount val="15"/>
                <c:pt idx="0">
                  <c:v>4149</c:v>
                </c:pt>
                <c:pt idx="3">
                  <c:v>3886</c:v>
                </c:pt>
                <c:pt idx="6">
                  <c:v>3659</c:v>
                </c:pt>
                <c:pt idx="9">
                  <c:v>3402</c:v>
                </c:pt>
                <c:pt idx="12">
                  <c:v>3343</c:v>
                </c:pt>
              </c:numCache>
            </c:numRef>
          </c:val>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cap="rnd" cmpd="sng" algn="ctr">
              <a:solidFill>
                <a:srgbClr val="FF0000"/>
              </a:solidFill>
              <a:prstDash val="solid"/>
              <a:round/>
            </a:ln>
          </c:spPr>
          <c:marker>
            <c:symbol val="circle"/>
            <c:size val="15"/>
            <c:spPr>
              <a:solidFill>
                <a:srgbClr val="FF0000"/>
              </a:solidFill>
              <a:ln w="6350" cap="flat" cmpd="sng" algn="ctr">
                <a:solidFill>
                  <a:srgbClr val="FF0000"/>
                </a:solidFill>
                <a:prstDash val="solid"/>
                <a:round/>
              </a:ln>
            </c:spPr>
          </c:marker>
          <c:dLbls>
            <c:delete val="1"/>
          </c:dLbls>
          <c:cat>
            <c:multiLvlStrRef>
              <c:f>データシート!$B$40:$P$41</c:f>
              <c:multiLvlStrCache>
                <c:ptCount val="15"/>
                <c:lvl>
                  <c:pt idx="0" c:formatCode="General">
                    <c:v>元利償還金等</c:v>
                  </c:pt>
                  <c:pt idx="2" c:formatCode="General">
                    <c:v>算入公債費等</c:v>
                  </c:pt>
                  <c:pt idx="3" c:formatCode="General">
                    <c:v>元利償還金等</c:v>
                  </c:pt>
                  <c:pt idx="5" c:formatCode="General">
                    <c:v>算入公債費等</c:v>
                  </c:pt>
                  <c:pt idx="6" c:formatCode="General">
                    <c:v>元利償還金等</c:v>
                  </c:pt>
                  <c:pt idx="8" c:formatCode="General">
                    <c:v>算入公債費等</c:v>
                  </c:pt>
                  <c:pt idx="9" c:formatCode="General">
                    <c:v>元利償還金等</c:v>
                  </c:pt>
                  <c:pt idx="11" c:formatCode="General">
                    <c:v>算入公債費等</c:v>
                  </c:pt>
                  <c:pt idx="12" c:formatCode="General">
                    <c:v>元利償還金等</c:v>
                  </c:pt>
                  <c:pt idx="14" c:formatCode="General">
                    <c:v>算入公債費等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データシート!$B$50:$P$50</c:f>
              <c:numCache>
                <c:formatCode>General</c:formatCode>
                <c:ptCount val="15"/>
                <c:pt idx="0">
                  <c:v>#N/A</c:v>
                </c:pt>
                <c:pt idx="1">
                  <c:v>1364</c:v>
                </c:pt>
                <c:pt idx="2">
                  <c:v>#N/A</c:v>
                </c:pt>
                <c:pt idx="3">
                  <c:v>#N/A</c:v>
                </c:pt>
                <c:pt idx="4">
                  <c:v>1102</c:v>
                </c:pt>
                <c:pt idx="5">
                  <c:v>#N/A</c:v>
                </c:pt>
                <c:pt idx="6">
                  <c:v>#N/A</c:v>
                </c:pt>
                <c:pt idx="7">
                  <c:v>1170</c:v>
                </c:pt>
                <c:pt idx="8">
                  <c:v>#N/A</c:v>
                </c:pt>
                <c:pt idx="9">
                  <c:v>#N/A</c:v>
                </c:pt>
                <c:pt idx="10">
                  <c:v>1168</c:v>
                </c:pt>
                <c:pt idx="11">
                  <c:v>#N/A</c:v>
                </c:pt>
                <c:pt idx="12">
                  <c:v>#N/A</c:v>
                </c:pt>
                <c:pt idx="13">
                  <c:v>1038</c:v>
                </c:pt>
                <c:pt idx="14">
                  <c:v>#N/A</c:v>
                </c:pt>
              </c:numCache>
            </c:numRef>
          </c:val>
          <c:smooth val="0"/>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990528"/>
        <c:crosses val="autoZero"/>
        <c:auto val="1"/>
        <c:lblAlgn val="ctr"/>
        <c:lblOffset val="100"/>
        <c:tickLblSkip val="1"/>
        <c:noMultiLvlLbl val="0"/>
      </c:catAx>
      <c:valAx>
        <c:axId val="95990528"/>
        <c:scaling>
          <c:orientation val="minMax"/>
        </c:scaling>
        <c:delete val="0"/>
        <c:axPos val="l"/>
        <c:majorGridlines>
          <c:spPr>
            <a:ln w="3175" cap="flat" cmpd="sng" algn="ctr">
              <a:solidFill>
                <a:srgbClr val="000000"/>
              </a:solidFill>
              <a:prstDash val="solid"/>
              <a:round/>
            </a:ln>
          </c:spPr>
        </c:majorGridlines>
        <c:numFmt formatCode="#,##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5984256"/>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4691437095084"/>
          <c:y val="0.0862574330932376"/>
          <c:w val="0.864968848590896"/>
          <c:h val="0.58918212773855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データシート!$B$56:$P$56</c:f>
              <c:numCache>
                <c:formatCode>General</c:formatCode>
                <c:ptCount val="15"/>
                <c:pt idx="2">
                  <c:v>36546</c:v>
                </c:pt>
                <c:pt idx="5">
                  <c:v>35342</c:v>
                </c:pt>
                <c:pt idx="8">
                  <c:v>34363</c:v>
                </c:pt>
                <c:pt idx="11">
                  <c:v>31694</c:v>
                </c:pt>
                <c:pt idx="14">
                  <c:v>30530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データシート!$B$57:$P$57</c:f>
              <c:numCache>
                <c:formatCode>General</c:formatCode>
                <c:ptCount val="15"/>
                <c:pt idx="2">
                  <c:v>6945</c:v>
                </c:pt>
                <c:pt idx="5">
                  <c:v>3424</c:v>
                </c:pt>
                <c:pt idx="8">
                  <c:v>3089</c:v>
                </c:pt>
                <c:pt idx="11">
                  <c:v>2801</c:v>
                </c:pt>
                <c:pt idx="14">
                  <c:v>2480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データシート!$B$58:$P$58</c:f>
              <c:numCache>
                <c:formatCode>General</c:formatCode>
                <c:ptCount val="15"/>
                <c:pt idx="2">
                  <c:v>51687</c:v>
                </c:pt>
                <c:pt idx="5">
                  <c:v>47860</c:v>
                </c:pt>
                <c:pt idx="8">
                  <c:v>49089</c:v>
                </c:pt>
                <c:pt idx="11">
                  <c:v>50876</c:v>
                </c:pt>
                <c:pt idx="14">
                  <c:v>53431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データシート!$B$62:$P$62</c:f>
              <c:numCache>
                <c:formatCode>General</c:formatCode>
                <c:ptCount val="15"/>
                <c:pt idx="0">
                  <c:v>7570</c:v>
                </c:pt>
                <c:pt idx="3">
                  <c:v>7425</c:v>
                </c:pt>
                <c:pt idx="6">
                  <c:v>7276</c:v>
                </c:pt>
                <c:pt idx="9">
                  <c:v>7218</c:v>
                </c:pt>
                <c:pt idx="12">
                  <c:v>7207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データシート!$B$63:$P$63</c:f>
              <c:numCache>
                <c:formatCode>General</c:formatCode>
                <c:ptCount val="15"/>
                <c:pt idx="0">
                  <c:v>27</c:v>
                </c:pt>
                <c:pt idx="3">
                  <c:v>18</c:v>
                </c:pt>
                <c:pt idx="6">
                  <c:v>9</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データシート!$B$64:$P$64</c:f>
              <c:numCache>
                <c:formatCode>General</c:formatCode>
                <c:ptCount val="15"/>
                <c:pt idx="0">
                  <c:v>13425</c:v>
                </c:pt>
                <c:pt idx="3">
                  <c:v>12122</c:v>
                </c:pt>
                <c:pt idx="6">
                  <c:v>10920</c:v>
                </c:pt>
                <c:pt idx="9">
                  <c:v>10030</c:v>
                </c:pt>
                <c:pt idx="12">
                  <c:v>9369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データシート!$B$65:$P$65</c:f>
              <c:numCache>
                <c:formatCode>General</c:formatCode>
                <c:ptCount val="15"/>
                <c:pt idx="0">
                  <c:v>305</c:v>
                </c:pt>
                <c:pt idx="3">
                  <c:v>271</c:v>
                </c:pt>
                <c:pt idx="6">
                  <c:v>239</c:v>
                </c:pt>
                <c:pt idx="9">
                  <c:v>241</c:v>
                </c:pt>
                <c:pt idx="12">
                  <c:v>234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データシート!$B$66:$P$66</c:f>
              <c:numCache>
                <c:formatCode>General</c:formatCode>
                <c:ptCount val="15"/>
                <c:pt idx="0">
                  <c:v>22450</c:v>
                </c:pt>
                <c:pt idx="3">
                  <c:v>21472</c:v>
                </c:pt>
                <c:pt idx="6">
                  <c:v>20408</c:v>
                </c:pt>
                <c:pt idx="9">
                  <c:v>18286</c:v>
                </c:pt>
                <c:pt idx="12">
                  <c:v>15730</c:v>
                </c:pt>
              </c:numCache>
            </c:numRef>
          </c:val>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cap="rnd" cmpd="sng" algn="ctr">
              <a:solidFill>
                <a:srgbClr val="FF0000"/>
              </a:solidFill>
              <a:prstDash val="solid"/>
              <a:round/>
            </a:ln>
          </c:spPr>
          <c:marker>
            <c:symbol val="circle"/>
            <c:size val="15"/>
            <c:spPr>
              <a:solidFill>
                <a:srgbClr val="FF0000"/>
              </a:solidFill>
              <a:ln w="38100" cap="flat" cmpd="sng" algn="ctr">
                <a:solidFill>
                  <a:srgbClr val="FF0000"/>
                </a:solidFill>
                <a:prstDash val="solid"/>
                <a:round/>
              </a:ln>
            </c:spPr>
          </c:marker>
          <c:dLbls>
            <c:delete val="1"/>
          </c:dLbls>
          <c:cat>
            <c:multiLvlStrRef>
              <c:f>データシート!$B$54:$P$55</c:f>
              <c:multiLvlStrCache>
                <c:ptCount val="15"/>
                <c:lvl>
                  <c:pt idx="0" c:formatCode="General">
                    <c:v>将来負担額</c:v>
                  </c:pt>
                  <c:pt idx="2" c:formatCode="General">
                    <c:v>充当可能財源等</c:v>
                  </c:pt>
                  <c:pt idx="3" c:formatCode="General">
                    <c:v>将来負担額</c:v>
                  </c:pt>
                  <c:pt idx="5" c:formatCode="General">
                    <c:v>充当可能財源等</c:v>
                  </c:pt>
                  <c:pt idx="6" c:formatCode="General">
                    <c:v>将来負担額</c:v>
                  </c:pt>
                  <c:pt idx="8" c:formatCode="General">
                    <c:v>充当可能財源等</c:v>
                  </c:pt>
                  <c:pt idx="9" c:formatCode="General">
                    <c:v>将来負担額</c:v>
                  </c:pt>
                  <c:pt idx="11" c:formatCode="General">
                    <c:v>充当可能財源等</c:v>
                  </c:pt>
                  <c:pt idx="12" c:formatCode="General">
                    <c:v>将来負担額</c:v>
                  </c:pt>
                  <c:pt idx="14" c:formatCode="General">
                    <c:v>充当可能財源等</c:v>
                  </c:pt>
                </c:lvl>
                <c:lvl>
                  <c:pt idx="0" c:formatCode="General">
                    <c:v>R01</c:v>
                  </c:pt>
                  <c:pt idx="3" c:formatCode="General">
                    <c:v>R02</c:v>
                  </c:pt>
                  <c:pt idx="6" c:formatCode="General">
                    <c:v>R03</c:v>
                  </c:pt>
                  <c:pt idx="9" c:formatCode="General">
                    <c:v>R04</c:v>
                  </c:pt>
                  <c:pt idx="12" c:formatCode="General">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wordArtVertRtl" wrap="square" anchor="ctr" anchorCtr="1"/>
          <a:lstStyle/>
          <a:p>
            <a:pPr>
              <a:defRPr lang="ja-JP" sz="14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6098944"/>
        <c:crosses val="autoZero"/>
        <c:auto val="1"/>
        <c:lblAlgn val="ctr"/>
        <c:lblOffset val="100"/>
        <c:tickLblSkip val="1"/>
        <c:noMultiLvlLbl val="0"/>
      </c:catAx>
      <c:valAx>
        <c:axId val="96098944"/>
        <c:scaling>
          <c:orientation val="minMax"/>
        </c:scaling>
        <c:delete val="0"/>
        <c:axPos val="l"/>
        <c:majorGridlines>
          <c:spPr>
            <a:ln w="3175" cap="flat" cmpd="sng" algn="ctr">
              <a:solidFill>
                <a:srgbClr val="000000"/>
              </a:solidFill>
              <a:prstDash val="solid"/>
              <a:round/>
            </a:ln>
          </c:spPr>
        </c:majorGridlines>
        <c:numFmt formatCode="#,##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4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96097024"/>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0"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1"/>
          <c:y val="0.0777262621256108"/>
          <c:w val="0.891226656967817"/>
          <c:h val="0.85862490608254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dLbls>
            <c:delete val="1"/>
          </c:dLbls>
          <c:cat>
            <c:strRef>
              <c:f>データシート!$B$71:$D$71</c:f>
              <c:strCache>
                <c:ptCount val="3"/>
                <c:pt idx="0" c:formatCode="General">
                  <c:v>R03</c:v>
                </c:pt>
                <c:pt idx="1" c:formatCode="General">
                  <c:v>R04</c:v>
                </c:pt>
                <c:pt idx="2" c:formatCode="General">
                  <c:v>R05</c:v>
                </c:pt>
              </c:strCache>
            </c:strRef>
          </c:cat>
          <c:val>
            <c:numRef>
              <c:f>データシート!$B$72:$D$72</c:f>
              <c:numCache>
                <c:formatCode>#,##0;"▲ "#,##0</c:formatCode>
                <c:ptCount val="3"/>
                <c:pt idx="0">
                  <c:v>19027</c:v>
                </c:pt>
                <c:pt idx="1">
                  <c:v>19369</c:v>
                </c:pt>
                <c:pt idx="2">
                  <c:v>20416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dLbls>
            <c:delete val="1"/>
          </c:dLbls>
          <c:cat>
            <c:strRef>
              <c:f>データシート!$B$71:$D$71</c:f>
              <c:strCache>
                <c:ptCount val="3"/>
                <c:pt idx="0" c:formatCode="General">
                  <c:v>R03</c:v>
                </c:pt>
                <c:pt idx="1" c:formatCode="General">
                  <c:v>R04</c:v>
                </c:pt>
                <c:pt idx="2" c:formatCode="General">
                  <c:v>R05</c:v>
                </c:pt>
              </c:strCache>
            </c:strRef>
          </c:cat>
          <c:val>
            <c:numRef>
              <c:f>データシート!$B$73:$D$73</c:f>
              <c:numCache>
                <c:formatCode>#,##0;"▲ "#,##0</c:formatCode>
                <c:ptCount val="3"/>
                <c:pt idx="0">
                  <c:v>5806</c:v>
                </c:pt>
                <c:pt idx="1">
                  <c:v>5819</c:v>
                </c:pt>
                <c:pt idx="2">
                  <c:v>5971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dLbls>
            <c:delete val="1"/>
          </c:dLbls>
          <c:cat>
            <c:strRef>
              <c:f>データシート!$B$71:$D$71</c:f>
              <c:strCache>
                <c:ptCount val="3"/>
                <c:pt idx="0" c:formatCode="General">
                  <c:v>R03</c:v>
                </c:pt>
                <c:pt idx="1" c:formatCode="General">
                  <c:v>R04</c:v>
                </c:pt>
                <c:pt idx="2" c:formatCode="General">
                  <c:v>R05</c:v>
                </c:pt>
              </c:strCache>
            </c:strRef>
          </c:cat>
          <c:val>
            <c:numRef>
              <c:f>データシート!$B$74:$D$74</c:f>
              <c:numCache>
                <c:formatCode>#,##0;"▲ "#,##0</c:formatCode>
                <c:ptCount val="3"/>
                <c:pt idx="0">
                  <c:v>25788</c:v>
                </c:pt>
                <c:pt idx="1">
                  <c:v>27261</c:v>
                </c:pt>
                <c:pt idx="2">
                  <c:v>28491</c:v>
                </c:pt>
              </c:numCache>
            </c:numRef>
          </c:val>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ja-JP" sz="1600" b="1"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319117152"/>
        <c:crosses val="autoZero"/>
        <c:auto val="1"/>
        <c:lblAlgn val="ctr"/>
        <c:lblOffset val="100"/>
        <c:tickLblSkip val="1"/>
        <c:noMultiLvlLbl val="0"/>
      </c:catAx>
      <c:valAx>
        <c:axId val="319117152"/>
        <c:scaling>
          <c:orientation val="minMax"/>
        </c:scaling>
        <c:delete val="0"/>
        <c:axPos val="l"/>
        <c:majorGridlines>
          <c:spPr>
            <a:ln w="3175" cap="flat" cmpd="sng" algn="ctr">
              <a:solidFill>
                <a:srgbClr val="000000"/>
              </a:solidFill>
              <a:prstDash val="solid"/>
              <a:round/>
            </a:ln>
          </c:spPr>
        </c:majorGridlines>
        <c:numFmt formatCode="#,##0;&quot;▲ &quot;#,##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6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crossAx val="319116760"/>
        <c:crosses val="autoZero"/>
        <c:crossBetween val="between"/>
      </c:valAx>
      <c:spPr>
        <a:solidFill>
          <a:srgbClr val="FFFFFF"/>
        </a:solidFill>
        <a:ln w="25400">
          <a:noFill/>
        </a:ln>
      </c:spPr>
    </c:plotArea>
    <c:plotVisOnly val="1"/>
    <c:dispBlanksAs val="zero"/>
    <c:showDLblsOverMax val="0"/>
  </c:chart>
  <c:spPr>
    <a:noFill/>
    <a:ln w="9525" cap="flat" cmpd="sng" algn="ctr">
      <a:noFill/>
      <a:prstDash val="solid"/>
      <a:round/>
    </a:ln>
  </c:spPr>
  <c:txPr>
    <a:bodyPr/>
    <a:lstStyle/>
    <a:p>
      <a:pPr>
        <a:defRPr lang="ja-JP" sz="1400" b="1" i="0" u="none" strike="noStrike"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6757670" y="4624070"/>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95250</xdr:colOff>
      <xdr:row>2</xdr:row>
      <xdr:rowOff>76200</xdr:rowOff>
    </xdr:from>
    <xdr:to>
      <xdr:col>64</xdr:col>
      <xdr:colOff>12700</xdr:colOff>
      <xdr:row>6</xdr:row>
      <xdr:rowOff>25400</xdr:rowOff>
    </xdr:to>
    <xdr:sp>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岐阜県高山市</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83</xdr:col>
      <xdr:colOff>6350</xdr:colOff>
      <xdr:row>2</xdr:row>
      <xdr:rowOff>63500</xdr:rowOff>
    </xdr:from>
    <xdr:to>
      <xdr:col>95</xdr:col>
      <xdr:colOff>152400</xdr:colOff>
      <xdr:row>5</xdr:row>
      <xdr:rowOff>107950</xdr:rowOff>
    </xdr:to>
    <xdr:sp>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5</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3</xdr:col>
      <xdr:colOff>196850</xdr:colOff>
      <xdr:row>7</xdr:row>
      <xdr:rowOff>6350</xdr:rowOff>
    </xdr:from>
    <xdr:to>
      <xdr:col>50</xdr:col>
      <xdr:colOff>0</xdr:colOff>
      <xdr:row>17</xdr:row>
      <xdr:rowOff>50800</xdr:rowOff>
    </xdr:to>
    <xdr:sp>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190500</xdr:colOff>
      <xdr:row>7</xdr:row>
      <xdr:rowOff>38100</xdr:rowOff>
    </xdr:from>
    <xdr:to>
      <xdr:col>16</xdr:col>
      <xdr:colOff>203200</xdr:colOff>
      <xdr:row>17</xdr:row>
      <xdr:rowOff>38100</xdr:rowOff>
    </xdr:to>
    <xdr:sp>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83,281
82,239
2,177.61
56,306,750
52,544,618
3,432,333
27,959,520
15,709,596</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24</xdr:col>
      <xdr:colOff>114300</xdr:colOff>
      <xdr:row>7</xdr:row>
      <xdr:rowOff>57150</xdr:rowOff>
    </xdr:from>
    <xdr:to>
      <xdr:col>34</xdr:col>
      <xdr:colOff>50800</xdr:colOff>
      <xdr:row>13</xdr:row>
      <xdr:rowOff>44450</xdr:rowOff>
    </xdr:to>
    <xdr:sp>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34</xdr:col>
      <xdr:colOff>50800</xdr:colOff>
      <xdr:row>7</xdr:row>
      <xdr:rowOff>57150</xdr:rowOff>
    </xdr:from>
    <xdr:to>
      <xdr:col>40</xdr:col>
      <xdr:colOff>63500</xdr:colOff>
      <xdr:row>13</xdr:row>
      <xdr:rowOff>44450</xdr:rowOff>
    </xdr:to>
    <xdr:sp>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4.5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24</xdr:col>
      <xdr:colOff>114300</xdr:colOff>
      <xdr:row>12</xdr:row>
      <xdr:rowOff>38100</xdr:rowOff>
    </xdr:from>
    <xdr:to>
      <xdr:col>34</xdr:col>
      <xdr:colOff>50800</xdr:colOff>
      <xdr:row>15</xdr:row>
      <xdr:rowOff>158750</xdr:rowOff>
    </xdr:to>
    <xdr:sp>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R01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R02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R03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R04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R05  Ⅱ</a:t>
          </a:r>
          <a:r>
            <a:rPr kumimoji="1" lang="ja-JP" altLang="en-US" sz="1100" b="1">
              <a:solidFill>
                <a:srgbClr val="000000"/>
              </a:solidFill>
              <a:latin typeface="ＭＳ ゴシック" panose="020B0609070205080204" pitchFamily="1" charset="-128"/>
              <a:ea typeface="ＭＳ ゴシック" panose="020B0609070205080204" pitchFamily="1" charset="-128"/>
            </a:rPr>
            <a:t>－１</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51</xdr:col>
      <xdr:colOff>31750</xdr:colOff>
      <xdr:row>7</xdr:row>
      <xdr:rowOff>6350</xdr:rowOff>
    </xdr:from>
    <xdr:to>
      <xdr:col>58</xdr:col>
      <xdr:colOff>0</xdr:colOff>
      <xdr:row>13</xdr:row>
      <xdr:rowOff>120650</xdr:rowOff>
    </xdr:to>
    <xdr:sp>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52</xdr:col>
      <xdr:colOff>57150</xdr:colOff>
      <xdr:row>8</xdr:row>
      <xdr:rowOff>165100</xdr:rowOff>
    </xdr:from>
    <xdr:to>
      <xdr:col>58</xdr:col>
      <xdr:colOff>69850</xdr:colOff>
      <xdr:row>10</xdr:row>
      <xdr:rowOff>76200</xdr:rowOff>
    </xdr:to>
    <xdr:sp>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52</xdr:col>
      <xdr:colOff>57150</xdr:colOff>
      <xdr:row>10</xdr:row>
      <xdr:rowOff>152400</xdr:rowOff>
    </xdr:from>
    <xdr:to>
      <xdr:col>58</xdr:col>
      <xdr:colOff>69850</xdr:colOff>
      <xdr:row>14</xdr:row>
      <xdr:rowOff>101600</xdr:rowOff>
    </xdr:to>
    <xdr:sp>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107950</xdr:colOff>
      <xdr:row>7</xdr:row>
      <xdr:rowOff>158750</xdr:rowOff>
    </xdr:from>
    <xdr:to>
      <xdr:col>52</xdr:col>
      <xdr:colOff>69850</xdr:colOff>
      <xdr:row>7</xdr:row>
      <xdr:rowOff>158750</xdr:rowOff>
    </xdr:to>
    <xdr:cxnSp>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xdr:nvSpPr>
        <xdr:cNvPr id="29" name="テキスト ボックス 28"/>
        <xdr:cNvSpPr txBox="1"/>
      </xdr:nvSpPr>
      <xdr:spPr>
        <a:xfrm>
          <a:off x="762000" y="3009900"/>
          <a:ext cx="88112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19</xdr:row>
      <xdr:rowOff>6350</xdr:rowOff>
    </xdr:from>
    <xdr:ext cx="5758692" cy="259045"/>
    <xdr:sp>
      <xdr:nvSpPr>
        <xdr:cNvPr id="30" name="テキスト ボックス 29"/>
        <xdr:cNvSpPr txBox="1"/>
      </xdr:nvSpPr>
      <xdr:spPr>
        <a:xfrm>
          <a:off x="762000" y="3263900"/>
          <a:ext cx="575818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20</xdr:row>
      <xdr:rowOff>88900</xdr:rowOff>
    </xdr:from>
    <xdr:ext cx="8725722" cy="259045"/>
    <xdr:sp>
      <xdr:nvSpPr>
        <xdr:cNvPr id="31" name="テキスト ボックス 30"/>
        <xdr:cNvSpPr txBox="1"/>
      </xdr:nvSpPr>
      <xdr:spPr>
        <a:xfrm>
          <a:off x="762000" y="3517900"/>
          <a:ext cx="87255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22</xdr:row>
      <xdr:rowOff>0</xdr:rowOff>
    </xdr:from>
    <xdr:ext cx="5961184" cy="259045"/>
    <xdr:sp>
      <xdr:nvSpPr>
        <xdr:cNvPr id="32" name="テキスト ボックス 31"/>
        <xdr:cNvSpPr txBox="1"/>
      </xdr:nvSpPr>
      <xdr:spPr>
        <a:xfrm>
          <a:off x="762000" y="3771900"/>
          <a:ext cx="596074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23</xdr:row>
      <xdr:rowOff>82550</xdr:rowOff>
    </xdr:from>
    <xdr:ext cx="8146654" cy="259045"/>
    <xdr:sp>
      <xdr:nvSpPr>
        <xdr:cNvPr id="33" name="テキスト ボックス 32"/>
        <xdr:cNvSpPr txBox="1"/>
      </xdr:nvSpPr>
      <xdr:spPr>
        <a:xfrm>
          <a:off x="762000" y="4025900"/>
          <a:ext cx="814641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24</xdr:row>
      <xdr:rowOff>165100</xdr:rowOff>
    </xdr:from>
    <xdr:ext cx="8759834" cy="425758"/>
    <xdr:sp>
      <xdr:nvSpPr>
        <xdr:cNvPr id="34" name="テキスト ボックス 33"/>
        <xdr:cNvSpPr txBox="1"/>
      </xdr:nvSpPr>
      <xdr:spPr>
        <a:xfrm>
          <a:off x="762000" y="4279900"/>
          <a:ext cx="8759825" cy="42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184731" cy="259045"/>
    <xdr:sp>
      <xdr:nvSpPr>
        <xdr:cNvPr id="35" name="テキスト ボックス 34"/>
        <xdr:cNvSpPr txBox="1"/>
      </xdr:nvSpPr>
      <xdr:spPr>
        <a:xfrm>
          <a:off x="762000" y="4533900"/>
          <a:ext cx="1841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100487</xdr:colOff>
      <xdr:row>31</xdr:row>
      <xdr:rowOff>63500</xdr:rowOff>
    </xdr:from>
    <xdr:ext cx="1272227" cy="309059"/>
    <xdr:sp>
      <xdr:nvSpPr>
        <xdr:cNvPr id="37" name="テキスト ボックス 36"/>
        <xdr:cNvSpPr txBox="1"/>
      </xdr:nvSpPr>
      <xdr:spPr>
        <a:xfrm>
          <a:off x="1776730" y="5378450"/>
          <a:ext cx="127190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32864</xdr:colOff>
      <xdr:row>31</xdr:row>
      <xdr:rowOff>38100</xdr:rowOff>
    </xdr:from>
    <xdr:ext cx="1651000" cy="359073"/>
    <xdr:sp>
      <xdr:nvSpPr>
        <xdr:cNvPr id="38" name="テキスト ボックス 37"/>
        <xdr:cNvSpPr txBox="1"/>
      </xdr:nvSpPr>
      <xdr:spPr>
        <a:xfrm>
          <a:off x="3175635" y="535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30</xdr:row>
      <xdr:rowOff>127000</xdr:rowOff>
    </xdr:from>
    <xdr:to>
      <xdr:col>35</xdr:col>
      <xdr:colOff>95250</xdr:colOff>
      <xdr:row>32</xdr:row>
      <xdr:rowOff>38100</xdr:rowOff>
    </xdr:to>
    <xdr:sp>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31</xdr:row>
      <xdr:rowOff>146050</xdr:rowOff>
    </xdr:from>
    <xdr:to>
      <xdr:col>35</xdr:col>
      <xdr:colOff>95250</xdr:colOff>
      <xdr:row>33</xdr:row>
      <xdr:rowOff>57150</xdr:rowOff>
    </xdr:to>
    <xdr:sp>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31</xdr:row>
      <xdr:rowOff>146050</xdr:rowOff>
    </xdr:from>
    <xdr:to>
      <xdr:col>42</xdr:col>
      <xdr:colOff>25400</xdr:colOff>
      <xdr:row>33</xdr:row>
      <xdr:rowOff>57150</xdr:rowOff>
    </xdr:to>
    <xdr:sp>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31</xdr:row>
      <xdr:rowOff>146050</xdr:rowOff>
    </xdr:from>
    <xdr:to>
      <xdr:col>49</xdr:col>
      <xdr:colOff>19050</xdr:colOff>
      <xdr:row>33</xdr:row>
      <xdr:rowOff>57150</xdr:rowOff>
    </xdr:to>
    <xdr:sp>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35</xdr:row>
      <xdr:rowOff>95250</xdr:rowOff>
    </xdr:from>
    <xdr:to>
      <xdr:col>56</xdr:col>
      <xdr:colOff>203200</xdr:colOff>
      <xdr:row>47</xdr:row>
      <xdr:rowOff>69850</xdr:rowOff>
    </xdr:to>
    <xdr:sp>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令和２年度までは類似団体平均と同水準で推移。</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感染症の影響による市民税の減少や地域消費の拡大のための臨時経済対策費の増により０．０１ポイント減少したが、令和４年度は大規模償却資産への投資により固定資産税が増加し、類似団体を０．０８ポイント上回り、令和５年度も同水準と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今後も歳出削減のための事業見直しや行政効率化に取り組む。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xdr:nvSpPr>
        <xdr:cNvPr id="50" name="テキスト ボックス 49"/>
        <xdr:cNvSpPr txBox="1"/>
      </xdr:nvSpPr>
      <xdr:spPr>
        <a:xfrm>
          <a:off x="0" y="804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xdr:nvCxnSpPr>
        <xdr:cNvPr id="51" name="直線コネクタ 50"/>
        <xdr:cNvCxnSpPr/>
      </xdr:nvCxnSpPr>
      <xdr:spPr>
        <a:xfrm>
          <a:off x="762000" y="77889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xdr:nvSpPr>
        <xdr:cNvPr id="52" name="テキスト ボックス 51"/>
        <xdr:cNvSpPr txBox="1"/>
      </xdr:nvSpPr>
      <xdr:spPr>
        <a:xfrm>
          <a:off x="0" y="76466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xdr:nvCxnSpPr>
        <xdr:cNvPr id="53" name="直線コネクタ 52"/>
        <xdr:cNvCxnSpPr/>
      </xdr:nvCxnSpPr>
      <xdr:spPr>
        <a:xfrm>
          <a:off x="762000" y="73869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xdr:nvSpPr>
        <xdr:cNvPr id="54" name="テキスト ボックス 53"/>
        <xdr:cNvSpPr txBox="1"/>
      </xdr:nvSpPr>
      <xdr:spPr>
        <a:xfrm>
          <a:off x="0" y="7244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xdr:nvSpPr>
        <xdr:cNvPr id="56" name="テキスト ボックス 55"/>
        <xdr:cNvSpPr txBox="1"/>
      </xdr:nvSpPr>
      <xdr:spPr>
        <a:xfrm>
          <a:off x="0" y="684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xdr:nvCxnSpPr>
        <xdr:cNvPr id="57" name="直線コネクタ 56"/>
        <xdr:cNvCxnSpPr/>
      </xdr:nvCxnSpPr>
      <xdr:spPr>
        <a:xfrm>
          <a:off x="762000" y="65824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xdr:nvSpPr>
        <xdr:cNvPr id="58" name="テキスト ボックス 57"/>
        <xdr:cNvSpPr txBox="1"/>
      </xdr:nvSpPr>
      <xdr:spPr>
        <a:xfrm>
          <a:off x="0" y="6440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xdr:nvCxnSpPr>
        <xdr:cNvPr id="59" name="直線コネクタ 58"/>
        <xdr:cNvCxnSpPr/>
      </xdr:nvCxnSpPr>
      <xdr:spPr>
        <a:xfrm>
          <a:off x="762000" y="61804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xdr:nvSpPr>
        <xdr:cNvPr id="60" name="テキスト ボックス 59"/>
        <xdr:cNvSpPr txBox="1"/>
      </xdr:nvSpPr>
      <xdr:spPr>
        <a:xfrm>
          <a:off x="0" y="60382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xdr:nvSpPr>
        <xdr:cNvPr id="62" name="テキスト ボックス 61"/>
        <xdr:cNvSpPr txBox="1"/>
      </xdr:nvSpPr>
      <xdr:spPr>
        <a:xfrm>
          <a:off x="0" y="563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xdr:nvCxnSpPr>
        <xdr:cNvPr id="64" name="直線コネクタ 63"/>
        <xdr:cNvCxnSpPr/>
      </xdr:nvCxnSpPr>
      <xdr:spPr>
        <a:xfrm flipV="1">
          <a:off x="4953000" y="6099810"/>
          <a:ext cx="0" cy="1528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xdr:nvSpPr>
        <xdr:cNvPr id="65" name="財政力最小値テキスト"/>
        <xdr:cNvSpPr txBox="1"/>
      </xdr:nvSpPr>
      <xdr:spPr>
        <a:xfrm>
          <a:off x="5041900" y="76003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xdr:nvCxnSpPr>
        <xdr:cNvPr id="66" name="直線コネクタ 65"/>
        <xdr:cNvCxnSpPr/>
      </xdr:nvCxnSpPr>
      <xdr:spPr>
        <a:xfrm>
          <a:off x="4864100" y="762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xdr:nvSpPr>
        <xdr:cNvPr id="67" name="財政力最大値テキスト"/>
        <xdr:cNvSpPr txBox="1"/>
      </xdr:nvSpPr>
      <xdr:spPr>
        <a:xfrm>
          <a:off x="5041900" y="58432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xdr:nvCxnSpPr>
        <xdr:cNvPr id="68" name="直線コネクタ 67"/>
        <xdr:cNvCxnSpPr/>
      </xdr:nvCxnSpPr>
      <xdr:spPr>
        <a:xfrm>
          <a:off x="4864100" y="609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118533</xdr:rowOff>
    </xdr:to>
    <xdr:cxnSp>
      <xdr:nvCxnSpPr>
        <xdr:cNvPr id="69" name="直線コネクタ 68"/>
        <xdr:cNvCxnSpPr/>
      </xdr:nvCxnSpPr>
      <xdr:spPr>
        <a:xfrm>
          <a:off x="4114800" y="6461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xdr:nvSpPr>
        <xdr:cNvPr id="70" name="財政力平均値テキスト"/>
        <xdr:cNvSpPr txBox="1"/>
      </xdr:nvSpPr>
      <xdr:spPr>
        <a:xfrm>
          <a:off x="5041900" y="674497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xdr:nvSpPr>
        <xdr:cNvPr id="71" name="フローチャート: 判断 70"/>
        <xdr:cNvSpPr/>
      </xdr:nvSpPr>
      <xdr:spPr>
        <a:xfrm>
          <a:off x="49022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158750</xdr:rowOff>
    </xdr:to>
    <xdr:cxnSp>
      <xdr:nvCxnSpPr>
        <xdr:cNvPr id="72" name="直線コネクタ 71"/>
        <xdr:cNvCxnSpPr/>
      </xdr:nvCxnSpPr>
      <xdr:spPr>
        <a:xfrm flipV="1">
          <a:off x="3225800" y="64617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xdr:nvSpPr>
        <xdr:cNvPr id="74" name="テキスト ボックス 73"/>
        <xdr:cNvSpPr txBox="1"/>
      </xdr:nvSpPr>
      <xdr:spPr>
        <a:xfrm>
          <a:off x="3733800" y="681926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158750</xdr:rowOff>
    </xdr:to>
    <xdr:cxnSp>
      <xdr:nvCxnSpPr>
        <xdr:cNvPr id="75" name="直線コネクタ 74"/>
        <xdr:cNvCxnSpPr/>
      </xdr:nvCxnSpPr>
      <xdr:spPr>
        <a:xfrm>
          <a:off x="2336800" y="64617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xdr:nvSpPr>
        <xdr:cNvPr id="76" name="フローチャート: 判断 75"/>
        <xdr:cNvSpPr/>
      </xdr:nvSpPr>
      <xdr:spPr>
        <a:xfrm>
          <a:off x="31750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xdr:nvSpPr>
        <xdr:cNvPr id="77" name="テキスト ボックス 76"/>
        <xdr:cNvSpPr txBox="1"/>
      </xdr:nvSpPr>
      <xdr:spPr>
        <a:xfrm>
          <a:off x="2844800" y="68592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xdr:nvCxnSpPr>
        <xdr:cNvPr id="78" name="直線コネクタ 77"/>
        <xdr:cNvCxnSpPr/>
      </xdr:nvCxnSpPr>
      <xdr:spPr>
        <a:xfrm>
          <a:off x="14478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xdr:nvSpPr>
        <xdr:cNvPr id="79" name="フローチャート: 判断 78"/>
        <xdr:cNvSpPr/>
      </xdr:nvSpPr>
      <xdr:spPr>
        <a:xfrm>
          <a:off x="22860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xdr:nvSpPr>
        <xdr:cNvPr id="80" name="テキスト ボックス 79"/>
        <xdr:cNvSpPr txBox="1"/>
      </xdr:nvSpPr>
      <xdr:spPr>
        <a:xfrm>
          <a:off x="1955800" y="64973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xdr:nvSpPr>
        <xdr:cNvPr id="82" name="テキスト ボックス 81"/>
        <xdr:cNvSpPr txBox="1"/>
      </xdr:nvSpPr>
      <xdr:spPr>
        <a:xfrm>
          <a:off x="1066800" y="6537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xdr:nvSpPr>
        <xdr:cNvPr id="83" name="テキスト ボックス 82"/>
        <xdr:cNvSpPr txBox="1"/>
      </xdr:nvSpPr>
      <xdr:spPr>
        <a:xfrm>
          <a:off x="47371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xdr:nvSpPr>
        <xdr:cNvPr id="84" name="テキスト ボックス 83"/>
        <xdr:cNvSpPr txBox="1"/>
      </xdr:nvSpPr>
      <xdr:spPr>
        <a:xfrm>
          <a:off x="3898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xdr:nvSpPr>
        <xdr:cNvPr id="85" name="テキスト ボックス 84"/>
        <xdr:cNvSpPr txBox="1"/>
      </xdr:nvSpPr>
      <xdr:spPr>
        <a:xfrm>
          <a:off x="3009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xdr:nvSpPr>
        <xdr:cNvPr id="86" name="テキスト ボックス 85"/>
        <xdr:cNvSpPr txBox="1"/>
      </xdr:nvSpPr>
      <xdr:spPr>
        <a:xfrm>
          <a:off x="2120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xdr:nvSpPr>
        <xdr:cNvPr id="87" name="テキスト ボックス 86"/>
        <xdr:cNvSpPr txBox="1"/>
      </xdr:nvSpPr>
      <xdr:spPr>
        <a:xfrm>
          <a:off x="1231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xdr:nvSpPr>
        <xdr:cNvPr id="88" name="楕円 87"/>
        <xdr:cNvSpPr/>
      </xdr:nvSpPr>
      <xdr:spPr>
        <a:xfrm>
          <a:off x="49022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8640"/>
    <xdr:sp>
      <xdr:nvSpPr>
        <xdr:cNvPr id="89" name="財政力該当値テキスト"/>
        <xdr:cNvSpPr txBox="1"/>
      </xdr:nvSpPr>
      <xdr:spPr>
        <a:xfrm>
          <a:off x="5041900" y="62560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xdr:nvSpPr>
        <xdr:cNvPr id="90" name="楕円 89"/>
        <xdr:cNvSpPr/>
      </xdr:nvSpPr>
      <xdr:spPr>
        <a:xfrm>
          <a:off x="40640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xdr:nvSpPr>
        <xdr:cNvPr id="91" name="テキスト ボックス 90"/>
        <xdr:cNvSpPr txBox="1"/>
      </xdr:nvSpPr>
      <xdr:spPr>
        <a:xfrm>
          <a:off x="3733800" y="617982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xdr:nvSpPr>
        <xdr:cNvPr id="93" name="テキスト ボックス 92"/>
        <xdr:cNvSpPr txBox="1"/>
      </xdr:nvSpPr>
      <xdr:spPr>
        <a:xfrm>
          <a:off x="2844800" y="6220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xdr:nvSpPr>
        <xdr:cNvPr id="94" name="楕円 93"/>
        <xdr:cNvSpPr/>
      </xdr:nvSpPr>
      <xdr:spPr>
        <a:xfrm>
          <a:off x="22860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xdr:nvSpPr>
        <xdr:cNvPr id="95" name="テキスト ボックス 94"/>
        <xdr:cNvSpPr txBox="1"/>
      </xdr:nvSpPr>
      <xdr:spPr>
        <a:xfrm>
          <a:off x="1955800" y="61798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xdr:nvSpPr>
        <xdr:cNvPr id="96" name="楕円 95"/>
        <xdr:cNvSpPr/>
      </xdr:nvSpPr>
      <xdr:spPr>
        <a:xfrm>
          <a:off x="13970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xdr:nvSpPr>
        <xdr:cNvPr id="97" name="テキスト ボックス 96"/>
        <xdr:cNvSpPr txBox="1"/>
      </xdr:nvSpPr>
      <xdr:spPr>
        <a:xfrm>
          <a:off x="1066800" y="61798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17130</xdr:colOff>
      <xdr:row>53</xdr:row>
      <xdr:rowOff>101600</xdr:rowOff>
    </xdr:from>
    <xdr:ext cx="1438940" cy="309059"/>
    <xdr:sp>
      <xdr:nvSpPr>
        <xdr:cNvPr id="99" name="テキスト ボックス 98"/>
        <xdr:cNvSpPr txBox="1"/>
      </xdr:nvSpPr>
      <xdr:spPr>
        <a:xfrm>
          <a:off x="1692910" y="9188450"/>
          <a:ext cx="143954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116220</xdr:colOff>
      <xdr:row>53</xdr:row>
      <xdr:rowOff>76200</xdr:rowOff>
    </xdr:from>
    <xdr:ext cx="1651000" cy="359073"/>
    <xdr:sp>
      <xdr:nvSpPr>
        <xdr:cNvPr id="100" name="テキスト ボックス 99"/>
        <xdr:cNvSpPr txBox="1"/>
      </xdr:nvSpPr>
      <xdr:spPr>
        <a:xfrm>
          <a:off x="3259455" y="916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52</xdr:row>
      <xdr:rowOff>165100</xdr:rowOff>
    </xdr:from>
    <xdr:to>
      <xdr:col>35</xdr:col>
      <xdr:colOff>95250</xdr:colOff>
      <xdr:row>54</xdr:row>
      <xdr:rowOff>76200</xdr:rowOff>
    </xdr:to>
    <xdr:sp>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54</xdr:row>
      <xdr:rowOff>12700</xdr:rowOff>
    </xdr:from>
    <xdr:to>
      <xdr:col>35</xdr:col>
      <xdr:colOff>95250</xdr:colOff>
      <xdr:row>55</xdr:row>
      <xdr:rowOff>95250</xdr:rowOff>
    </xdr:to>
    <xdr:sp>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54</xdr:row>
      <xdr:rowOff>12700</xdr:rowOff>
    </xdr:from>
    <xdr:to>
      <xdr:col>42</xdr:col>
      <xdr:colOff>25400</xdr:colOff>
      <xdr:row>55</xdr:row>
      <xdr:rowOff>95250</xdr:rowOff>
    </xdr:to>
    <xdr:sp>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54</xdr:row>
      <xdr:rowOff>12700</xdr:rowOff>
    </xdr:from>
    <xdr:to>
      <xdr:col>49</xdr:col>
      <xdr:colOff>19050</xdr:colOff>
      <xdr:row>55</xdr:row>
      <xdr:rowOff>95250</xdr:rowOff>
    </xdr:to>
    <xdr:sp>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57</xdr:row>
      <xdr:rowOff>133350</xdr:rowOff>
    </xdr:from>
    <xdr:to>
      <xdr:col>56</xdr:col>
      <xdr:colOff>203200</xdr:colOff>
      <xdr:row>69</xdr:row>
      <xdr:rowOff>107950</xdr:rowOff>
    </xdr:to>
    <xdr:sp>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前年度に比べ３．２ポイントの減少となり、類似団体平均と比較すると１２．９ポイント低い状況にある。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比率減少の主な要因は、普通交付税の増加に伴い経常一般財源が増加したことによるものである。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今後も計画的な地方債の新規発行や事業見直しにより歳出削減に取り組む。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xdr:nvSpPr>
        <xdr:cNvPr id="111" name="テキスト ボックス 110"/>
        <xdr:cNvSpPr txBox="1"/>
      </xdr:nvSpPr>
      <xdr:spPr>
        <a:xfrm>
          <a:off x="723900" y="939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xdr:nvSpPr>
        <xdr:cNvPr id="113" name="テキスト ボックス 112"/>
        <xdr:cNvSpPr txBox="1"/>
      </xdr:nvSpPr>
      <xdr:spPr>
        <a:xfrm>
          <a:off x="0" y="1185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xdr:nvSpPr>
        <xdr:cNvPr id="115" name="テキスト ボックス 114"/>
        <xdr:cNvSpPr txBox="1"/>
      </xdr:nvSpPr>
      <xdr:spPr>
        <a:xfrm>
          <a:off x="0" y="113766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xdr:nvSpPr>
        <xdr:cNvPr id="117" name="テキスト ボックス 116"/>
        <xdr:cNvSpPr txBox="1"/>
      </xdr:nvSpPr>
      <xdr:spPr>
        <a:xfrm>
          <a:off x="0" y="108940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xdr:nvSpPr>
        <xdr:cNvPr id="119" name="テキスト ボックス 118"/>
        <xdr:cNvSpPr txBox="1"/>
      </xdr:nvSpPr>
      <xdr:spPr>
        <a:xfrm>
          <a:off x="0" y="10411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xdr:nvSpPr>
        <xdr:cNvPr id="121" name="テキスト ボックス 120"/>
        <xdr:cNvSpPr txBox="1"/>
      </xdr:nvSpPr>
      <xdr:spPr>
        <a:xfrm>
          <a:off x="0" y="9928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xdr:nvSpPr>
        <xdr:cNvPr id="123" name="テキスト ボックス 122"/>
        <xdr:cNvSpPr txBox="1"/>
      </xdr:nvSpPr>
      <xdr:spPr>
        <a:xfrm>
          <a:off x="0" y="944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xdr:nvCxnSpPr>
        <xdr:cNvPr id="125" name="直線コネクタ 124"/>
        <xdr:cNvCxnSpPr/>
      </xdr:nvCxnSpPr>
      <xdr:spPr>
        <a:xfrm flipV="1">
          <a:off x="4953000" y="1006602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xdr:nvSpPr>
        <xdr:cNvPr id="126" name="財政構造の弾力性最小値テキスト"/>
        <xdr:cNvSpPr txBox="1"/>
      </xdr:nvSpPr>
      <xdr:spPr>
        <a:xfrm>
          <a:off x="5041900" y="111963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xdr:nvCxnSpPr>
        <xdr:cNvPr id="127" name="直線コネクタ 126"/>
        <xdr:cNvCxnSpPr/>
      </xdr:nvCxnSpPr>
      <xdr:spPr>
        <a:xfrm>
          <a:off x="4864100" y="1122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xdr:nvSpPr>
        <xdr:cNvPr id="128" name="財政構造の弾力性最大値テキスト"/>
        <xdr:cNvSpPr txBox="1"/>
      </xdr:nvSpPr>
      <xdr:spPr>
        <a:xfrm>
          <a:off x="5041900" y="98094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xdr:nvCxnSpPr>
        <xdr:cNvPr id="129" name="直線コネクタ 128"/>
        <xdr:cNvCxnSpPr/>
      </xdr:nvCxnSpPr>
      <xdr:spPr>
        <a:xfrm>
          <a:off x="4864100" y="1006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122174</xdr:rowOff>
    </xdr:from>
    <xdr:to>
      <xdr:col>23</xdr:col>
      <xdr:colOff>133350</xdr:colOff>
      <xdr:row>59</xdr:row>
      <xdr:rowOff>105156</xdr:rowOff>
    </xdr:to>
    <xdr:cxnSp>
      <xdr:nvCxnSpPr>
        <xdr:cNvPr id="130" name="直線コネクタ 129"/>
        <xdr:cNvCxnSpPr/>
      </xdr:nvCxnSpPr>
      <xdr:spPr>
        <a:xfrm flipV="1">
          <a:off x="4114800" y="1006602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xdr:nvSpPr>
        <xdr:cNvPr id="131" name="財政構造の弾力性平均値テキスト"/>
        <xdr:cNvSpPr txBox="1"/>
      </xdr:nvSpPr>
      <xdr:spPr>
        <a:xfrm>
          <a:off x="5041900" y="1060958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xdr:nvSpPr>
        <xdr:cNvPr id="132" name="フローチャート: 判断 131"/>
        <xdr:cNvSpPr/>
      </xdr:nvSpPr>
      <xdr:spPr>
        <a:xfrm>
          <a:off x="49022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59</xdr:row>
      <xdr:rowOff>105156</xdr:rowOff>
    </xdr:to>
    <xdr:cxnSp>
      <xdr:nvCxnSpPr>
        <xdr:cNvPr id="133" name="直線コネクタ 132"/>
        <xdr:cNvCxnSpPr/>
      </xdr:nvCxnSpPr>
      <xdr:spPr>
        <a:xfrm>
          <a:off x="3225800" y="9964420"/>
          <a:ext cx="889000" cy="2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xdr:nvSpPr>
        <xdr:cNvPr id="134" name="フローチャート: 判断 133"/>
        <xdr:cNvSpPr/>
      </xdr:nvSpPr>
      <xdr:spPr>
        <a:xfrm>
          <a:off x="4064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xdr:nvSpPr>
        <xdr:cNvPr id="135" name="テキスト ボックス 134"/>
        <xdr:cNvSpPr txBox="1"/>
      </xdr:nvSpPr>
      <xdr:spPr>
        <a:xfrm>
          <a:off x="3733800" y="1067562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20828</xdr:rowOff>
    </xdr:from>
    <xdr:to>
      <xdr:col>15</xdr:col>
      <xdr:colOff>82550</xdr:colOff>
      <xdr:row>60</xdr:row>
      <xdr:rowOff>54356</xdr:rowOff>
    </xdr:to>
    <xdr:cxnSp>
      <xdr:nvCxnSpPr>
        <xdr:cNvPr id="136" name="直線コネクタ 135"/>
        <xdr:cNvCxnSpPr/>
      </xdr:nvCxnSpPr>
      <xdr:spPr>
        <a:xfrm flipV="1">
          <a:off x="2336800" y="9964420"/>
          <a:ext cx="889000" cy="3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xdr:nvSpPr>
        <xdr:cNvPr id="137" name="フローチャート: 判断 136"/>
        <xdr:cNvSpPr/>
      </xdr:nvSpPr>
      <xdr:spPr>
        <a:xfrm>
          <a:off x="31750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xdr:nvSpPr>
        <xdr:cNvPr id="138" name="テキスト ボックス 137"/>
        <xdr:cNvSpPr txBox="1"/>
      </xdr:nvSpPr>
      <xdr:spPr>
        <a:xfrm>
          <a:off x="2844800" y="105213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54356</xdr:rowOff>
    </xdr:to>
    <xdr:cxnSp>
      <xdr:nvCxnSpPr>
        <xdr:cNvPr id="139" name="直線コネクタ 138"/>
        <xdr:cNvCxnSpPr/>
      </xdr:nvCxnSpPr>
      <xdr:spPr>
        <a:xfrm>
          <a:off x="1447800" y="10292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xdr:nvSpPr>
        <xdr:cNvPr id="140" name="フローチャート: 判断 139"/>
        <xdr:cNvSpPr/>
      </xdr:nvSpPr>
      <xdr:spPr>
        <a:xfrm>
          <a:off x="22860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xdr:nvSpPr>
        <xdr:cNvPr id="141" name="テキスト ボックス 140"/>
        <xdr:cNvSpPr txBox="1"/>
      </xdr:nvSpPr>
      <xdr:spPr>
        <a:xfrm>
          <a:off x="1955800" y="106902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xdr:nvSpPr>
        <xdr:cNvPr id="142" name="フローチャート: 判断 141"/>
        <xdr:cNvSpPr/>
      </xdr:nvSpPr>
      <xdr:spPr>
        <a:xfrm>
          <a:off x="1397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xdr:nvSpPr>
        <xdr:cNvPr id="143" name="テキスト ボックス 142"/>
        <xdr:cNvSpPr txBox="1"/>
      </xdr:nvSpPr>
      <xdr:spPr>
        <a:xfrm>
          <a:off x="1066800" y="107238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xdr:nvSpPr>
        <xdr:cNvPr id="144" name="テキスト ボックス 143"/>
        <xdr:cNvSpPr txBox="1"/>
      </xdr:nvSpPr>
      <xdr:spPr>
        <a:xfrm>
          <a:off x="47371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xdr:nvSpPr>
        <xdr:cNvPr id="145" name="テキスト ボックス 144"/>
        <xdr:cNvSpPr txBox="1"/>
      </xdr:nvSpPr>
      <xdr:spPr>
        <a:xfrm>
          <a:off x="3898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xdr:nvSpPr>
        <xdr:cNvPr id="146" name="テキスト ボックス 145"/>
        <xdr:cNvSpPr txBox="1"/>
      </xdr:nvSpPr>
      <xdr:spPr>
        <a:xfrm>
          <a:off x="3009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xdr:nvSpPr>
        <xdr:cNvPr id="147" name="テキスト ボックス 146"/>
        <xdr:cNvSpPr txBox="1"/>
      </xdr:nvSpPr>
      <xdr:spPr>
        <a:xfrm>
          <a:off x="2120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xdr:nvSpPr>
        <xdr:cNvPr id="148" name="テキスト ボックス 147"/>
        <xdr:cNvSpPr txBox="1"/>
      </xdr:nvSpPr>
      <xdr:spPr>
        <a:xfrm>
          <a:off x="1231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71374</xdr:rowOff>
    </xdr:from>
    <xdr:to>
      <xdr:col>23</xdr:col>
      <xdr:colOff>184150</xdr:colOff>
      <xdr:row>59</xdr:row>
      <xdr:rowOff>1524</xdr:rowOff>
    </xdr:to>
    <xdr:sp>
      <xdr:nvSpPr>
        <xdr:cNvPr id="149" name="楕円 148"/>
        <xdr:cNvSpPr/>
      </xdr:nvSpPr>
      <xdr:spPr>
        <a:xfrm>
          <a:off x="49022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164101</xdr:rowOff>
    </xdr:from>
    <xdr:ext cx="762000" cy="259045"/>
    <xdr:sp>
      <xdr:nvSpPr>
        <xdr:cNvPr id="150" name="財政構造の弾力性該当値テキスト"/>
        <xdr:cNvSpPr txBox="1"/>
      </xdr:nvSpPr>
      <xdr:spPr>
        <a:xfrm>
          <a:off x="5041900" y="99364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54356</xdr:rowOff>
    </xdr:from>
    <xdr:to>
      <xdr:col>19</xdr:col>
      <xdr:colOff>184150</xdr:colOff>
      <xdr:row>59</xdr:row>
      <xdr:rowOff>155956</xdr:rowOff>
    </xdr:to>
    <xdr:sp>
      <xdr:nvSpPr>
        <xdr:cNvPr id="151" name="楕円 150"/>
        <xdr:cNvSpPr/>
      </xdr:nvSpPr>
      <xdr:spPr>
        <a:xfrm>
          <a:off x="40640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166133</xdr:rowOff>
    </xdr:from>
    <xdr:ext cx="736600" cy="259045"/>
    <xdr:sp>
      <xdr:nvSpPr>
        <xdr:cNvPr id="152" name="テキスト ボックス 151"/>
        <xdr:cNvSpPr txBox="1"/>
      </xdr:nvSpPr>
      <xdr:spPr>
        <a:xfrm>
          <a:off x="3733800" y="993838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141478</xdr:rowOff>
    </xdr:from>
    <xdr:to>
      <xdr:col>15</xdr:col>
      <xdr:colOff>133350</xdr:colOff>
      <xdr:row>58</xdr:row>
      <xdr:rowOff>71628</xdr:rowOff>
    </xdr:to>
    <xdr:sp>
      <xdr:nvSpPr>
        <xdr:cNvPr id="153" name="楕円 152"/>
        <xdr:cNvSpPr/>
      </xdr:nvSpPr>
      <xdr:spPr>
        <a:xfrm>
          <a:off x="3175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81805</xdr:rowOff>
    </xdr:from>
    <xdr:ext cx="762000" cy="259045"/>
    <xdr:sp>
      <xdr:nvSpPr>
        <xdr:cNvPr id="154" name="テキスト ボックス 153"/>
        <xdr:cNvSpPr txBox="1"/>
      </xdr:nvSpPr>
      <xdr:spPr>
        <a:xfrm>
          <a:off x="2844800" y="96824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3556</xdr:rowOff>
    </xdr:from>
    <xdr:to>
      <xdr:col>11</xdr:col>
      <xdr:colOff>82550</xdr:colOff>
      <xdr:row>60</xdr:row>
      <xdr:rowOff>105156</xdr:rowOff>
    </xdr:to>
    <xdr:sp>
      <xdr:nvSpPr>
        <xdr:cNvPr id="155" name="楕円 154"/>
        <xdr:cNvSpPr/>
      </xdr:nvSpPr>
      <xdr:spPr>
        <a:xfrm>
          <a:off x="22860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115333</xdr:rowOff>
    </xdr:from>
    <xdr:ext cx="762000" cy="259045"/>
    <xdr:sp>
      <xdr:nvSpPr>
        <xdr:cNvPr id="156" name="テキスト ボックス 155"/>
        <xdr:cNvSpPr txBox="1"/>
      </xdr:nvSpPr>
      <xdr:spPr>
        <a:xfrm>
          <a:off x="1955800" y="100590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xdr:nvSpPr>
        <xdr:cNvPr id="157" name="楕円 156"/>
        <xdr:cNvSpPr/>
      </xdr:nvSpPr>
      <xdr:spPr>
        <a:xfrm>
          <a:off x="13970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xdr:nvSpPr>
        <xdr:cNvPr id="158" name="テキスト ボックス 157"/>
        <xdr:cNvSpPr txBox="1"/>
      </xdr:nvSpPr>
      <xdr:spPr>
        <a:xfrm>
          <a:off x="1066800" y="1001077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175053</xdr:colOff>
      <xdr:row>75</xdr:row>
      <xdr:rowOff>139700</xdr:rowOff>
    </xdr:from>
    <xdr:ext cx="3218594" cy="309059"/>
    <xdr:sp>
      <xdr:nvSpPr>
        <xdr:cNvPr id="160" name="テキスト ボックス 159"/>
        <xdr:cNvSpPr txBox="1"/>
      </xdr:nvSpPr>
      <xdr:spPr>
        <a:xfrm>
          <a:off x="803275" y="12998450"/>
          <a:ext cx="321881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167847</xdr:colOff>
      <xdr:row>75</xdr:row>
      <xdr:rowOff>114300</xdr:rowOff>
    </xdr:from>
    <xdr:ext cx="1651000" cy="359073"/>
    <xdr:sp>
      <xdr:nvSpPr>
        <xdr:cNvPr id="161" name="テキスト ボックス 160"/>
        <xdr:cNvSpPr txBox="1"/>
      </xdr:nvSpPr>
      <xdr:spPr>
        <a:xfrm>
          <a:off x="4149090" y="1297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38100</xdr:colOff>
      <xdr:row>75</xdr:row>
      <xdr:rowOff>31750</xdr:rowOff>
    </xdr:from>
    <xdr:to>
      <xdr:col>35</xdr:col>
      <xdr:colOff>95250</xdr:colOff>
      <xdr:row>76</xdr:row>
      <xdr:rowOff>114300</xdr:rowOff>
    </xdr:to>
    <xdr:sp>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76</xdr:row>
      <xdr:rowOff>50800</xdr:rowOff>
    </xdr:from>
    <xdr:to>
      <xdr:col>35</xdr:col>
      <xdr:colOff>95250</xdr:colOff>
      <xdr:row>77</xdr:row>
      <xdr:rowOff>133350</xdr:rowOff>
    </xdr:to>
    <xdr:sp>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76</xdr:row>
      <xdr:rowOff>50800</xdr:rowOff>
    </xdr:from>
    <xdr:to>
      <xdr:col>42</xdr:col>
      <xdr:colOff>25400</xdr:colOff>
      <xdr:row>77</xdr:row>
      <xdr:rowOff>133350</xdr:rowOff>
    </xdr:to>
    <xdr:sp>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76</xdr:row>
      <xdr:rowOff>50800</xdr:rowOff>
    </xdr:from>
    <xdr:to>
      <xdr:col>49</xdr:col>
      <xdr:colOff>19050</xdr:colOff>
      <xdr:row>77</xdr:row>
      <xdr:rowOff>133350</xdr:rowOff>
    </xdr:to>
    <xdr:sp>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82550</xdr:colOff>
      <xdr:row>80</xdr:row>
      <xdr:rowOff>0</xdr:rowOff>
    </xdr:from>
    <xdr:to>
      <xdr:col>56</xdr:col>
      <xdr:colOff>203200</xdr:colOff>
      <xdr:row>91</xdr:row>
      <xdr:rowOff>146050</xdr:rowOff>
    </xdr:to>
    <xdr:sp>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のは、主に物件費と維持補修費が要因となっている。これは、合併により全国一の市域面積を有することとなり、施設数が大幅に増加したこと、指定管理者制度により多くの公の施設を委託料により管理運営していることによ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また、合併により市道延長も大幅に増加したことにより除雪に要する経費が大きくなっている。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今後も公共施設等総合管理計画に基づく施設の統廃合等により、コスト縮減に努めるとともに、事業見直しなど健全な財政運営に努める。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xdr:nvSpPr>
        <xdr:cNvPr id="172" name="テキスト ボックス 171"/>
        <xdr:cNvSpPr txBox="1"/>
      </xdr:nvSpPr>
      <xdr:spPr>
        <a:xfrm>
          <a:off x="723900" y="132080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xdr:nvSpPr>
        <xdr:cNvPr id="174" name="テキスト ボックス 173"/>
        <xdr:cNvSpPr txBox="1"/>
      </xdr:nvSpPr>
      <xdr:spPr>
        <a:xfrm>
          <a:off x="0" y="1566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xdr:nvCxnSpPr>
        <xdr:cNvPr id="175" name="直線コネクタ 174"/>
        <xdr:cNvCxnSpPr/>
      </xdr:nvCxnSpPr>
      <xdr:spPr>
        <a:xfrm>
          <a:off x="762000" y="154089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xdr:nvSpPr>
        <xdr:cNvPr id="176" name="テキスト ボックス 175"/>
        <xdr:cNvSpPr txBox="1"/>
      </xdr:nvSpPr>
      <xdr:spPr>
        <a:xfrm>
          <a:off x="0" y="152666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xdr:nvCxnSpPr>
        <xdr:cNvPr id="177" name="直線コネクタ 176"/>
        <xdr:cNvCxnSpPr/>
      </xdr:nvCxnSpPr>
      <xdr:spPr>
        <a:xfrm>
          <a:off x="762000" y="150069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xdr:nvSpPr>
        <xdr:cNvPr id="178" name="テキスト ボックス 177"/>
        <xdr:cNvSpPr txBox="1"/>
      </xdr:nvSpPr>
      <xdr:spPr>
        <a:xfrm>
          <a:off x="0" y="14864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xdr:nvSpPr>
        <xdr:cNvPr id="180" name="テキスト ボックス 179"/>
        <xdr:cNvSpPr txBox="1"/>
      </xdr:nvSpPr>
      <xdr:spPr>
        <a:xfrm>
          <a:off x="0" y="1446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xdr:nvCxnSpPr>
        <xdr:cNvPr id="181" name="直線コネクタ 180"/>
        <xdr:cNvCxnSpPr/>
      </xdr:nvCxnSpPr>
      <xdr:spPr>
        <a:xfrm>
          <a:off x="762000" y="1420241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xdr:nvSpPr>
        <xdr:cNvPr id="182" name="テキスト ボックス 181"/>
        <xdr:cNvSpPr txBox="1"/>
      </xdr:nvSpPr>
      <xdr:spPr>
        <a:xfrm>
          <a:off x="0" y="14060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xdr:nvCxnSpPr>
        <xdr:cNvPr id="183" name="直線コネクタ 182"/>
        <xdr:cNvCxnSpPr/>
      </xdr:nvCxnSpPr>
      <xdr:spPr>
        <a:xfrm>
          <a:off x="762000" y="1380045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xdr:nvSpPr>
        <xdr:cNvPr id="184" name="テキスト ボックス 183"/>
        <xdr:cNvSpPr txBox="1"/>
      </xdr:nvSpPr>
      <xdr:spPr>
        <a:xfrm>
          <a:off x="0" y="136582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xdr:nvSpPr>
        <xdr:cNvPr id="186" name="テキスト ボックス 185"/>
        <xdr:cNvSpPr txBox="1"/>
      </xdr:nvSpPr>
      <xdr:spPr>
        <a:xfrm>
          <a:off x="0" y="1325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xdr:nvCxnSpPr>
        <xdr:cNvPr id="188" name="直線コネクタ 187"/>
        <xdr:cNvCxnSpPr/>
      </xdr:nvCxnSpPr>
      <xdr:spPr>
        <a:xfrm flipV="1">
          <a:off x="4953000" y="13974445"/>
          <a:ext cx="0" cy="1419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xdr:nvSpPr>
        <xdr:cNvPr id="189" name="人件費・物件費等の状況最小値テキスト"/>
        <xdr:cNvSpPr txBox="1"/>
      </xdr:nvSpPr>
      <xdr:spPr>
        <a:xfrm>
          <a:off x="5041900" y="153663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xdr:nvCxnSpPr>
        <xdr:cNvPr id="190" name="直線コネクタ 189"/>
        <xdr:cNvCxnSpPr/>
      </xdr:nvCxnSpPr>
      <xdr:spPr>
        <a:xfrm>
          <a:off x="4864100" y="1539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xdr:nvSpPr>
        <xdr:cNvPr id="191" name="人件費・物件費等の状況最大値テキスト"/>
        <xdr:cNvSpPr txBox="1"/>
      </xdr:nvSpPr>
      <xdr:spPr>
        <a:xfrm>
          <a:off x="5041900" y="137179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xdr:nvCxnSpPr>
        <xdr:cNvPr id="192" name="直線コネクタ 191"/>
        <xdr:cNvCxnSpPr/>
      </xdr:nvCxnSpPr>
      <xdr:spPr>
        <a:xfrm>
          <a:off x="4864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23079</xdr:rowOff>
    </xdr:from>
    <xdr:to>
      <xdr:col>23</xdr:col>
      <xdr:colOff>133350</xdr:colOff>
      <xdr:row>85</xdr:row>
      <xdr:rowOff>117219</xdr:rowOff>
    </xdr:to>
    <xdr:cxnSp>
      <xdr:nvCxnSpPr>
        <xdr:cNvPr id="193" name="直線コネクタ 192"/>
        <xdr:cNvCxnSpPr/>
      </xdr:nvCxnSpPr>
      <xdr:spPr>
        <a:xfrm>
          <a:off x="4114800" y="1459611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xdr:nvSpPr>
        <xdr:cNvPr id="194" name="人件費・物件費等の状況平均値テキスト"/>
        <xdr:cNvSpPr txBox="1"/>
      </xdr:nvSpPr>
      <xdr:spPr>
        <a:xfrm>
          <a:off x="5041900" y="1422336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23079</xdr:rowOff>
    </xdr:from>
    <xdr:to>
      <xdr:col>19</xdr:col>
      <xdr:colOff>133350</xdr:colOff>
      <xdr:row>85</xdr:row>
      <xdr:rowOff>54190</xdr:rowOff>
    </xdr:to>
    <xdr:cxnSp>
      <xdr:nvCxnSpPr>
        <xdr:cNvPr id="196" name="直線コネクタ 195"/>
        <xdr:cNvCxnSpPr/>
      </xdr:nvCxnSpPr>
      <xdr:spPr>
        <a:xfrm flipV="1">
          <a:off x="3225800" y="14596110"/>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xdr:nvSpPr>
        <xdr:cNvPr id="197" name="フローチャート: 判断 196"/>
        <xdr:cNvSpPr/>
      </xdr:nvSpPr>
      <xdr:spPr>
        <a:xfrm>
          <a:off x="4064000" y="14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xdr:nvSpPr>
        <xdr:cNvPr id="198" name="テキスト ボックス 197"/>
        <xdr:cNvSpPr txBox="1"/>
      </xdr:nvSpPr>
      <xdr:spPr>
        <a:xfrm>
          <a:off x="3733800" y="1413192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64742</xdr:rowOff>
    </xdr:from>
    <xdr:to>
      <xdr:col>15</xdr:col>
      <xdr:colOff>82550</xdr:colOff>
      <xdr:row>85</xdr:row>
      <xdr:rowOff>54190</xdr:rowOff>
    </xdr:to>
    <xdr:cxnSp>
      <xdr:nvCxnSpPr>
        <xdr:cNvPr id="199" name="直線コネクタ 198"/>
        <xdr:cNvCxnSpPr/>
      </xdr:nvCxnSpPr>
      <xdr:spPr>
        <a:xfrm>
          <a:off x="2336800" y="14465935"/>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xdr:nvSpPr>
        <xdr:cNvPr id="201" name="テキスト ボックス 200"/>
        <xdr:cNvSpPr txBox="1"/>
      </xdr:nvSpPr>
      <xdr:spPr>
        <a:xfrm>
          <a:off x="2844800" y="1409319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94363</xdr:rowOff>
    </xdr:from>
    <xdr:to>
      <xdr:col>11</xdr:col>
      <xdr:colOff>31750</xdr:colOff>
      <xdr:row>84</xdr:row>
      <xdr:rowOff>64742</xdr:rowOff>
    </xdr:to>
    <xdr:cxnSp>
      <xdr:nvCxnSpPr>
        <xdr:cNvPr id="202" name="直線コネクタ 201"/>
        <xdr:cNvCxnSpPr/>
      </xdr:nvCxnSpPr>
      <xdr:spPr>
        <a:xfrm>
          <a:off x="1447800" y="14324330"/>
          <a:ext cx="8890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xdr:nvSpPr>
        <xdr:cNvPr id="204" name="テキスト ボックス 203"/>
        <xdr:cNvSpPr txBox="1"/>
      </xdr:nvSpPr>
      <xdr:spPr>
        <a:xfrm>
          <a:off x="1955800" y="1396873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xdr:nvSpPr>
        <xdr:cNvPr id="206" name="テキスト ボックス 205"/>
        <xdr:cNvSpPr txBox="1"/>
      </xdr:nvSpPr>
      <xdr:spPr>
        <a:xfrm>
          <a:off x="1066800" y="138633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xdr:nvSpPr>
        <xdr:cNvPr id="207" name="テキスト ボックス 206"/>
        <xdr:cNvSpPr txBox="1"/>
      </xdr:nvSpPr>
      <xdr:spPr>
        <a:xfrm>
          <a:off x="47371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xdr:nvSpPr>
        <xdr:cNvPr id="208" name="テキスト ボックス 207"/>
        <xdr:cNvSpPr txBox="1"/>
      </xdr:nvSpPr>
      <xdr:spPr>
        <a:xfrm>
          <a:off x="3898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xdr:nvSpPr>
        <xdr:cNvPr id="209" name="テキスト ボックス 208"/>
        <xdr:cNvSpPr txBox="1"/>
      </xdr:nvSpPr>
      <xdr:spPr>
        <a:xfrm>
          <a:off x="3009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xdr:nvSpPr>
        <xdr:cNvPr id="210" name="テキスト ボックス 209"/>
        <xdr:cNvSpPr txBox="1"/>
      </xdr:nvSpPr>
      <xdr:spPr>
        <a:xfrm>
          <a:off x="2120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xdr:nvSpPr>
        <xdr:cNvPr id="211" name="テキスト ボックス 210"/>
        <xdr:cNvSpPr txBox="1"/>
      </xdr:nvSpPr>
      <xdr:spPr>
        <a:xfrm>
          <a:off x="1231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66419</xdr:rowOff>
    </xdr:from>
    <xdr:to>
      <xdr:col>23</xdr:col>
      <xdr:colOff>184150</xdr:colOff>
      <xdr:row>85</xdr:row>
      <xdr:rowOff>168019</xdr:rowOff>
    </xdr:to>
    <xdr:sp>
      <xdr:nvSpPr>
        <xdr:cNvPr id="212" name="楕円 211"/>
        <xdr:cNvSpPr/>
      </xdr:nvSpPr>
      <xdr:spPr>
        <a:xfrm>
          <a:off x="4902200" y="14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38496</xdr:rowOff>
    </xdr:from>
    <xdr:ext cx="762000" cy="259045"/>
    <xdr:sp>
      <xdr:nvSpPr>
        <xdr:cNvPr id="213" name="人件費・物件費等の状況該当値テキスト"/>
        <xdr:cNvSpPr txBox="1"/>
      </xdr:nvSpPr>
      <xdr:spPr>
        <a:xfrm>
          <a:off x="5041900" y="146113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143729</xdr:rowOff>
    </xdr:from>
    <xdr:to>
      <xdr:col>19</xdr:col>
      <xdr:colOff>184150</xdr:colOff>
      <xdr:row>85</xdr:row>
      <xdr:rowOff>73879</xdr:rowOff>
    </xdr:to>
    <xdr:sp>
      <xdr:nvSpPr>
        <xdr:cNvPr id="214" name="楕円 213"/>
        <xdr:cNvSpPr/>
      </xdr:nvSpPr>
      <xdr:spPr>
        <a:xfrm>
          <a:off x="40640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58656</xdr:rowOff>
    </xdr:from>
    <xdr:ext cx="736600" cy="259045"/>
    <xdr:sp>
      <xdr:nvSpPr>
        <xdr:cNvPr id="215" name="テキスト ボックス 214"/>
        <xdr:cNvSpPr txBox="1"/>
      </xdr:nvSpPr>
      <xdr:spPr>
        <a:xfrm>
          <a:off x="3733800" y="1463167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3390</xdr:rowOff>
    </xdr:from>
    <xdr:to>
      <xdr:col>15</xdr:col>
      <xdr:colOff>133350</xdr:colOff>
      <xdr:row>85</xdr:row>
      <xdr:rowOff>104990</xdr:rowOff>
    </xdr:to>
    <xdr:sp>
      <xdr:nvSpPr>
        <xdr:cNvPr id="216" name="楕円 215"/>
        <xdr:cNvSpPr/>
      </xdr:nvSpPr>
      <xdr:spPr>
        <a:xfrm>
          <a:off x="31750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89767</xdr:rowOff>
    </xdr:from>
    <xdr:ext cx="762000" cy="259045"/>
    <xdr:sp>
      <xdr:nvSpPr>
        <xdr:cNvPr id="217" name="テキスト ボックス 216"/>
        <xdr:cNvSpPr txBox="1"/>
      </xdr:nvSpPr>
      <xdr:spPr>
        <a:xfrm>
          <a:off x="2844800" y="146627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13942</xdr:rowOff>
    </xdr:from>
    <xdr:to>
      <xdr:col>11</xdr:col>
      <xdr:colOff>82550</xdr:colOff>
      <xdr:row>84</xdr:row>
      <xdr:rowOff>115542</xdr:rowOff>
    </xdr:to>
    <xdr:sp>
      <xdr:nvSpPr>
        <xdr:cNvPr id="218" name="楕円 217"/>
        <xdr:cNvSpPr/>
      </xdr:nvSpPr>
      <xdr:spPr>
        <a:xfrm>
          <a:off x="22860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100319</xdr:rowOff>
    </xdr:from>
    <xdr:ext cx="762000" cy="259045"/>
    <xdr:sp>
      <xdr:nvSpPr>
        <xdr:cNvPr id="219" name="テキスト ボックス 218"/>
        <xdr:cNvSpPr txBox="1"/>
      </xdr:nvSpPr>
      <xdr:spPr>
        <a:xfrm>
          <a:off x="1955800" y="145014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43563</xdr:rowOff>
    </xdr:from>
    <xdr:to>
      <xdr:col>7</xdr:col>
      <xdr:colOff>31750</xdr:colOff>
      <xdr:row>83</xdr:row>
      <xdr:rowOff>145163</xdr:rowOff>
    </xdr:to>
    <xdr:sp>
      <xdr:nvSpPr>
        <xdr:cNvPr id="220" name="楕円 219"/>
        <xdr:cNvSpPr/>
      </xdr:nvSpPr>
      <xdr:spPr>
        <a:xfrm>
          <a:off x="13970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129940</xdr:rowOff>
    </xdr:from>
    <xdr:ext cx="762000" cy="259045"/>
    <xdr:sp>
      <xdr:nvSpPr>
        <xdr:cNvPr id="221" name="テキスト ボックス 220"/>
        <xdr:cNvSpPr txBox="1"/>
      </xdr:nvSpPr>
      <xdr:spPr>
        <a:xfrm>
          <a:off x="1066800" y="143598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30347</xdr:colOff>
      <xdr:row>75</xdr:row>
      <xdr:rowOff>139700</xdr:rowOff>
    </xdr:from>
    <xdr:ext cx="1653807" cy="309059"/>
    <xdr:sp>
      <xdr:nvSpPr>
        <xdr:cNvPr id="223" name="テキスト ボックス 222"/>
        <xdr:cNvSpPr txBox="1"/>
      </xdr:nvSpPr>
      <xdr:spPr>
        <a:xfrm>
          <a:off x="13650595" y="12998450"/>
          <a:ext cx="165417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134755</xdr:colOff>
      <xdr:row>75</xdr:row>
      <xdr:rowOff>114300</xdr:rowOff>
    </xdr:from>
    <xdr:ext cx="1651000" cy="359073"/>
    <xdr:sp>
      <xdr:nvSpPr>
        <xdr:cNvPr id="224" name="テキスト ボックス 223"/>
        <xdr:cNvSpPr txBox="1"/>
      </xdr:nvSpPr>
      <xdr:spPr>
        <a:xfrm>
          <a:off x="15431770" y="1297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75</xdr:row>
      <xdr:rowOff>31750</xdr:rowOff>
    </xdr:from>
    <xdr:to>
      <xdr:col>93</xdr:col>
      <xdr:colOff>6350</xdr:colOff>
      <xdr:row>76</xdr:row>
      <xdr:rowOff>114300</xdr:rowOff>
    </xdr:to>
    <xdr:sp>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76</xdr:row>
      <xdr:rowOff>50800</xdr:rowOff>
    </xdr:from>
    <xdr:to>
      <xdr:col>93</xdr:col>
      <xdr:colOff>6350</xdr:colOff>
      <xdr:row>77</xdr:row>
      <xdr:rowOff>133350</xdr:rowOff>
    </xdr:to>
    <xdr:sp>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76</xdr:row>
      <xdr:rowOff>50800</xdr:rowOff>
    </xdr:from>
    <xdr:to>
      <xdr:col>99</xdr:col>
      <xdr:colOff>146050</xdr:colOff>
      <xdr:row>77</xdr:row>
      <xdr:rowOff>133350</xdr:rowOff>
    </xdr:to>
    <xdr:sp>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76</xdr:row>
      <xdr:rowOff>50800</xdr:rowOff>
    </xdr:from>
    <xdr:to>
      <xdr:col>106</xdr:col>
      <xdr:colOff>139700</xdr:colOff>
      <xdr:row>77</xdr:row>
      <xdr:rowOff>133350</xdr:rowOff>
    </xdr:to>
    <xdr:sp>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80</xdr:row>
      <xdr:rowOff>0</xdr:rowOff>
    </xdr:from>
    <xdr:to>
      <xdr:col>114</xdr:col>
      <xdr:colOff>114300</xdr:colOff>
      <xdr:row>91</xdr:row>
      <xdr:rowOff>146050</xdr:rowOff>
    </xdr:to>
    <xdr:sp>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給与水準は国に準じた制度としており、引き続き適正な給与水準の維持に努める。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なお、ラスパイレス指数は令和５年４月１日現在の数値を引用している。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xdr:nvSpPr>
        <xdr:cNvPr id="236" name="テキスト ボックス 235"/>
        <xdr:cNvSpPr txBox="1"/>
      </xdr:nvSpPr>
      <xdr:spPr>
        <a:xfrm>
          <a:off x="12065000" y="1566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xdr:nvCxnSpPr>
        <xdr:cNvPr id="237" name="直線コネクタ 236"/>
        <xdr:cNvCxnSpPr/>
      </xdr:nvCxnSpPr>
      <xdr:spPr>
        <a:xfrm>
          <a:off x="12827000" y="1546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xdr:nvSpPr>
        <xdr:cNvPr id="238" name="テキスト ボックス 237"/>
        <xdr:cNvSpPr txBox="1"/>
      </xdr:nvSpPr>
      <xdr:spPr>
        <a:xfrm>
          <a:off x="12065000" y="1532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xdr:nvCxnSpPr>
        <xdr:cNvPr id="239" name="直線コネクタ 238"/>
        <xdr:cNvCxnSpPr/>
      </xdr:nvCxnSpPr>
      <xdr:spPr>
        <a:xfrm>
          <a:off x="12827000" y="1512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xdr:nvSpPr>
        <xdr:cNvPr id="240" name="テキスト ボックス 239"/>
        <xdr:cNvSpPr txBox="1"/>
      </xdr:nvSpPr>
      <xdr:spPr>
        <a:xfrm>
          <a:off x="12065000" y="1497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xdr:nvCxnSpPr>
        <xdr:cNvPr id="241" name="直線コネクタ 240"/>
        <xdr:cNvCxnSpPr/>
      </xdr:nvCxnSpPr>
      <xdr:spPr>
        <a:xfrm>
          <a:off x="12827000" y="1477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xdr:nvSpPr>
        <xdr:cNvPr id="242" name="テキスト ボックス 241"/>
        <xdr:cNvSpPr txBox="1"/>
      </xdr:nvSpPr>
      <xdr:spPr>
        <a:xfrm>
          <a:off x="12065000" y="1463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xdr:nvCxnSpPr>
        <xdr:cNvPr id="243" name="直線コネクタ 242"/>
        <xdr:cNvCxnSpPr/>
      </xdr:nvCxnSpPr>
      <xdr:spPr>
        <a:xfrm>
          <a:off x="12827000" y="1443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xdr:nvSpPr>
        <xdr:cNvPr id="244" name="テキスト ボックス 243"/>
        <xdr:cNvSpPr txBox="1"/>
      </xdr:nvSpPr>
      <xdr:spPr>
        <a:xfrm>
          <a:off x="12065000" y="1429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xdr:nvCxnSpPr>
        <xdr:cNvPr id="245" name="直線コネクタ 244"/>
        <xdr:cNvCxnSpPr/>
      </xdr:nvCxnSpPr>
      <xdr:spPr>
        <a:xfrm>
          <a:off x="12827000" y="1408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xdr:nvSpPr>
        <xdr:cNvPr id="246" name="テキスト ボックス 245"/>
        <xdr:cNvSpPr txBox="1"/>
      </xdr:nvSpPr>
      <xdr:spPr>
        <a:xfrm>
          <a:off x="12065000" y="1394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xdr:nvCxnSpPr>
        <xdr:cNvPr id="247" name="直線コネクタ 246"/>
        <xdr:cNvCxnSpPr/>
      </xdr:nvCxnSpPr>
      <xdr:spPr>
        <a:xfrm>
          <a:off x="12827000" y="1374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xdr:nvSpPr>
        <xdr:cNvPr id="248" name="テキスト ボックス 247"/>
        <xdr:cNvSpPr txBox="1"/>
      </xdr:nvSpPr>
      <xdr:spPr>
        <a:xfrm>
          <a:off x="12065000" y="1360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xdr:nvSpPr>
        <xdr:cNvPr id="250" name="テキスト ボックス 249"/>
        <xdr:cNvSpPr txBox="1"/>
      </xdr:nvSpPr>
      <xdr:spPr>
        <a:xfrm>
          <a:off x="12065000" y="1325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xdr:nvCxnSpPr>
        <xdr:cNvPr id="252" name="直線コネクタ 251"/>
        <xdr:cNvCxnSpPr/>
      </xdr:nvCxnSpPr>
      <xdr:spPr>
        <a:xfrm flipV="1">
          <a:off x="17018000" y="13881100"/>
          <a:ext cx="0" cy="1412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xdr:nvSpPr>
        <xdr:cNvPr id="253" name="給与水準   （国との比較）最小値テキスト"/>
        <xdr:cNvSpPr txBox="1"/>
      </xdr:nvSpPr>
      <xdr:spPr>
        <a:xfrm>
          <a:off x="17106900" y="152660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xdr:nvCxnSpPr>
        <xdr:cNvPr id="254" name="直線コネクタ 253"/>
        <xdr:cNvCxnSpPr/>
      </xdr:nvCxnSpPr>
      <xdr:spPr>
        <a:xfrm>
          <a:off x="16929100" y="15293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xdr:nvSpPr>
        <xdr:cNvPr id="255" name="給与水準   （国との比較）最大値テキスト"/>
        <xdr:cNvSpPr txBox="1"/>
      </xdr:nvSpPr>
      <xdr:spPr>
        <a:xfrm>
          <a:off x="17106900" y="136245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102507</xdr:rowOff>
    </xdr:to>
    <xdr:cxnSp>
      <xdr:nvCxnSpPr>
        <xdr:cNvPr id="257" name="直線コネクタ 256"/>
        <xdr:cNvCxnSpPr/>
      </xdr:nvCxnSpPr>
      <xdr:spPr>
        <a:xfrm flipV="1">
          <a:off x="16179800" y="15001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xdr:nvSpPr>
        <xdr:cNvPr id="258" name="給与水準   （国との比較）平均値テキスト"/>
        <xdr:cNvSpPr txBox="1"/>
      </xdr:nvSpPr>
      <xdr:spPr>
        <a:xfrm>
          <a:off x="17106900" y="1451991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xdr:nvCxnSpPr>
        <xdr:cNvPr id="260" name="直線コネクタ 259"/>
        <xdr:cNvCxnSpPr/>
      </xdr:nvCxnSpPr>
      <xdr:spPr>
        <a:xfrm flipV="1">
          <a:off x="15290800" y="15018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xdr:nvSpPr>
        <xdr:cNvPr id="262" name="テキスト ボックス 261"/>
        <xdr:cNvSpPr txBox="1"/>
      </xdr:nvSpPr>
      <xdr:spPr>
        <a:xfrm>
          <a:off x="15798800" y="1446085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xdr:nvCxnSpPr>
        <xdr:cNvPr id="263" name="直線コネクタ 262"/>
        <xdr:cNvCxnSpPr/>
      </xdr:nvCxnSpPr>
      <xdr:spPr>
        <a:xfrm flipV="1">
          <a:off x="14401800" y="15035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xdr:nvSpPr>
        <xdr:cNvPr id="265" name="テキスト ボックス 264"/>
        <xdr:cNvSpPr txBox="1"/>
      </xdr:nvSpPr>
      <xdr:spPr>
        <a:xfrm>
          <a:off x="14909800" y="144437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xdr:nvCxnSpPr>
        <xdr:cNvPr id="266" name="直線コネクタ 265"/>
        <xdr:cNvCxnSpPr/>
      </xdr:nvCxnSpPr>
      <xdr:spPr>
        <a:xfrm>
          <a:off x="13512800" y="1500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xdr:nvSpPr>
        <xdr:cNvPr id="267" name="フローチャート: 判断 266"/>
        <xdr:cNvSpPr/>
      </xdr:nvSpPr>
      <xdr:spPr>
        <a:xfrm>
          <a:off x="14351000" y="1474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xdr:nvSpPr>
        <xdr:cNvPr id="268" name="テキスト ボックス 267"/>
        <xdr:cNvSpPr txBox="1"/>
      </xdr:nvSpPr>
      <xdr:spPr>
        <a:xfrm>
          <a:off x="14020800" y="145122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xdr:nvSpPr>
        <xdr:cNvPr id="270" name="テキスト ボックス 269"/>
        <xdr:cNvSpPr txBox="1"/>
      </xdr:nvSpPr>
      <xdr:spPr>
        <a:xfrm>
          <a:off x="13131800" y="144780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xdr:nvSpPr>
        <xdr:cNvPr id="271" name="テキスト ボックス 270"/>
        <xdr:cNvSpPr txBox="1"/>
      </xdr:nvSpPr>
      <xdr:spPr>
        <a:xfrm>
          <a:off x="168021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xdr:nvSpPr>
        <xdr:cNvPr id="272" name="テキスト ボックス 271"/>
        <xdr:cNvSpPr txBox="1"/>
      </xdr:nvSpPr>
      <xdr:spPr>
        <a:xfrm>
          <a:off x="15963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xdr:nvSpPr>
        <xdr:cNvPr id="273" name="テキスト ボックス 272"/>
        <xdr:cNvSpPr txBox="1"/>
      </xdr:nvSpPr>
      <xdr:spPr>
        <a:xfrm>
          <a:off x="15074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xdr:nvSpPr>
        <xdr:cNvPr id="274" name="テキスト ボックス 273"/>
        <xdr:cNvSpPr txBox="1"/>
      </xdr:nvSpPr>
      <xdr:spPr>
        <a:xfrm>
          <a:off x="14185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xdr:nvSpPr>
        <xdr:cNvPr id="275" name="テキスト ボックス 274"/>
        <xdr:cNvSpPr txBox="1"/>
      </xdr:nvSpPr>
      <xdr:spPr>
        <a:xfrm>
          <a:off x="13296900" y="158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xdr:nvSpPr>
        <xdr:cNvPr id="276" name="楕円 275"/>
        <xdr:cNvSpPr/>
      </xdr:nvSpPr>
      <xdr:spPr>
        <a:xfrm>
          <a:off x="169672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xdr:nvSpPr>
        <xdr:cNvPr id="277" name="給与水準   （国との比較）該当値テキスト"/>
        <xdr:cNvSpPr txBox="1"/>
      </xdr:nvSpPr>
      <xdr:spPr>
        <a:xfrm>
          <a:off x="17106900" y="149225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xdr:nvSpPr>
        <xdr:cNvPr id="278" name="楕円 277"/>
        <xdr:cNvSpPr/>
      </xdr:nvSpPr>
      <xdr:spPr>
        <a:xfrm>
          <a:off x="16129000" y="149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xdr:nvSpPr>
        <xdr:cNvPr id="279" name="テキスト ボックス 278"/>
        <xdr:cNvSpPr txBox="1"/>
      </xdr:nvSpPr>
      <xdr:spPr>
        <a:xfrm>
          <a:off x="15798800" y="1505394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xdr:nvSpPr>
        <xdr:cNvPr id="280" name="楕円 279"/>
        <xdr:cNvSpPr/>
      </xdr:nvSpPr>
      <xdr:spPr>
        <a:xfrm>
          <a:off x="15240000" y="149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xdr:nvSpPr>
        <xdr:cNvPr id="281" name="テキスト ボックス 280"/>
        <xdr:cNvSpPr txBox="1"/>
      </xdr:nvSpPr>
      <xdr:spPr>
        <a:xfrm>
          <a:off x="14909800" y="150710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xdr:nvSpPr>
        <xdr:cNvPr id="282" name="楕円 281"/>
        <xdr:cNvSpPr/>
      </xdr:nvSpPr>
      <xdr:spPr>
        <a:xfrm>
          <a:off x="14351000" y="150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xdr:nvSpPr>
        <xdr:cNvPr id="283" name="テキスト ボックス 282"/>
        <xdr:cNvSpPr txBox="1"/>
      </xdr:nvSpPr>
      <xdr:spPr>
        <a:xfrm>
          <a:off x="14020800" y="151053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xdr:nvSpPr>
        <xdr:cNvPr id="284" name="楕円 283"/>
        <xdr:cNvSpPr/>
      </xdr:nvSpPr>
      <xdr:spPr>
        <a:xfrm>
          <a:off x="13462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xdr:nvSpPr>
        <xdr:cNvPr id="285" name="テキスト ボックス 284"/>
        <xdr:cNvSpPr txBox="1"/>
      </xdr:nvSpPr>
      <xdr:spPr>
        <a:xfrm>
          <a:off x="13131800" y="150368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63</xdr:col>
      <xdr:colOff>144652</xdr:colOff>
      <xdr:row>53</xdr:row>
      <xdr:rowOff>101600</xdr:rowOff>
    </xdr:from>
    <xdr:ext cx="2263396" cy="309059"/>
    <xdr:sp>
      <xdr:nvSpPr>
        <xdr:cNvPr id="287" name="テキスト ボックス 286"/>
        <xdr:cNvSpPr txBox="1"/>
      </xdr:nvSpPr>
      <xdr:spPr>
        <a:xfrm>
          <a:off x="13345795" y="9188450"/>
          <a:ext cx="226377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20449</xdr:colOff>
      <xdr:row>53</xdr:row>
      <xdr:rowOff>76200</xdr:rowOff>
    </xdr:from>
    <xdr:ext cx="1651000" cy="359073"/>
    <xdr:sp>
      <xdr:nvSpPr>
        <xdr:cNvPr id="288" name="テキスト ボックス 287"/>
        <xdr:cNvSpPr txBox="1"/>
      </xdr:nvSpPr>
      <xdr:spPr>
        <a:xfrm>
          <a:off x="15736570" y="916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52</xdr:row>
      <xdr:rowOff>165100</xdr:rowOff>
    </xdr:from>
    <xdr:to>
      <xdr:col>93</xdr:col>
      <xdr:colOff>6350</xdr:colOff>
      <xdr:row>54</xdr:row>
      <xdr:rowOff>76200</xdr:rowOff>
    </xdr:to>
    <xdr:sp>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54</xdr:row>
      <xdr:rowOff>12700</xdr:rowOff>
    </xdr:from>
    <xdr:to>
      <xdr:col>93</xdr:col>
      <xdr:colOff>6350</xdr:colOff>
      <xdr:row>55</xdr:row>
      <xdr:rowOff>95250</xdr:rowOff>
    </xdr:to>
    <xdr:sp>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54</xdr:row>
      <xdr:rowOff>12700</xdr:rowOff>
    </xdr:from>
    <xdr:to>
      <xdr:col>99</xdr:col>
      <xdr:colOff>146050</xdr:colOff>
      <xdr:row>55</xdr:row>
      <xdr:rowOff>95250</xdr:rowOff>
    </xdr:to>
    <xdr:sp>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54</xdr:row>
      <xdr:rowOff>12700</xdr:rowOff>
    </xdr:from>
    <xdr:to>
      <xdr:col>106</xdr:col>
      <xdr:colOff>139700</xdr:colOff>
      <xdr:row>55</xdr:row>
      <xdr:rowOff>95250</xdr:rowOff>
    </xdr:to>
    <xdr:sp>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57</xdr:row>
      <xdr:rowOff>133350</xdr:rowOff>
    </xdr:from>
    <xdr:to>
      <xdr:col>114</xdr:col>
      <xdr:colOff>114300</xdr:colOff>
      <xdr:row>69</xdr:row>
      <xdr:rowOff>107950</xdr:rowOff>
    </xdr:to>
    <xdr:sp>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合併に伴い２．２倍にまで膨れ上がった職員数は、その後の定員適正化計画の着実な推進により、類似団体平均とほぼ同じ水準となっている。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な市域のため、人口あたりの職員数は以前として類似団体平均をやや上回る状況にあるが、民間活力の活用やＤＸ計画の推進による業務の効率化を図り、引き続き適正な行政運営と職員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xdr:nvSpPr>
        <xdr:cNvPr id="299" name="テキスト ボックス 298"/>
        <xdr:cNvSpPr txBox="1"/>
      </xdr:nvSpPr>
      <xdr:spPr>
        <a:xfrm>
          <a:off x="12788900" y="93980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xdr:nvSpPr>
        <xdr:cNvPr id="301" name="テキスト ボックス 300"/>
        <xdr:cNvSpPr txBox="1"/>
      </xdr:nvSpPr>
      <xdr:spPr>
        <a:xfrm>
          <a:off x="12065000" y="1185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xdr:nvCxnSpPr>
        <xdr:cNvPr id="302" name="直線コネクタ 301"/>
        <xdr:cNvCxnSpPr/>
      </xdr:nvCxnSpPr>
      <xdr:spPr>
        <a:xfrm>
          <a:off x="12827000" y="1165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xdr:nvSpPr>
        <xdr:cNvPr id="303" name="テキスト ボックス 302"/>
        <xdr:cNvSpPr txBox="1"/>
      </xdr:nvSpPr>
      <xdr:spPr>
        <a:xfrm>
          <a:off x="12065000" y="1151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xdr:nvCxnSpPr>
        <xdr:cNvPr id="304" name="直線コネクタ 303"/>
        <xdr:cNvCxnSpPr/>
      </xdr:nvCxnSpPr>
      <xdr:spPr>
        <a:xfrm>
          <a:off x="12827000" y="1131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xdr:nvSpPr>
        <xdr:cNvPr id="305" name="テキスト ボックス 304"/>
        <xdr:cNvSpPr txBox="1"/>
      </xdr:nvSpPr>
      <xdr:spPr>
        <a:xfrm>
          <a:off x="12065000" y="1116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xdr:nvCxnSpPr>
        <xdr:cNvPr id="306" name="直線コネクタ 305"/>
        <xdr:cNvCxnSpPr/>
      </xdr:nvCxnSpPr>
      <xdr:spPr>
        <a:xfrm>
          <a:off x="12827000" y="1096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xdr:nvSpPr>
        <xdr:cNvPr id="307" name="テキスト ボックス 306"/>
        <xdr:cNvSpPr txBox="1"/>
      </xdr:nvSpPr>
      <xdr:spPr>
        <a:xfrm>
          <a:off x="12065000" y="1082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xdr:nvCxnSpPr>
        <xdr:cNvPr id="308" name="直線コネクタ 307"/>
        <xdr:cNvCxnSpPr/>
      </xdr:nvCxnSpPr>
      <xdr:spPr>
        <a:xfrm>
          <a:off x="12827000" y="1062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xdr:nvSpPr>
        <xdr:cNvPr id="309" name="テキスト ボックス 308"/>
        <xdr:cNvSpPr txBox="1"/>
      </xdr:nvSpPr>
      <xdr:spPr>
        <a:xfrm>
          <a:off x="12065000" y="1048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xdr:nvCxnSpPr>
        <xdr:cNvPr id="310" name="直線コネクタ 309"/>
        <xdr:cNvCxnSpPr/>
      </xdr:nvCxnSpPr>
      <xdr:spPr>
        <a:xfrm>
          <a:off x="12827000" y="1027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xdr:nvSpPr>
        <xdr:cNvPr id="311" name="テキスト ボックス 310"/>
        <xdr:cNvSpPr txBox="1"/>
      </xdr:nvSpPr>
      <xdr:spPr>
        <a:xfrm>
          <a:off x="12065000" y="1013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xdr:nvCxnSpPr>
        <xdr:cNvPr id="312" name="直線コネクタ 311"/>
        <xdr:cNvCxnSpPr/>
      </xdr:nvCxnSpPr>
      <xdr:spPr>
        <a:xfrm>
          <a:off x="12827000" y="993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xdr:nvSpPr>
        <xdr:cNvPr id="313" name="テキスト ボックス 312"/>
        <xdr:cNvSpPr txBox="1"/>
      </xdr:nvSpPr>
      <xdr:spPr>
        <a:xfrm>
          <a:off x="12065000" y="979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xdr:nvSpPr>
        <xdr:cNvPr id="315" name="テキスト ボックス 314"/>
        <xdr:cNvSpPr txBox="1"/>
      </xdr:nvSpPr>
      <xdr:spPr>
        <a:xfrm>
          <a:off x="12065000" y="9446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xdr:nvCxnSpPr>
        <xdr:cNvPr id="317" name="直線コネクタ 316"/>
        <xdr:cNvCxnSpPr/>
      </xdr:nvCxnSpPr>
      <xdr:spPr>
        <a:xfrm flipV="1">
          <a:off x="17018000" y="10136505"/>
          <a:ext cx="0" cy="1388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xdr:nvSpPr>
        <xdr:cNvPr id="318" name="定員管理の状況最小値テキスト"/>
        <xdr:cNvSpPr txBox="1"/>
      </xdr:nvSpPr>
      <xdr:spPr>
        <a:xfrm>
          <a:off x="17106900" y="114973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xdr:nvCxnSpPr>
        <xdr:cNvPr id="319" name="直線コネクタ 318"/>
        <xdr:cNvCxnSpPr/>
      </xdr:nvCxnSpPr>
      <xdr:spPr>
        <a:xfrm>
          <a:off x="16929100" y="1152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xdr:nvSpPr>
        <xdr:cNvPr id="320" name="定員管理の状況最大値テキスト"/>
        <xdr:cNvSpPr txBox="1"/>
      </xdr:nvSpPr>
      <xdr:spPr>
        <a:xfrm>
          <a:off x="17106900" y="98799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xdr:nvCxnSpPr>
        <xdr:cNvPr id="321" name="直線コネクタ 320"/>
        <xdr:cNvCxnSpPr/>
      </xdr:nvCxnSpPr>
      <xdr:spPr>
        <a:xfrm>
          <a:off x="16929100" y="101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157299</xdr:rowOff>
    </xdr:to>
    <xdr:cxnSp>
      <xdr:nvCxnSpPr>
        <xdr:cNvPr id="322" name="直線コネクタ 321"/>
        <xdr:cNvCxnSpPr/>
      </xdr:nvCxnSpPr>
      <xdr:spPr>
        <a:xfrm flipV="1">
          <a:off x="16179800" y="10609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xdr:nvSpPr>
        <xdr:cNvPr id="323" name="定員管理の状況平均値テキスト"/>
        <xdr:cNvSpPr txBox="1"/>
      </xdr:nvSpPr>
      <xdr:spPr>
        <a:xfrm>
          <a:off x="17106900" y="1039241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xdr:nvSpPr>
        <xdr:cNvPr id="324" name="フローチャート: 判断 323"/>
        <xdr:cNvSpPr/>
      </xdr:nvSpPr>
      <xdr:spPr>
        <a:xfrm>
          <a:off x="169672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141212</xdr:rowOff>
    </xdr:from>
    <xdr:to>
      <xdr:col>77</xdr:col>
      <xdr:colOff>44450</xdr:colOff>
      <xdr:row>61</xdr:row>
      <xdr:rowOff>157299</xdr:rowOff>
    </xdr:to>
    <xdr:cxnSp>
      <xdr:nvCxnSpPr>
        <xdr:cNvPr id="325" name="直線コネクタ 324"/>
        <xdr:cNvCxnSpPr/>
      </xdr:nvCxnSpPr>
      <xdr:spPr>
        <a:xfrm>
          <a:off x="15290800" y="1059942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xdr:nvSpPr>
        <xdr:cNvPr id="326" name="フローチャート: 判断 325"/>
        <xdr:cNvSpPr/>
      </xdr:nvSpPr>
      <xdr:spPr>
        <a:xfrm>
          <a:off x="161290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xdr:nvSpPr>
        <xdr:cNvPr id="327" name="テキスト ボックス 326"/>
        <xdr:cNvSpPr txBox="1"/>
      </xdr:nvSpPr>
      <xdr:spPr>
        <a:xfrm>
          <a:off x="15798800" y="1030224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141212</xdr:rowOff>
    </xdr:to>
    <xdr:cxnSp>
      <xdr:nvCxnSpPr>
        <xdr:cNvPr id="328" name="直線コネクタ 327"/>
        <xdr:cNvCxnSpPr/>
      </xdr:nvCxnSpPr>
      <xdr:spPr>
        <a:xfrm>
          <a:off x="14401800" y="10585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xdr:nvSpPr>
        <xdr:cNvPr id="329" name="フローチャート: 判断 328"/>
        <xdr:cNvSpPr/>
      </xdr:nvSpPr>
      <xdr:spPr>
        <a:xfrm>
          <a:off x="152400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xdr:nvSpPr>
        <xdr:cNvPr id="330" name="テキスト ボックス 329"/>
        <xdr:cNvSpPr txBox="1"/>
      </xdr:nvSpPr>
      <xdr:spPr>
        <a:xfrm>
          <a:off x="14909800" y="102920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110188</xdr:rowOff>
    </xdr:from>
    <xdr:to>
      <xdr:col>68</xdr:col>
      <xdr:colOff>152400</xdr:colOff>
      <xdr:row>61</xdr:row>
      <xdr:rowOff>127423</xdr:rowOff>
    </xdr:to>
    <xdr:cxnSp>
      <xdr:nvCxnSpPr>
        <xdr:cNvPr id="331" name="直線コネクタ 330"/>
        <xdr:cNvCxnSpPr/>
      </xdr:nvCxnSpPr>
      <xdr:spPr>
        <a:xfrm>
          <a:off x="13512800" y="10568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xdr:nvSpPr>
        <xdr:cNvPr id="332" name="フローチャート: 判断 331"/>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xdr:nvSpPr>
        <xdr:cNvPr id="333" name="テキスト ボックス 332"/>
        <xdr:cNvSpPr txBox="1"/>
      </xdr:nvSpPr>
      <xdr:spPr>
        <a:xfrm>
          <a:off x="14020800" y="102482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xdr:nvSpPr>
        <xdr:cNvPr id="335" name="テキスト ボックス 334"/>
        <xdr:cNvSpPr txBox="1"/>
      </xdr:nvSpPr>
      <xdr:spPr>
        <a:xfrm>
          <a:off x="13131800" y="102533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xdr:nvSpPr>
        <xdr:cNvPr id="336" name="テキスト ボックス 335"/>
        <xdr:cNvSpPr txBox="1"/>
      </xdr:nvSpPr>
      <xdr:spPr>
        <a:xfrm>
          <a:off x="168021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xdr:nvSpPr>
        <xdr:cNvPr id="337" name="テキスト ボックス 336"/>
        <xdr:cNvSpPr txBox="1"/>
      </xdr:nvSpPr>
      <xdr:spPr>
        <a:xfrm>
          <a:off x="15963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xdr:nvSpPr>
        <xdr:cNvPr id="338" name="テキスト ボックス 337"/>
        <xdr:cNvSpPr txBox="1"/>
      </xdr:nvSpPr>
      <xdr:spPr>
        <a:xfrm>
          <a:off x="15074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xdr:nvSpPr>
        <xdr:cNvPr id="339" name="テキスト ボックス 338"/>
        <xdr:cNvSpPr txBox="1"/>
      </xdr:nvSpPr>
      <xdr:spPr>
        <a:xfrm>
          <a:off x="14185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xdr:nvSpPr>
        <xdr:cNvPr id="340" name="テキスト ボックス 339"/>
        <xdr:cNvSpPr txBox="1"/>
      </xdr:nvSpPr>
      <xdr:spPr>
        <a:xfrm>
          <a:off x="13296900" y="1199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xdr:nvSpPr>
        <xdr:cNvPr id="341" name="楕円 340"/>
        <xdr:cNvSpPr/>
      </xdr:nvSpPr>
      <xdr:spPr>
        <a:xfrm>
          <a:off x="169672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xdr:nvSpPr>
        <xdr:cNvPr id="342" name="定員管理の状況該当値テキスト"/>
        <xdr:cNvSpPr txBox="1"/>
      </xdr:nvSpPr>
      <xdr:spPr>
        <a:xfrm>
          <a:off x="17106900" y="105308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xdr:nvSpPr>
        <xdr:cNvPr id="343" name="楕円 342"/>
        <xdr:cNvSpPr/>
      </xdr:nvSpPr>
      <xdr:spPr>
        <a:xfrm>
          <a:off x="161290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xdr:nvSpPr>
        <xdr:cNvPr id="344" name="テキスト ボックス 343"/>
        <xdr:cNvSpPr txBox="1"/>
      </xdr:nvSpPr>
      <xdr:spPr>
        <a:xfrm>
          <a:off x="15798800" y="1065085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90412</xdr:rowOff>
    </xdr:from>
    <xdr:to>
      <xdr:col>73</xdr:col>
      <xdr:colOff>44450</xdr:colOff>
      <xdr:row>62</xdr:row>
      <xdr:rowOff>20562</xdr:rowOff>
    </xdr:to>
    <xdr:sp>
      <xdr:nvSpPr>
        <xdr:cNvPr id="345" name="楕円 344"/>
        <xdr:cNvSpPr/>
      </xdr:nvSpPr>
      <xdr:spPr>
        <a:xfrm>
          <a:off x="152400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5339</xdr:rowOff>
    </xdr:from>
    <xdr:ext cx="762000" cy="259045"/>
    <xdr:sp>
      <xdr:nvSpPr>
        <xdr:cNvPr id="346" name="テキスト ボックス 345"/>
        <xdr:cNvSpPr txBox="1"/>
      </xdr:nvSpPr>
      <xdr:spPr>
        <a:xfrm>
          <a:off x="14909800" y="106349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xdr:nvSpPr>
        <xdr:cNvPr id="347" name="楕円 346"/>
        <xdr:cNvSpPr/>
      </xdr:nvSpPr>
      <xdr:spPr>
        <a:xfrm>
          <a:off x="14351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xdr:nvSpPr>
        <xdr:cNvPr id="348" name="テキスト ボックス 347"/>
        <xdr:cNvSpPr txBox="1"/>
      </xdr:nvSpPr>
      <xdr:spPr>
        <a:xfrm>
          <a:off x="14020800" y="106210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59388</xdr:rowOff>
    </xdr:from>
    <xdr:to>
      <xdr:col>64</xdr:col>
      <xdr:colOff>152400</xdr:colOff>
      <xdr:row>61</xdr:row>
      <xdr:rowOff>160988</xdr:rowOff>
    </xdr:to>
    <xdr:sp>
      <xdr:nvSpPr>
        <xdr:cNvPr id="349" name="楕円 348"/>
        <xdr:cNvSpPr/>
      </xdr:nvSpPr>
      <xdr:spPr>
        <a:xfrm>
          <a:off x="134620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145765</xdr:rowOff>
    </xdr:from>
    <xdr:ext cx="762000" cy="259045"/>
    <xdr:sp>
      <xdr:nvSpPr>
        <xdr:cNvPr id="350" name="テキスト ボックス 349"/>
        <xdr:cNvSpPr txBox="1"/>
      </xdr:nvSpPr>
      <xdr:spPr>
        <a:xfrm>
          <a:off x="13131800" y="106038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54424</xdr:colOff>
      <xdr:row>31</xdr:row>
      <xdr:rowOff>63500</xdr:rowOff>
    </xdr:from>
    <xdr:ext cx="1605652" cy="309059"/>
    <xdr:sp>
      <xdr:nvSpPr>
        <xdr:cNvPr id="352" name="テキスト ボックス 351"/>
        <xdr:cNvSpPr txBox="1"/>
      </xdr:nvSpPr>
      <xdr:spPr>
        <a:xfrm>
          <a:off x="13674725" y="5378450"/>
          <a:ext cx="160591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110676</xdr:colOff>
      <xdr:row>31</xdr:row>
      <xdr:rowOff>38100</xdr:rowOff>
    </xdr:from>
    <xdr:ext cx="1651000" cy="359073"/>
    <xdr:sp>
      <xdr:nvSpPr>
        <xdr:cNvPr id="353" name="テキスト ボックス 352"/>
        <xdr:cNvSpPr txBox="1"/>
      </xdr:nvSpPr>
      <xdr:spPr>
        <a:xfrm>
          <a:off x="15407640" y="535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30</xdr:row>
      <xdr:rowOff>127000</xdr:rowOff>
    </xdr:from>
    <xdr:to>
      <xdr:col>93</xdr:col>
      <xdr:colOff>6350</xdr:colOff>
      <xdr:row>32</xdr:row>
      <xdr:rowOff>38100</xdr:rowOff>
    </xdr:to>
    <xdr:sp>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31</xdr:row>
      <xdr:rowOff>146050</xdr:rowOff>
    </xdr:from>
    <xdr:to>
      <xdr:col>93</xdr:col>
      <xdr:colOff>6350</xdr:colOff>
      <xdr:row>33</xdr:row>
      <xdr:rowOff>57150</xdr:rowOff>
    </xdr:to>
    <xdr:sp>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31</xdr:row>
      <xdr:rowOff>146050</xdr:rowOff>
    </xdr:from>
    <xdr:to>
      <xdr:col>99</xdr:col>
      <xdr:colOff>146050</xdr:colOff>
      <xdr:row>33</xdr:row>
      <xdr:rowOff>57150</xdr:rowOff>
    </xdr:to>
    <xdr:sp>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31</xdr:row>
      <xdr:rowOff>146050</xdr:rowOff>
    </xdr:from>
    <xdr:to>
      <xdr:col>106</xdr:col>
      <xdr:colOff>139700</xdr:colOff>
      <xdr:row>33</xdr:row>
      <xdr:rowOff>57150</xdr:rowOff>
    </xdr:to>
    <xdr:sp>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35</xdr:row>
      <xdr:rowOff>95250</xdr:rowOff>
    </xdr:from>
    <xdr:to>
      <xdr:col>114</xdr:col>
      <xdr:colOff>114300</xdr:colOff>
      <xdr:row>47</xdr:row>
      <xdr:rowOff>69850</xdr:rowOff>
    </xdr:to>
    <xdr:sp>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令和５年度は、前年度に比べて０．２ポイント減少し、類似団体を３．８ポイント下回っている。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比率減少の主な要因は、地方債の新規発行を抑制してきたことにより、地方債残高が減少したことによるものである。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今後も計画的な地方債の新規発行を行うとともに、交付税算入率の高い地方債の活用などにより、公債費負担の適正化に努める。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xdr:nvSpPr>
        <xdr:cNvPr id="364" name="テキスト ボックス 363"/>
        <xdr:cNvSpPr txBox="1"/>
      </xdr:nvSpPr>
      <xdr:spPr>
        <a:xfrm>
          <a:off x="12788900" y="558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xdr:nvSpPr>
        <xdr:cNvPr id="366" name="テキスト ボックス 365"/>
        <xdr:cNvSpPr txBox="1"/>
      </xdr:nvSpPr>
      <xdr:spPr>
        <a:xfrm>
          <a:off x="12065000" y="804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xdr:nvCxnSpPr>
        <xdr:cNvPr id="367" name="直線コネクタ 366"/>
        <xdr:cNvCxnSpPr/>
      </xdr:nvCxnSpPr>
      <xdr:spPr>
        <a:xfrm>
          <a:off x="12827000" y="784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xdr:nvSpPr>
        <xdr:cNvPr id="368" name="テキスト ボックス 367"/>
        <xdr:cNvSpPr txBox="1"/>
      </xdr:nvSpPr>
      <xdr:spPr>
        <a:xfrm>
          <a:off x="12065000" y="770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xdr:nvCxnSpPr>
        <xdr:cNvPr id="369" name="直線コネクタ 368"/>
        <xdr:cNvCxnSpPr/>
      </xdr:nvCxnSpPr>
      <xdr:spPr>
        <a:xfrm>
          <a:off x="12827000" y="750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xdr:nvSpPr>
        <xdr:cNvPr id="370" name="テキスト ボックス 369"/>
        <xdr:cNvSpPr txBox="1"/>
      </xdr:nvSpPr>
      <xdr:spPr>
        <a:xfrm>
          <a:off x="12065000" y="735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xdr:nvCxnSpPr>
        <xdr:cNvPr id="371" name="直線コネクタ 370"/>
        <xdr:cNvCxnSpPr/>
      </xdr:nvCxnSpPr>
      <xdr:spPr>
        <a:xfrm>
          <a:off x="12827000" y="715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xdr:nvSpPr>
        <xdr:cNvPr id="372" name="テキスト ボックス 371"/>
        <xdr:cNvSpPr txBox="1"/>
      </xdr:nvSpPr>
      <xdr:spPr>
        <a:xfrm>
          <a:off x="12065000" y="701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xdr:nvCxnSpPr>
        <xdr:cNvPr id="373" name="直線コネクタ 372"/>
        <xdr:cNvCxnSpPr/>
      </xdr:nvCxnSpPr>
      <xdr:spPr>
        <a:xfrm>
          <a:off x="12827000" y="681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xdr:nvSpPr>
        <xdr:cNvPr id="374" name="テキスト ボックス 373"/>
        <xdr:cNvSpPr txBox="1"/>
      </xdr:nvSpPr>
      <xdr:spPr>
        <a:xfrm>
          <a:off x="12065000" y="667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xdr:nvCxnSpPr>
        <xdr:cNvPr id="375" name="直線コネクタ 374"/>
        <xdr:cNvCxnSpPr/>
      </xdr:nvCxnSpPr>
      <xdr:spPr>
        <a:xfrm>
          <a:off x="12827000" y="646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xdr:nvSpPr>
        <xdr:cNvPr id="376" name="テキスト ボックス 375"/>
        <xdr:cNvSpPr txBox="1"/>
      </xdr:nvSpPr>
      <xdr:spPr>
        <a:xfrm>
          <a:off x="12065000" y="632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xdr:nvCxnSpPr>
        <xdr:cNvPr id="377" name="直線コネクタ 376"/>
        <xdr:cNvCxnSpPr/>
      </xdr:nvCxnSpPr>
      <xdr:spPr>
        <a:xfrm>
          <a:off x="12827000" y="612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xdr:nvSpPr>
        <xdr:cNvPr id="378" name="テキスト ボックス 377"/>
        <xdr:cNvSpPr txBox="1"/>
      </xdr:nvSpPr>
      <xdr:spPr>
        <a:xfrm>
          <a:off x="12065000" y="598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xdr:nvCxnSpPr>
        <xdr:cNvPr id="381" name="直線コネクタ 380"/>
        <xdr:cNvCxnSpPr/>
      </xdr:nvCxnSpPr>
      <xdr:spPr>
        <a:xfrm flipV="1">
          <a:off x="17018000" y="6283960"/>
          <a:ext cx="0" cy="13785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xdr:nvSpPr>
        <xdr:cNvPr id="382" name="公債費負担の状況最小値テキスト"/>
        <xdr:cNvSpPr txBox="1"/>
      </xdr:nvSpPr>
      <xdr:spPr>
        <a:xfrm>
          <a:off x="17106900" y="76346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xdr:nvCxnSpPr>
        <xdr:cNvPr id="383" name="直線コネクタ 382"/>
        <xdr:cNvCxnSpPr/>
      </xdr:nvCxnSpPr>
      <xdr:spPr>
        <a:xfrm>
          <a:off x="16929100" y="766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xdr:nvSpPr>
        <xdr:cNvPr id="384" name="公債費負担の状況最大値テキスト"/>
        <xdr:cNvSpPr txBox="1"/>
      </xdr:nvSpPr>
      <xdr:spPr>
        <a:xfrm>
          <a:off x="17106900" y="60274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xdr:nvCxnSpPr>
        <xdr:cNvPr id="385" name="直線コネクタ 384"/>
        <xdr:cNvCxnSpPr/>
      </xdr:nvCxnSpPr>
      <xdr:spPr>
        <a:xfrm>
          <a:off x="16929100" y="62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148167</xdr:rowOff>
    </xdr:to>
    <xdr:cxnSp>
      <xdr:nvCxnSpPr>
        <xdr:cNvPr id="386" name="直線コネクタ 385"/>
        <xdr:cNvCxnSpPr/>
      </xdr:nvCxnSpPr>
      <xdr:spPr>
        <a:xfrm flipV="1">
          <a:off x="16179800" y="66401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xdr:nvSpPr>
        <xdr:cNvPr id="387" name="公債費負担の状況平均値テキスト"/>
        <xdr:cNvSpPr txBox="1"/>
      </xdr:nvSpPr>
      <xdr:spPr>
        <a:xfrm>
          <a:off x="17106900" y="699770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xdr:nvSpPr>
        <xdr:cNvPr id="388" name="フローチャート: 判断 387"/>
        <xdr:cNvSpPr/>
      </xdr:nvSpPr>
      <xdr:spPr>
        <a:xfrm>
          <a:off x="169672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11188</xdr:rowOff>
    </xdr:to>
    <xdr:cxnSp>
      <xdr:nvCxnSpPr>
        <xdr:cNvPr id="389" name="直線コネクタ 388"/>
        <xdr:cNvCxnSpPr/>
      </xdr:nvCxnSpPr>
      <xdr:spPr>
        <a:xfrm flipV="1">
          <a:off x="15290800" y="6663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xdr:nvSpPr>
        <xdr:cNvPr id="391" name="テキスト ボックス 390"/>
        <xdr:cNvSpPr txBox="1"/>
      </xdr:nvSpPr>
      <xdr:spPr>
        <a:xfrm>
          <a:off x="15798800" y="707771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68641</xdr:rowOff>
    </xdr:to>
    <xdr:cxnSp>
      <xdr:nvCxnSpPr>
        <xdr:cNvPr id="392" name="直線コネクタ 391"/>
        <xdr:cNvCxnSpPr/>
      </xdr:nvCxnSpPr>
      <xdr:spPr>
        <a:xfrm flipV="1">
          <a:off x="14401800" y="6697345"/>
          <a:ext cx="8890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xdr:nvSpPr>
        <xdr:cNvPr id="394" name="テキスト ボックス 393"/>
        <xdr:cNvSpPr txBox="1"/>
      </xdr:nvSpPr>
      <xdr:spPr>
        <a:xfrm>
          <a:off x="14909800" y="70777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40</xdr:row>
      <xdr:rowOff>138491</xdr:rowOff>
    </xdr:to>
    <xdr:cxnSp>
      <xdr:nvCxnSpPr>
        <xdr:cNvPr id="395" name="直線コネクタ 394"/>
        <xdr:cNvCxnSpPr/>
      </xdr:nvCxnSpPr>
      <xdr:spPr>
        <a:xfrm flipV="1">
          <a:off x="13512800" y="67551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xdr:nvSpPr>
        <xdr:cNvPr id="397" name="テキスト ボックス 396"/>
        <xdr:cNvSpPr txBox="1"/>
      </xdr:nvSpPr>
      <xdr:spPr>
        <a:xfrm>
          <a:off x="14020800" y="70205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xdr:nvSpPr>
        <xdr:cNvPr id="399" name="テキスト ボックス 398"/>
        <xdr:cNvSpPr txBox="1"/>
      </xdr:nvSpPr>
      <xdr:spPr>
        <a:xfrm>
          <a:off x="13131800" y="70434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xdr:nvSpPr>
        <xdr:cNvPr id="400" name="テキスト ボックス 399"/>
        <xdr:cNvSpPr txBox="1"/>
      </xdr:nvSpPr>
      <xdr:spPr>
        <a:xfrm>
          <a:off x="168021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xdr:nvSpPr>
        <xdr:cNvPr id="401" name="テキスト ボックス 400"/>
        <xdr:cNvSpPr txBox="1"/>
      </xdr:nvSpPr>
      <xdr:spPr>
        <a:xfrm>
          <a:off x="15963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xdr:nvSpPr>
        <xdr:cNvPr id="402" name="テキスト ボックス 401"/>
        <xdr:cNvSpPr txBox="1"/>
      </xdr:nvSpPr>
      <xdr:spPr>
        <a:xfrm>
          <a:off x="15074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xdr:nvSpPr>
        <xdr:cNvPr id="403" name="テキスト ボックス 402"/>
        <xdr:cNvSpPr txBox="1"/>
      </xdr:nvSpPr>
      <xdr:spPr>
        <a:xfrm>
          <a:off x="14185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xdr:nvSpPr>
        <xdr:cNvPr id="404" name="テキスト ボックス 403"/>
        <xdr:cNvSpPr txBox="1"/>
      </xdr:nvSpPr>
      <xdr:spPr>
        <a:xfrm>
          <a:off x="13296900" y="818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xdr:nvSpPr>
        <xdr:cNvPr id="405" name="楕円 404"/>
        <xdr:cNvSpPr/>
      </xdr:nvSpPr>
      <xdr:spPr>
        <a:xfrm>
          <a:off x="16967200" y="6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xdr:nvSpPr>
        <xdr:cNvPr id="406" name="公債費負担の状況該当値テキスト"/>
        <xdr:cNvSpPr txBox="1"/>
      </xdr:nvSpPr>
      <xdr:spPr>
        <a:xfrm>
          <a:off x="17106900" y="643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xdr:nvSpPr>
        <xdr:cNvPr id="407" name="楕円 406"/>
        <xdr:cNvSpPr/>
      </xdr:nvSpPr>
      <xdr:spPr>
        <a:xfrm>
          <a:off x="16129000" y="66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xdr:nvSpPr>
        <xdr:cNvPr id="408" name="テキスト ボックス 407"/>
        <xdr:cNvSpPr txBox="1"/>
      </xdr:nvSpPr>
      <xdr:spPr>
        <a:xfrm>
          <a:off x="15798800" y="638111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xdr:nvSpPr>
        <xdr:cNvPr id="409" name="楕円 408"/>
        <xdr:cNvSpPr/>
      </xdr:nvSpPr>
      <xdr:spPr>
        <a:xfrm>
          <a:off x="15240000" y="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xdr:nvSpPr>
        <xdr:cNvPr id="410" name="テキスト ボックス 409"/>
        <xdr:cNvSpPr txBox="1"/>
      </xdr:nvSpPr>
      <xdr:spPr>
        <a:xfrm>
          <a:off x="14909800" y="64154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xdr:nvSpPr>
        <xdr:cNvPr id="411" name="楕円 410"/>
        <xdr:cNvSpPr/>
      </xdr:nvSpPr>
      <xdr:spPr>
        <a:xfrm>
          <a:off x="143510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xdr:nvSpPr>
        <xdr:cNvPr id="412" name="テキスト ボックス 411"/>
        <xdr:cNvSpPr txBox="1"/>
      </xdr:nvSpPr>
      <xdr:spPr>
        <a:xfrm>
          <a:off x="14020800" y="64731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xdr:nvSpPr>
        <xdr:cNvPr id="413" name="楕円 412"/>
        <xdr:cNvSpPr/>
      </xdr:nvSpPr>
      <xdr:spPr>
        <a:xfrm>
          <a:off x="13462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xdr:nvSpPr>
        <xdr:cNvPr id="414" name="テキスト ボックス 413"/>
        <xdr:cNvSpPr txBox="1"/>
      </xdr:nvSpPr>
      <xdr:spPr>
        <a:xfrm>
          <a:off x="13131800" y="67144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65</xdr:col>
      <xdr:colOff>137780</xdr:colOff>
      <xdr:row>9</xdr:row>
      <xdr:rowOff>25400</xdr:rowOff>
    </xdr:from>
    <xdr:ext cx="1438940" cy="309059"/>
    <xdr:sp>
      <xdr:nvSpPr>
        <xdr:cNvPr id="416" name="テキスト ボックス 415"/>
        <xdr:cNvSpPr txBox="1"/>
      </xdr:nvSpPr>
      <xdr:spPr>
        <a:xfrm>
          <a:off x="13757910" y="1568450"/>
          <a:ext cx="1439545" cy="3086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oneCellAnchor>
  <xdr:oneCellAnchor>
    <xdr:from>
      <xdr:col>73</xdr:col>
      <xdr:colOff>27320</xdr:colOff>
      <xdr:row>9</xdr:row>
      <xdr:rowOff>0</xdr:rowOff>
    </xdr:from>
    <xdr:ext cx="1651000" cy="359073"/>
    <xdr:sp>
      <xdr:nvSpPr>
        <xdr:cNvPr id="417" name="テキスト ボックス 416"/>
        <xdr:cNvSpPr txBox="1"/>
      </xdr:nvSpPr>
      <xdr:spPr>
        <a:xfrm>
          <a:off x="15324455" y="1543050"/>
          <a:ext cx="1651000" cy="358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6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158750</xdr:colOff>
      <xdr:row>8</xdr:row>
      <xdr:rowOff>88900</xdr:rowOff>
    </xdr:from>
    <xdr:to>
      <xdr:col>93</xdr:col>
      <xdr:colOff>6350</xdr:colOff>
      <xdr:row>10</xdr:row>
      <xdr:rowOff>0</xdr:rowOff>
    </xdr:to>
    <xdr:sp>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158750</xdr:colOff>
      <xdr:row>9</xdr:row>
      <xdr:rowOff>107950</xdr:rowOff>
    </xdr:from>
    <xdr:to>
      <xdr:col>93</xdr:col>
      <xdr:colOff>6350</xdr:colOff>
      <xdr:row>11</xdr:row>
      <xdr:rowOff>19050</xdr:rowOff>
    </xdr:to>
    <xdr:sp>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9</xdr:row>
      <xdr:rowOff>107950</xdr:rowOff>
    </xdr:from>
    <xdr:to>
      <xdr:col>99</xdr:col>
      <xdr:colOff>146050</xdr:colOff>
      <xdr:row>11</xdr:row>
      <xdr:rowOff>19050</xdr:rowOff>
    </xdr:to>
    <xdr:sp>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9</xdr:row>
      <xdr:rowOff>107950</xdr:rowOff>
    </xdr:from>
    <xdr:to>
      <xdr:col>106</xdr:col>
      <xdr:colOff>139700</xdr:colOff>
      <xdr:row>11</xdr:row>
      <xdr:rowOff>19050</xdr:rowOff>
    </xdr:to>
    <xdr:sp>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203200</xdr:colOff>
      <xdr:row>13</xdr:row>
      <xdr:rowOff>57150</xdr:rowOff>
    </xdr:from>
    <xdr:to>
      <xdr:col>114</xdr:col>
      <xdr:colOff>114300</xdr:colOff>
      <xdr:row>25</xdr:row>
      <xdr:rowOff>31750</xdr:rowOff>
    </xdr:to>
    <xdr:sp>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地方債の繰上償還や計画的な新規発行により地方債残高が減少したことや、財政調整基金等への積立により充当可能基金が増加したことから、平成２２年度からは比率が算定されていない。</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今後、著大事業の建設等により地方債の新規発行や基金の取崩しが予定されていることから引き続き行財政改革を推進し、さらなる財政健全化に努める。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xdr:nvSpPr>
        <xdr:cNvPr id="428" name="テキスト ボックス 427"/>
        <xdr:cNvSpPr txBox="1"/>
      </xdr:nvSpPr>
      <xdr:spPr>
        <a:xfrm>
          <a:off x="12788900" y="177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xdr:nvSpPr>
        <xdr:cNvPr id="430" name="テキスト ボックス 429"/>
        <xdr:cNvSpPr txBox="1"/>
      </xdr:nvSpPr>
      <xdr:spPr>
        <a:xfrm>
          <a:off x="12065000" y="423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xdr:nvCxnSpPr>
        <xdr:cNvPr id="431" name="直線コネクタ 430"/>
        <xdr:cNvCxnSpPr/>
      </xdr:nvCxnSpPr>
      <xdr:spPr>
        <a:xfrm>
          <a:off x="12827000" y="403669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xdr:nvSpPr>
        <xdr:cNvPr id="432" name="テキスト ボックス 431"/>
        <xdr:cNvSpPr txBox="1"/>
      </xdr:nvSpPr>
      <xdr:spPr>
        <a:xfrm>
          <a:off x="12065000" y="3894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xdr:nvCxnSpPr>
        <xdr:cNvPr id="433" name="直線コネクタ 432"/>
        <xdr:cNvCxnSpPr/>
      </xdr:nvCxnSpPr>
      <xdr:spPr>
        <a:xfrm>
          <a:off x="12827000" y="36918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xdr:nvSpPr>
        <xdr:cNvPr id="434" name="テキスト ボックス 433"/>
        <xdr:cNvSpPr txBox="1"/>
      </xdr:nvSpPr>
      <xdr:spPr>
        <a:xfrm>
          <a:off x="12065000" y="3549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xdr:nvCxnSpPr>
        <xdr:cNvPr id="435" name="直線コネクタ 434"/>
        <xdr:cNvCxnSpPr/>
      </xdr:nvCxnSpPr>
      <xdr:spPr>
        <a:xfrm>
          <a:off x="12827000" y="3347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xdr:nvSpPr>
        <xdr:cNvPr id="436" name="テキスト ボックス 435"/>
        <xdr:cNvSpPr txBox="1"/>
      </xdr:nvSpPr>
      <xdr:spPr>
        <a:xfrm>
          <a:off x="12065000" y="3204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xdr:nvCxnSpPr>
        <xdr:cNvPr id="437" name="直線コネクタ 436"/>
        <xdr:cNvCxnSpPr/>
      </xdr:nvCxnSpPr>
      <xdr:spPr>
        <a:xfrm>
          <a:off x="12827000" y="300228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xdr:nvSpPr>
        <xdr:cNvPr id="438" name="テキスト ボックス 437"/>
        <xdr:cNvSpPr txBox="1"/>
      </xdr:nvSpPr>
      <xdr:spPr>
        <a:xfrm>
          <a:off x="12065000" y="2860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xdr:nvCxnSpPr>
        <xdr:cNvPr id="439" name="直線コネクタ 438"/>
        <xdr:cNvCxnSpPr/>
      </xdr:nvCxnSpPr>
      <xdr:spPr>
        <a:xfrm>
          <a:off x="12827000" y="26574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xdr:nvSpPr>
        <xdr:cNvPr id="440" name="テキスト ボックス 439"/>
        <xdr:cNvSpPr txBox="1"/>
      </xdr:nvSpPr>
      <xdr:spPr>
        <a:xfrm>
          <a:off x="12065000" y="2515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xdr:nvCxnSpPr>
        <xdr:cNvPr id="441" name="直線コネクタ 440"/>
        <xdr:cNvCxnSpPr/>
      </xdr:nvCxnSpPr>
      <xdr:spPr>
        <a:xfrm>
          <a:off x="12827000" y="231267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xdr:nvSpPr>
        <xdr:cNvPr id="442" name="テキスト ボックス 441"/>
        <xdr:cNvSpPr txBox="1"/>
      </xdr:nvSpPr>
      <xdr:spPr>
        <a:xfrm>
          <a:off x="12065000" y="2170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xdr:nvCxnSpPr>
        <xdr:cNvPr id="445" name="直線コネクタ 444"/>
        <xdr:cNvCxnSpPr/>
      </xdr:nvCxnSpPr>
      <xdr:spPr>
        <a:xfrm flipV="1">
          <a:off x="17018000" y="23126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xdr:nvSpPr>
        <xdr:cNvPr id="446" name="将来負担の状況最小値テキスト"/>
        <xdr:cNvSpPr txBox="1"/>
      </xdr:nvSpPr>
      <xdr:spPr>
        <a:xfrm>
          <a:off x="17106900" y="37807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xdr:nvCxnSpPr>
        <xdr:cNvPr id="447" name="直線コネクタ 446"/>
        <xdr:cNvCxnSpPr/>
      </xdr:nvCxnSpPr>
      <xdr:spPr>
        <a:xfrm>
          <a:off x="16929100" y="380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xdr:nvSpPr>
        <xdr:cNvPr id="448" name="将来負担の状況最大値テキスト"/>
        <xdr:cNvSpPr txBox="1"/>
      </xdr:nvSpPr>
      <xdr:spPr>
        <a:xfrm>
          <a:off x="17106900" y="20561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xdr:nvCxnSpPr>
        <xdr:cNvPr id="449" name="直線コネクタ 448"/>
        <xdr:cNvCxnSpPr/>
      </xdr:nvCxnSpPr>
      <xdr:spPr>
        <a:xfrm>
          <a:off x="16929100" y="231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xdr:nvSpPr>
        <xdr:cNvPr id="450" name="将来負担の状況平均値テキスト"/>
        <xdr:cNvSpPr txBox="1"/>
      </xdr:nvSpPr>
      <xdr:spPr>
        <a:xfrm>
          <a:off x="17106900" y="223901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xdr:nvSpPr>
        <xdr:cNvPr id="451" name="フローチャート: 判断 450"/>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xdr:nvSpPr>
        <xdr:cNvPr id="452" name="フローチャート: 判断 451"/>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xdr:nvSpPr>
        <xdr:cNvPr id="453" name="テキスト ボックス 452"/>
        <xdr:cNvSpPr txBox="1"/>
      </xdr:nvSpPr>
      <xdr:spPr>
        <a:xfrm>
          <a:off x="15798800" y="207708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xdr:nvSpPr>
        <xdr:cNvPr id="454" name="フローチャート: 判断 453"/>
        <xdr:cNvSpPr/>
      </xdr:nvSpPr>
      <xdr:spPr>
        <a:xfrm>
          <a:off x="15240000" y="24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xdr:nvSpPr>
        <xdr:cNvPr id="455" name="テキスト ボックス 454"/>
        <xdr:cNvSpPr txBox="1"/>
      </xdr:nvSpPr>
      <xdr:spPr>
        <a:xfrm>
          <a:off x="14909800" y="2249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xdr:nvSpPr>
        <xdr:cNvPr id="456" name="フローチャート: 判断 455"/>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xdr:nvSpPr>
        <xdr:cNvPr id="457" name="テキスト ボックス 456"/>
        <xdr:cNvSpPr txBox="1"/>
      </xdr:nvSpPr>
      <xdr:spPr>
        <a:xfrm>
          <a:off x="14020800" y="23501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xdr:nvSpPr>
        <xdr:cNvPr id="458" name="フローチャート: 判断 457"/>
        <xdr:cNvSpPr/>
      </xdr:nvSpPr>
      <xdr:spPr>
        <a:xfrm>
          <a:off x="13462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xdr:nvSpPr>
        <xdr:cNvPr id="459" name="テキスト ボックス 458"/>
        <xdr:cNvSpPr txBox="1"/>
      </xdr:nvSpPr>
      <xdr:spPr>
        <a:xfrm>
          <a:off x="13131800" y="22917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xdr:nvSpPr>
        <xdr:cNvPr id="460" name="テキスト ボックス 459"/>
        <xdr:cNvSpPr txBox="1"/>
      </xdr:nvSpPr>
      <xdr:spPr>
        <a:xfrm>
          <a:off x="168021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xdr:nvSpPr>
        <xdr:cNvPr id="461" name="テキスト ボックス 460"/>
        <xdr:cNvSpPr txBox="1"/>
      </xdr:nvSpPr>
      <xdr:spPr>
        <a:xfrm>
          <a:off x="15963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xdr:nvSpPr>
        <xdr:cNvPr id="462" name="テキスト ボックス 461"/>
        <xdr:cNvSpPr txBox="1"/>
      </xdr:nvSpPr>
      <xdr:spPr>
        <a:xfrm>
          <a:off x="15074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xdr:nvSpPr>
        <xdr:cNvPr id="463" name="テキスト ボックス 462"/>
        <xdr:cNvSpPr txBox="1"/>
      </xdr:nvSpPr>
      <xdr:spPr>
        <a:xfrm>
          <a:off x="14185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xdr:nvSpPr>
        <xdr:cNvPr id="464" name="テキスト ボックス 463"/>
        <xdr:cNvSpPr txBox="1"/>
      </xdr:nvSpPr>
      <xdr:spPr>
        <a:xfrm>
          <a:off x="13296900" y="437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127000</xdr:rowOff>
    </xdr:from>
    <xdr:to>
      <xdr:col>63</xdr:col>
      <xdr:colOff>98425</xdr:colOff>
      <xdr:row>3</xdr:row>
      <xdr:rowOff>120650</xdr:rowOff>
    </xdr:to>
    <xdr:sp>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岐阜県高山市</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81</xdr:col>
      <xdr:colOff>117475</xdr:colOff>
      <xdr:row>1</xdr:row>
      <xdr:rowOff>19050</xdr:rowOff>
    </xdr:from>
    <xdr:to>
      <xdr:col>94</xdr:col>
      <xdr:colOff>177800</xdr:colOff>
      <xdr:row>4</xdr:row>
      <xdr:rowOff>63500</xdr:rowOff>
    </xdr:to>
    <xdr:sp>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5</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0</xdr:colOff>
      <xdr:row>5</xdr:row>
      <xdr:rowOff>31750</xdr:rowOff>
    </xdr:from>
    <xdr:to>
      <xdr:col>115</xdr:col>
      <xdr:colOff>47625</xdr:colOff>
      <xdr:row>87</xdr:row>
      <xdr:rowOff>146050</xdr:rowOff>
    </xdr:to>
    <xdr:sp>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1" charset="-128"/>
            </a:rPr>
            <a:t>経常収支比率の分析</a:t>
          </a:r>
          <a:endParaRPr kumimoji="1" lang="ja-JP" altLang="en-US" sz="2400" b="1">
            <a:solidFill>
              <a:sysClr val="windowText" lastClr="000000"/>
            </a:solidFill>
            <a:ea typeface="ＭＳ ゴシック" panose="020B0609070205080204" pitchFamily="1" charset="-128"/>
          </a:endParaRPr>
        </a:p>
      </xdr:txBody>
    </xdr:sp>
    <xdr:clientData/>
  </xdr:twoCellAnchor>
  <xdr:twoCellAnchor>
    <xdr:from>
      <xdr:col>3</xdr:col>
      <xdr:colOff>161925</xdr:colOff>
      <xdr:row>8</xdr:row>
      <xdr:rowOff>152400</xdr:rowOff>
    </xdr:from>
    <xdr:to>
      <xdr:col>52</xdr:col>
      <xdr:colOff>12700</xdr:colOff>
      <xdr:row>19</xdr:row>
      <xdr:rowOff>25400</xdr:rowOff>
    </xdr:to>
    <xdr:sp>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22225</xdr:colOff>
      <xdr:row>9</xdr:row>
      <xdr:rowOff>12700</xdr:rowOff>
    </xdr:from>
    <xdr:to>
      <xdr:col>17</xdr:col>
      <xdr:colOff>92075</xdr:colOff>
      <xdr:row>19</xdr:row>
      <xdr:rowOff>12700</xdr:rowOff>
    </xdr:to>
    <xdr:sp>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83,281
82,239
2,177.61
56,306,750
52,544,618
3,432,333
27,959,520
15,709,596</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25</xdr:col>
      <xdr:colOff>79375</xdr:colOff>
      <xdr:row>9</xdr:row>
      <xdr:rowOff>6350</xdr:rowOff>
    </xdr:from>
    <xdr:to>
      <xdr:col>35</xdr:col>
      <xdr:colOff>111125</xdr:colOff>
      <xdr:row>14</xdr:row>
      <xdr:rowOff>165100</xdr:rowOff>
    </xdr:to>
    <xdr:sp>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35</xdr:col>
      <xdr:colOff>111125</xdr:colOff>
      <xdr:row>9</xdr:row>
      <xdr:rowOff>6350</xdr:rowOff>
    </xdr:from>
    <xdr:to>
      <xdr:col>41</xdr:col>
      <xdr:colOff>180975</xdr:colOff>
      <xdr:row>14</xdr:row>
      <xdr:rowOff>165100</xdr:rowOff>
    </xdr:to>
    <xdr:sp>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4.5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25</xdr:col>
      <xdr:colOff>79375</xdr:colOff>
      <xdr:row>14</xdr:row>
      <xdr:rowOff>12700</xdr:rowOff>
    </xdr:from>
    <xdr:to>
      <xdr:col>35</xdr:col>
      <xdr:colOff>111125</xdr:colOff>
      <xdr:row>18</xdr:row>
      <xdr:rowOff>25400</xdr:rowOff>
    </xdr:to>
    <xdr:sp>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R01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R02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R03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R04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R05  Ⅱ</a:t>
          </a:r>
          <a:r>
            <a:rPr kumimoji="1" lang="ja-JP" altLang="en-US" sz="1100" b="1">
              <a:solidFill>
                <a:srgbClr val="000000"/>
              </a:solidFill>
              <a:latin typeface="ＭＳ ゴシック" panose="020B0609070205080204" pitchFamily="1" charset="-128"/>
              <a:ea typeface="ＭＳ ゴシック" panose="020B0609070205080204" pitchFamily="1" charset="-128"/>
            </a:rPr>
            <a:t>－１</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52</xdr:col>
      <xdr:colOff>165100</xdr:colOff>
      <xdr:row>8</xdr:row>
      <xdr:rowOff>152400</xdr:rowOff>
    </xdr:from>
    <xdr:to>
      <xdr:col>60</xdr:col>
      <xdr:colOff>0</xdr:colOff>
      <xdr:row>15</xdr:row>
      <xdr:rowOff>95250</xdr:rowOff>
    </xdr:to>
    <xdr:sp>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25400</xdr:colOff>
      <xdr:row>10</xdr:row>
      <xdr:rowOff>139700</xdr:rowOff>
    </xdr:from>
    <xdr:to>
      <xdr:col>60</xdr:col>
      <xdr:colOff>95250</xdr:colOff>
      <xdr:row>12</xdr:row>
      <xdr:rowOff>50800</xdr:rowOff>
    </xdr:to>
    <xdr:sp>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25400</xdr:colOff>
      <xdr:row>12</xdr:row>
      <xdr:rowOff>127000</xdr:rowOff>
    </xdr:from>
    <xdr:to>
      <xdr:col>60</xdr:col>
      <xdr:colOff>95250</xdr:colOff>
      <xdr:row>16</xdr:row>
      <xdr:rowOff>76200</xdr:rowOff>
    </xdr:to>
    <xdr:sp>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66675</xdr:colOff>
      <xdr:row>9</xdr:row>
      <xdr:rowOff>133350</xdr:rowOff>
    </xdr:from>
    <xdr:to>
      <xdr:col>54</xdr:col>
      <xdr:colOff>38100</xdr:colOff>
      <xdr:row>9</xdr:row>
      <xdr:rowOff>133350</xdr:rowOff>
    </xdr:to>
    <xdr:cxnSp>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xdr:nvSpPr>
        <xdr:cNvPr id="30" name="テキスト ボックス 29"/>
        <xdr:cNvSpPr txBox="1"/>
      </xdr:nvSpPr>
      <xdr:spPr>
        <a:xfrm>
          <a:off x="698500" y="3492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21</xdr:row>
      <xdr:rowOff>146050</xdr:rowOff>
    </xdr:from>
    <xdr:ext cx="6046335" cy="259045"/>
    <xdr:sp>
      <xdr:nvSpPr>
        <xdr:cNvPr id="31" name="テキスト ボックス 30"/>
        <xdr:cNvSpPr txBox="1"/>
      </xdr:nvSpPr>
      <xdr:spPr>
        <a:xfrm>
          <a:off x="698500" y="37465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23</xdr:row>
      <xdr:rowOff>57150</xdr:rowOff>
    </xdr:from>
    <xdr:ext cx="8231805" cy="259045"/>
    <xdr:sp>
      <xdr:nvSpPr>
        <xdr:cNvPr id="32" name="テキスト ボックス 31"/>
        <xdr:cNvSpPr txBox="1"/>
      </xdr:nvSpPr>
      <xdr:spPr>
        <a:xfrm>
          <a:off x="698500" y="4000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98425</xdr:colOff>
      <xdr:row>24</xdr:row>
      <xdr:rowOff>139700</xdr:rowOff>
    </xdr:from>
    <xdr:ext cx="184731" cy="259045"/>
    <xdr:sp>
      <xdr:nvSpPr>
        <xdr:cNvPr id="33" name="テキスト ボックス 32"/>
        <xdr:cNvSpPr txBox="1"/>
      </xdr:nvSpPr>
      <xdr:spPr>
        <a:xfrm>
          <a:off x="698500" y="4254500"/>
          <a:ext cx="1841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27</xdr:row>
      <xdr:rowOff>133350</xdr:rowOff>
    </xdr:from>
    <xdr:to>
      <xdr:col>34</xdr:col>
      <xdr:colOff>120650</xdr:colOff>
      <xdr:row>29</xdr:row>
      <xdr:rowOff>44450</xdr:rowOff>
    </xdr:to>
    <xdr:sp>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28</xdr:row>
      <xdr:rowOff>152400</xdr:rowOff>
    </xdr:from>
    <xdr:to>
      <xdr:col>34</xdr:col>
      <xdr:colOff>120650</xdr:colOff>
      <xdr:row>30</xdr:row>
      <xdr:rowOff>63500</xdr:rowOff>
    </xdr:to>
    <xdr:sp>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28</xdr:row>
      <xdr:rowOff>152400</xdr:rowOff>
    </xdr:from>
    <xdr:to>
      <xdr:col>42</xdr:col>
      <xdr:colOff>82550</xdr:colOff>
      <xdr:row>30</xdr:row>
      <xdr:rowOff>63500</xdr:rowOff>
    </xdr:to>
    <xdr:sp>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28</xdr:row>
      <xdr:rowOff>152400</xdr:rowOff>
    </xdr:from>
    <xdr:to>
      <xdr:col>51</xdr:col>
      <xdr:colOff>22225</xdr:colOff>
      <xdr:row>30</xdr:row>
      <xdr:rowOff>63500</xdr:rowOff>
    </xdr:to>
    <xdr:sp>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32</xdr:row>
      <xdr:rowOff>101600</xdr:rowOff>
    </xdr:from>
    <xdr:to>
      <xdr:col>54</xdr:col>
      <xdr:colOff>95250</xdr:colOff>
      <xdr:row>43</xdr:row>
      <xdr:rowOff>120650</xdr:rowOff>
    </xdr:to>
    <xdr:sp>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会計年度任用職員制度が開始された令和２年度以降、類似団体平均を上回っていたが、令和５年度は前年度から１．３ポイント減少し、類似団体平均を下回った。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人件費の一般財源充当額は職員の新陳代謝及び定年延長に伴う退職手当の減少等により前年度から４．７％減少した。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今後も定員適正化を推進し、人件費の削減に努める。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xdr:nvSpPr>
        <xdr:cNvPr id="45" name="テキスト ボックス 44"/>
        <xdr:cNvSpPr txBox="1"/>
      </xdr:nvSpPr>
      <xdr:spPr>
        <a:xfrm>
          <a:off x="723900" y="5080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xdr:nvSpPr>
        <xdr:cNvPr id="47" name="テキスト ボックス 46"/>
        <xdr:cNvSpPr txBox="1"/>
      </xdr:nvSpPr>
      <xdr:spPr>
        <a:xfrm>
          <a:off x="254000" y="741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xdr:nvSpPr>
        <xdr:cNvPr id="49" name="テキスト ボックス 48"/>
        <xdr:cNvSpPr txBox="1"/>
      </xdr:nvSpPr>
      <xdr:spPr>
        <a:xfrm>
          <a:off x="254000" y="703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xdr:nvSpPr>
        <xdr:cNvPr id="51" name="テキスト ボックス 50"/>
        <xdr:cNvSpPr txBox="1"/>
      </xdr:nvSpPr>
      <xdr:spPr>
        <a:xfrm>
          <a:off x="254000" y="665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xdr:nvSpPr>
        <xdr:cNvPr id="53" name="テキスト ボックス 52"/>
        <xdr:cNvSpPr txBox="1"/>
      </xdr:nvSpPr>
      <xdr:spPr>
        <a:xfrm>
          <a:off x="254000" y="627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xdr:nvSpPr>
        <xdr:cNvPr id="55" name="テキスト ボックス 54"/>
        <xdr:cNvSpPr txBox="1"/>
      </xdr:nvSpPr>
      <xdr:spPr>
        <a:xfrm>
          <a:off x="254000" y="589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xdr:nvSpPr>
        <xdr:cNvPr id="57" name="テキスト ボックス 56"/>
        <xdr:cNvSpPr txBox="1"/>
      </xdr:nvSpPr>
      <xdr:spPr>
        <a:xfrm>
          <a:off x="254000" y="550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xdr:nvSpPr>
        <xdr:cNvPr id="59" name="テキスト ボックス 58"/>
        <xdr:cNvSpPr txBox="1"/>
      </xdr:nvSpPr>
      <xdr:spPr>
        <a:xfrm>
          <a:off x="254000" y="5128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xdr:nvSpPr>
        <xdr:cNvPr id="62" name="人件費最小値テキスト"/>
        <xdr:cNvSpPr txBox="1"/>
      </xdr:nvSpPr>
      <xdr:spPr>
        <a:xfrm>
          <a:off x="4914900" y="69113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xdr:nvSpPr>
        <xdr:cNvPr id="64" name="人件費最大値テキスト"/>
        <xdr:cNvSpPr txBox="1"/>
      </xdr:nvSpPr>
      <xdr:spPr>
        <a:xfrm>
          <a:off x="4914900" y="54864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31750</xdr:rowOff>
    </xdr:to>
    <xdr:cxnSp>
      <xdr:nvCxnSpPr>
        <xdr:cNvPr id="66" name="直線コネクタ 65"/>
        <xdr:cNvCxnSpPr/>
      </xdr:nvCxnSpPr>
      <xdr:spPr>
        <a:xfrm flipV="1">
          <a:off x="3987800" y="6276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xdr:nvSpPr>
        <xdr:cNvPr id="67" name="人件費平均値テキスト"/>
        <xdr:cNvSpPr txBox="1"/>
      </xdr:nvSpPr>
      <xdr:spPr>
        <a:xfrm>
          <a:off x="4914900" y="625094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31750</xdr:rowOff>
    </xdr:to>
    <xdr:cxnSp>
      <xdr:nvCxnSpPr>
        <xdr:cNvPr id="69" name="直線コネクタ 68"/>
        <xdr:cNvCxnSpPr/>
      </xdr:nvCxnSpPr>
      <xdr:spPr>
        <a:xfrm>
          <a:off x="3098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xdr:nvSpPr>
        <xdr:cNvPr id="71" name="テキスト ボックス 70"/>
        <xdr:cNvSpPr txBox="1"/>
      </xdr:nvSpPr>
      <xdr:spPr>
        <a:xfrm>
          <a:off x="3606800" y="60553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123190</xdr:rowOff>
    </xdr:to>
    <xdr:cxnSp>
      <xdr:nvCxnSpPr>
        <xdr:cNvPr id="72" name="直線コネクタ 71"/>
        <xdr:cNvCxnSpPr/>
      </xdr:nvCxnSpPr>
      <xdr:spPr>
        <a:xfrm flipV="1">
          <a:off x="2209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xdr:nvSpPr>
        <xdr:cNvPr id="74" name="テキスト ボックス 73"/>
        <xdr:cNvSpPr txBox="1"/>
      </xdr:nvSpPr>
      <xdr:spPr>
        <a:xfrm>
          <a:off x="2717800" y="60020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123190</xdr:rowOff>
    </xdr:to>
    <xdr:cxnSp>
      <xdr:nvCxnSpPr>
        <xdr:cNvPr id="75" name="直線コネクタ 74"/>
        <xdr:cNvCxnSpPr/>
      </xdr:nvCxnSpPr>
      <xdr:spPr>
        <a:xfrm>
          <a:off x="1320800" y="6230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xdr:nvSpPr>
        <xdr:cNvPr id="77" name="テキスト ボックス 76"/>
        <xdr:cNvSpPr txBox="1"/>
      </xdr:nvSpPr>
      <xdr:spPr>
        <a:xfrm>
          <a:off x="1828800" y="61391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xdr:nvSpPr>
        <xdr:cNvPr id="79" name="テキスト ボックス 78"/>
        <xdr:cNvSpPr txBox="1"/>
      </xdr:nvSpPr>
      <xdr:spPr>
        <a:xfrm>
          <a:off x="939800" y="63195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xdr:nvSpPr>
        <xdr:cNvPr id="80" name="テキスト ボックス 79"/>
        <xdr:cNvSpPr txBox="1"/>
      </xdr:nvSpPr>
      <xdr:spPr>
        <a:xfrm>
          <a:off x="46101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xdr:nvSpPr>
        <xdr:cNvPr id="81" name="テキスト ボックス 80"/>
        <xdr:cNvSpPr txBox="1"/>
      </xdr:nvSpPr>
      <xdr:spPr>
        <a:xfrm>
          <a:off x="3771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xdr:nvSpPr>
        <xdr:cNvPr id="82" name="テキスト ボックス 81"/>
        <xdr:cNvSpPr txBox="1"/>
      </xdr:nvSpPr>
      <xdr:spPr>
        <a:xfrm>
          <a:off x="2882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xdr:nvSpPr>
        <xdr:cNvPr id="83" name="テキスト ボックス 82"/>
        <xdr:cNvSpPr txBox="1"/>
      </xdr:nvSpPr>
      <xdr:spPr>
        <a:xfrm>
          <a:off x="1993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xdr:nvSpPr>
        <xdr:cNvPr id="84" name="テキスト ボックス 83"/>
        <xdr:cNvSpPr txBox="1"/>
      </xdr:nvSpPr>
      <xdr:spPr>
        <a:xfrm>
          <a:off x="1104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xdr:nvSpPr>
        <xdr:cNvPr id="86" name="人件費該当値テキスト"/>
        <xdr:cNvSpPr txBox="1"/>
      </xdr:nvSpPr>
      <xdr:spPr>
        <a:xfrm>
          <a:off x="4914900" y="60706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xdr:nvSpPr>
        <xdr:cNvPr id="88" name="テキスト ボックス 87"/>
        <xdr:cNvSpPr txBox="1"/>
      </xdr:nvSpPr>
      <xdr:spPr>
        <a:xfrm>
          <a:off x="3606800" y="64109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xdr:nvSpPr>
        <xdr:cNvPr id="90" name="テキスト ボックス 89"/>
        <xdr:cNvSpPr txBox="1"/>
      </xdr:nvSpPr>
      <xdr:spPr>
        <a:xfrm>
          <a:off x="2717800" y="632714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xdr:nvSpPr>
        <xdr:cNvPr id="92" name="テキスト ボックス 91"/>
        <xdr:cNvSpPr txBox="1"/>
      </xdr:nvSpPr>
      <xdr:spPr>
        <a:xfrm>
          <a:off x="1828800" y="65024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xdr:nvSpPr>
        <xdr:cNvPr id="94" name="テキスト ボックス 93"/>
        <xdr:cNvSpPr txBox="1"/>
      </xdr:nvSpPr>
      <xdr:spPr>
        <a:xfrm>
          <a:off x="939800" y="594868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7</xdr:row>
      <xdr:rowOff>133350</xdr:rowOff>
    </xdr:from>
    <xdr:to>
      <xdr:col>93</xdr:col>
      <xdr:colOff>3175</xdr:colOff>
      <xdr:row>9</xdr:row>
      <xdr:rowOff>44450</xdr:rowOff>
    </xdr:to>
    <xdr:sp>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8</xdr:row>
      <xdr:rowOff>152400</xdr:rowOff>
    </xdr:from>
    <xdr:to>
      <xdr:col>93</xdr:col>
      <xdr:colOff>3175</xdr:colOff>
      <xdr:row>10</xdr:row>
      <xdr:rowOff>63500</xdr:rowOff>
    </xdr:to>
    <xdr:sp>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8</xdr:row>
      <xdr:rowOff>152400</xdr:rowOff>
    </xdr:from>
    <xdr:to>
      <xdr:col>100</xdr:col>
      <xdr:colOff>165100</xdr:colOff>
      <xdr:row>10</xdr:row>
      <xdr:rowOff>63500</xdr:rowOff>
    </xdr:to>
    <xdr:sp>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8</xdr:row>
      <xdr:rowOff>152400</xdr:rowOff>
    </xdr:from>
    <xdr:to>
      <xdr:col>109</xdr:col>
      <xdr:colOff>104775</xdr:colOff>
      <xdr:row>10</xdr:row>
      <xdr:rowOff>63500</xdr:rowOff>
    </xdr:to>
    <xdr:sp>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12</xdr:row>
      <xdr:rowOff>101600</xdr:rowOff>
    </xdr:from>
    <xdr:to>
      <xdr:col>112</xdr:col>
      <xdr:colOff>177800</xdr:colOff>
      <xdr:row>23</xdr:row>
      <xdr:rowOff>120650</xdr:rowOff>
    </xdr:to>
    <xdr:sp>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感染症（以下、「コロナ」という。）の影響に伴う公共サービス利用控えなどの要因により減少となったが、令和４年度はコロナが収束傾向にあったことによる公共サービス利用の増加に加え、原油価格高騰による光熱費の上昇を受け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令和５年度は前年度と比較して原油価格の下落を受けて光熱費が減少したことなどにより、０．５ポイント減少した。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今後も民間活力の活用による経営の効率化や施設の統廃合等による管理コスト削減に努める。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xdr:nvSpPr>
        <xdr:cNvPr id="106" name="テキスト ボックス 105"/>
        <xdr:cNvSpPr txBox="1"/>
      </xdr:nvSpPr>
      <xdr:spPr>
        <a:xfrm>
          <a:off x="12407900" y="1651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xdr:nvSpPr>
        <xdr:cNvPr id="108" name="テキスト ボックス 107"/>
        <xdr:cNvSpPr txBox="1"/>
      </xdr:nvSpPr>
      <xdr:spPr>
        <a:xfrm>
          <a:off x="11938000" y="3985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xdr:nvSpPr>
        <xdr:cNvPr id="110" name="テキスト ボックス 109"/>
        <xdr:cNvSpPr txBox="1"/>
      </xdr:nvSpPr>
      <xdr:spPr>
        <a:xfrm>
          <a:off x="11938000" y="360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xdr:nvSpPr>
        <xdr:cNvPr id="112" name="テキスト ボックス 111"/>
        <xdr:cNvSpPr txBox="1"/>
      </xdr:nvSpPr>
      <xdr:spPr>
        <a:xfrm>
          <a:off x="11938000" y="322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xdr:nvSpPr>
        <xdr:cNvPr id="114" name="テキスト ボックス 113"/>
        <xdr:cNvSpPr txBox="1"/>
      </xdr:nvSpPr>
      <xdr:spPr>
        <a:xfrm>
          <a:off x="11938000" y="284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xdr:nvSpPr>
        <xdr:cNvPr id="116" name="テキスト ボックス 115"/>
        <xdr:cNvSpPr txBox="1"/>
      </xdr:nvSpPr>
      <xdr:spPr>
        <a:xfrm>
          <a:off x="11938000" y="246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xdr:nvSpPr>
        <xdr:cNvPr id="118" name="テキスト ボックス 117"/>
        <xdr:cNvSpPr txBox="1"/>
      </xdr:nvSpPr>
      <xdr:spPr>
        <a:xfrm>
          <a:off x="11938000" y="208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xdr:nvSpPr>
        <xdr:cNvPr id="120" name="テキスト ボックス 119"/>
        <xdr:cNvSpPr txBox="1"/>
      </xdr:nvSpPr>
      <xdr:spPr>
        <a:xfrm>
          <a:off x="11938000" y="169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xdr:nvSpPr>
        <xdr:cNvPr id="123" name="物件費最小値テキスト"/>
        <xdr:cNvSpPr txBox="1"/>
      </xdr:nvSpPr>
      <xdr:spPr>
        <a:xfrm>
          <a:off x="16598900" y="37185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xdr:nvSpPr>
        <xdr:cNvPr id="125" name="物件費最大値テキスト"/>
        <xdr:cNvSpPr txBox="1"/>
      </xdr:nvSpPr>
      <xdr:spPr>
        <a:xfrm>
          <a:off x="16598900" y="1953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19</xdr:row>
      <xdr:rowOff>31750</xdr:rowOff>
    </xdr:to>
    <xdr:cxnSp>
      <xdr:nvCxnSpPr>
        <xdr:cNvPr id="127" name="直線コネクタ 126"/>
        <xdr:cNvCxnSpPr/>
      </xdr:nvCxnSpPr>
      <xdr:spPr>
        <a:xfrm flipV="1">
          <a:off x="15671800" y="322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xdr:nvSpPr>
        <xdr:cNvPr id="128" name="物件費平均値テキスト"/>
        <xdr:cNvSpPr txBox="1"/>
      </xdr:nvSpPr>
      <xdr:spPr>
        <a:xfrm>
          <a:off x="16598900" y="274066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19</xdr:row>
      <xdr:rowOff>31750</xdr:rowOff>
    </xdr:to>
    <xdr:cxnSp>
      <xdr:nvCxnSpPr>
        <xdr:cNvPr id="130" name="直線コネクタ 129"/>
        <xdr:cNvCxnSpPr/>
      </xdr:nvCxnSpPr>
      <xdr:spPr>
        <a:xfrm>
          <a:off x="14782800" y="3073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xdr:nvSpPr>
        <xdr:cNvPr id="132" name="テキスト ボックス 131"/>
        <xdr:cNvSpPr txBox="1"/>
      </xdr:nvSpPr>
      <xdr:spPr>
        <a:xfrm>
          <a:off x="15290800" y="26263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19</xdr:row>
      <xdr:rowOff>19050</xdr:rowOff>
    </xdr:to>
    <xdr:cxnSp>
      <xdr:nvCxnSpPr>
        <xdr:cNvPr id="133" name="直線コネクタ 132"/>
        <xdr:cNvCxnSpPr/>
      </xdr:nvCxnSpPr>
      <xdr:spPr>
        <a:xfrm flipV="1">
          <a:off x="13893800" y="3073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xdr:nvSpPr>
        <xdr:cNvPr id="135" name="テキスト ボックス 134"/>
        <xdr:cNvSpPr txBox="1"/>
      </xdr:nvSpPr>
      <xdr:spPr>
        <a:xfrm>
          <a:off x="14401800" y="2461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19050</xdr:rowOff>
    </xdr:to>
    <xdr:cxnSp>
      <xdr:nvCxnSpPr>
        <xdr:cNvPr id="136" name="直線コネクタ 135"/>
        <xdr:cNvCxnSpPr/>
      </xdr:nvCxnSpPr>
      <xdr:spPr>
        <a:xfrm>
          <a:off x="13004800" y="321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xdr:nvSpPr>
        <xdr:cNvPr id="138" name="テキスト ボックス 137"/>
        <xdr:cNvSpPr txBox="1"/>
      </xdr:nvSpPr>
      <xdr:spPr>
        <a:xfrm>
          <a:off x="13512800" y="2524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xdr:nvSpPr>
        <xdr:cNvPr id="140" name="テキスト ボックス 139"/>
        <xdr:cNvSpPr txBox="1"/>
      </xdr:nvSpPr>
      <xdr:spPr>
        <a:xfrm>
          <a:off x="12623800" y="26771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xdr:nvSpPr>
        <xdr:cNvPr id="141" name="テキスト ボックス 140"/>
        <xdr:cNvSpPr txBox="1"/>
      </xdr:nvSpPr>
      <xdr:spPr>
        <a:xfrm>
          <a:off x="162941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xdr:nvSpPr>
        <xdr:cNvPr id="142" name="テキスト ボックス 141"/>
        <xdr:cNvSpPr txBox="1"/>
      </xdr:nvSpPr>
      <xdr:spPr>
        <a:xfrm>
          <a:off x="15455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xdr:nvSpPr>
        <xdr:cNvPr id="143" name="テキスト ボックス 142"/>
        <xdr:cNvSpPr txBox="1"/>
      </xdr:nvSpPr>
      <xdr:spPr>
        <a:xfrm>
          <a:off x="14566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xdr:nvSpPr>
        <xdr:cNvPr id="144" name="テキスト ボックス 143"/>
        <xdr:cNvSpPr txBox="1"/>
      </xdr:nvSpPr>
      <xdr:spPr>
        <a:xfrm>
          <a:off x="13677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xdr:nvSpPr>
        <xdr:cNvPr id="145" name="テキスト ボックス 144"/>
        <xdr:cNvSpPr txBox="1"/>
      </xdr:nvSpPr>
      <xdr:spPr>
        <a:xfrm>
          <a:off x="12788900" y="4124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xdr:nvSpPr>
        <xdr:cNvPr id="147" name="物件費該当値テキスト"/>
        <xdr:cNvSpPr txBox="1"/>
      </xdr:nvSpPr>
      <xdr:spPr>
        <a:xfrm>
          <a:off x="16598900" y="31470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xdr:nvSpPr>
        <xdr:cNvPr id="149" name="テキスト ボックス 148"/>
        <xdr:cNvSpPr txBox="1"/>
      </xdr:nvSpPr>
      <xdr:spPr>
        <a:xfrm>
          <a:off x="15290800" y="33248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xdr:nvSpPr>
        <xdr:cNvPr id="151" name="テキスト ボックス 150"/>
        <xdr:cNvSpPr txBox="1"/>
      </xdr:nvSpPr>
      <xdr:spPr>
        <a:xfrm>
          <a:off x="14401800" y="3108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xdr:nvSpPr>
        <xdr:cNvPr id="153" name="テキスト ボックス 152"/>
        <xdr:cNvSpPr txBox="1"/>
      </xdr:nvSpPr>
      <xdr:spPr>
        <a:xfrm>
          <a:off x="13512800" y="33121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xdr:nvSpPr>
        <xdr:cNvPr id="155" name="テキスト ボックス 154"/>
        <xdr:cNvSpPr txBox="1"/>
      </xdr:nvSpPr>
      <xdr:spPr>
        <a:xfrm>
          <a:off x="12623800" y="32486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47</xdr:row>
      <xdr:rowOff>133350</xdr:rowOff>
    </xdr:from>
    <xdr:to>
      <xdr:col>34</xdr:col>
      <xdr:colOff>120650</xdr:colOff>
      <xdr:row>49</xdr:row>
      <xdr:rowOff>44450</xdr:rowOff>
    </xdr:to>
    <xdr:sp>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48</xdr:row>
      <xdr:rowOff>152400</xdr:rowOff>
    </xdr:from>
    <xdr:to>
      <xdr:col>34</xdr:col>
      <xdr:colOff>120650</xdr:colOff>
      <xdr:row>50</xdr:row>
      <xdr:rowOff>63500</xdr:rowOff>
    </xdr:to>
    <xdr:sp>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48</xdr:row>
      <xdr:rowOff>152400</xdr:rowOff>
    </xdr:from>
    <xdr:to>
      <xdr:col>42</xdr:col>
      <xdr:colOff>82550</xdr:colOff>
      <xdr:row>50</xdr:row>
      <xdr:rowOff>63500</xdr:rowOff>
    </xdr:to>
    <xdr:sp>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48</xdr:row>
      <xdr:rowOff>152400</xdr:rowOff>
    </xdr:from>
    <xdr:to>
      <xdr:col>51</xdr:col>
      <xdr:colOff>22225</xdr:colOff>
      <xdr:row>50</xdr:row>
      <xdr:rowOff>63500</xdr:rowOff>
    </xdr:to>
    <xdr:sp>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52</xdr:row>
      <xdr:rowOff>101600</xdr:rowOff>
    </xdr:from>
    <xdr:to>
      <xdr:col>54</xdr:col>
      <xdr:colOff>95250</xdr:colOff>
      <xdr:row>63</xdr:row>
      <xdr:rowOff>120650</xdr:rowOff>
    </xdr:to>
    <xdr:sp>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新型コロナウイルス感染症（以下、「コロナ」という。）の影響による福祉サービス等の利用控え及び事業者のサービス受入制限等により減少したと考えられるが、令和４年度は、コロナが収束傾向となり、当該サービス等の利用が増加したと考えられ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令和５年度においては、こどもの数の減少による児童手当給付額の減少等により、前年度から０．７ポイント減少した。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今後、児童手当の拡充等による増加が見込まれることから、引き続き事業見直しに取り組む。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xdr:nvSpPr>
        <xdr:cNvPr id="167" name="テキスト ボックス 166"/>
        <xdr:cNvSpPr txBox="1"/>
      </xdr:nvSpPr>
      <xdr:spPr>
        <a:xfrm>
          <a:off x="723900" y="8509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xdr:nvSpPr>
        <xdr:cNvPr id="169" name="テキスト ボックス 168"/>
        <xdr:cNvSpPr txBox="1"/>
      </xdr:nvSpPr>
      <xdr:spPr>
        <a:xfrm>
          <a:off x="254000" y="1084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xdr:nvSpPr>
        <xdr:cNvPr id="171" name="テキスト ボックス 170"/>
        <xdr:cNvSpPr txBox="1"/>
      </xdr:nvSpPr>
      <xdr:spPr>
        <a:xfrm>
          <a:off x="254000" y="10386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xdr:nvSpPr>
        <xdr:cNvPr id="173" name="テキスト ボックス 172"/>
        <xdr:cNvSpPr txBox="1"/>
      </xdr:nvSpPr>
      <xdr:spPr>
        <a:xfrm>
          <a:off x="254000" y="9928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xdr:nvSpPr>
        <xdr:cNvPr id="175" name="テキスト ボックス 174"/>
        <xdr:cNvSpPr txBox="1"/>
      </xdr:nvSpPr>
      <xdr:spPr>
        <a:xfrm>
          <a:off x="254000" y="9471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xdr:nvSpPr>
        <xdr:cNvPr id="177" name="テキスト ボックス 176"/>
        <xdr:cNvSpPr txBox="1"/>
      </xdr:nvSpPr>
      <xdr:spPr>
        <a:xfrm>
          <a:off x="254000" y="9014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xdr:nvSpPr>
        <xdr:cNvPr id="179" name="テキスト ボックス 178"/>
        <xdr:cNvSpPr txBox="1"/>
      </xdr:nvSpPr>
      <xdr:spPr>
        <a:xfrm>
          <a:off x="254000" y="8557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xdr:nvCxnSpPr>
        <xdr:cNvPr id="181" name="直線コネクタ 180"/>
        <xdr:cNvCxnSpPr/>
      </xdr:nvCxnSpPr>
      <xdr:spPr>
        <a:xfrm flipV="1">
          <a:off x="4826000" y="918400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xdr:nvSpPr>
        <xdr:cNvPr id="182" name="扶助費最小値テキスト"/>
        <xdr:cNvSpPr txBox="1"/>
      </xdr:nvSpPr>
      <xdr:spPr>
        <a:xfrm>
          <a:off x="4914900" y="105549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xdr:nvCxnSpPr>
        <xdr:cNvPr id="183" name="直線コネクタ 182"/>
        <xdr:cNvCxnSpPr/>
      </xdr:nvCxnSpPr>
      <xdr:spPr>
        <a:xfrm>
          <a:off x="4737100" y="1058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xdr:nvSpPr>
        <xdr:cNvPr id="184" name="扶助費最大値テキスト"/>
        <xdr:cNvSpPr txBox="1"/>
      </xdr:nvSpPr>
      <xdr:spPr>
        <a:xfrm>
          <a:off x="4914900" y="89274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xdr:nvCxnSpPr>
        <xdr:cNvPr id="185" name="直線コネクタ 184"/>
        <xdr:cNvCxnSpPr/>
      </xdr:nvCxnSpPr>
      <xdr:spPr>
        <a:xfrm>
          <a:off x="4737100" y="918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74422</xdr:rowOff>
    </xdr:to>
    <xdr:cxnSp>
      <xdr:nvCxnSpPr>
        <xdr:cNvPr id="186" name="直線コネクタ 185"/>
        <xdr:cNvCxnSpPr/>
      </xdr:nvCxnSpPr>
      <xdr:spPr>
        <a:xfrm flipV="1">
          <a:off x="3987800" y="9439910"/>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xdr:nvSpPr>
        <xdr:cNvPr id="187" name="扶助費平均値テキスト"/>
        <xdr:cNvSpPr txBox="1"/>
      </xdr:nvSpPr>
      <xdr:spPr>
        <a:xfrm>
          <a:off x="4914900" y="949833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55</xdr:row>
      <xdr:rowOff>74422</xdr:rowOff>
    </xdr:to>
    <xdr:cxnSp>
      <xdr:nvCxnSpPr>
        <xdr:cNvPr id="189" name="直線コネクタ 188"/>
        <xdr:cNvCxnSpPr/>
      </xdr:nvCxnSpPr>
      <xdr:spPr>
        <a:xfrm>
          <a:off x="3098800" y="9394190"/>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xdr:nvSpPr>
        <xdr:cNvPr id="191" name="テキスト ボックス 190"/>
        <xdr:cNvSpPr txBox="1"/>
      </xdr:nvSpPr>
      <xdr:spPr>
        <a:xfrm>
          <a:off x="3606800" y="958532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136144</xdr:rowOff>
    </xdr:from>
    <xdr:to>
      <xdr:col>15</xdr:col>
      <xdr:colOff>98425</xdr:colOff>
      <xdr:row>54</xdr:row>
      <xdr:rowOff>145288</xdr:rowOff>
    </xdr:to>
    <xdr:cxnSp>
      <xdr:nvCxnSpPr>
        <xdr:cNvPr id="192" name="直線コネクタ 191"/>
        <xdr:cNvCxnSpPr/>
      </xdr:nvCxnSpPr>
      <xdr:spPr>
        <a:xfrm flipV="1">
          <a:off x="2209800" y="93941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xdr:nvSpPr>
        <xdr:cNvPr id="194" name="テキスト ボックス 193"/>
        <xdr:cNvSpPr txBox="1"/>
      </xdr:nvSpPr>
      <xdr:spPr>
        <a:xfrm>
          <a:off x="2717800" y="95669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145288</xdr:rowOff>
    </xdr:from>
    <xdr:to>
      <xdr:col>11</xdr:col>
      <xdr:colOff>9525</xdr:colOff>
      <xdr:row>55</xdr:row>
      <xdr:rowOff>92710</xdr:rowOff>
    </xdr:to>
    <xdr:cxnSp>
      <xdr:nvCxnSpPr>
        <xdr:cNvPr id="195" name="直線コネクタ 194"/>
        <xdr:cNvCxnSpPr/>
      </xdr:nvCxnSpPr>
      <xdr:spPr>
        <a:xfrm flipV="1">
          <a:off x="1320800" y="940308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xdr:nvSpPr>
        <xdr:cNvPr id="196" name="フローチャート: 判断 195"/>
        <xdr:cNvSpPr/>
      </xdr:nvSpPr>
      <xdr:spPr>
        <a:xfrm>
          <a:off x="21590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xdr:nvSpPr>
        <xdr:cNvPr id="197" name="テキスト ボックス 196"/>
        <xdr:cNvSpPr txBox="1"/>
      </xdr:nvSpPr>
      <xdr:spPr>
        <a:xfrm>
          <a:off x="1828800" y="96672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xdr:nvSpPr>
        <xdr:cNvPr id="199" name="テキスト ボックス 198"/>
        <xdr:cNvSpPr txBox="1"/>
      </xdr:nvSpPr>
      <xdr:spPr>
        <a:xfrm>
          <a:off x="939800" y="974979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xdr:nvSpPr>
        <xdr:cNvPr id="200" name="テキスト ボックス 199"/>
        <xdr:cNvSpPr txBox="1"/>
      </xdr:nvSpPr>
      <xdr:spPr>
        <a:xfrm>
          <a:off x="46101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xdr:nvSpPr>
        <xdr:cNvPr id="201" name="テキスト ボックス 200"/>
        <xdr:cNvSpPr txBox="1"/>
      </xdr:nvSpPr>
      <xdr:spPr>
        <a:xfrm>
          <a:off x="3771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xdr:nvSpPr>
        <xdr:cNvPr id="202" name="テキスト ボックス 201"/>
        <xdr:cNvSpPr txBox="1"/>
      </xdr:nvSpPr>
      <xdr:spPr>
        <a:xfrm>
          <a:off x="2882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xdr:nvSpPr>
        <xdr:cNvPr id="203" name="テキスト ボックス 202"/>
        <xdr:cNvSpPr txBox="1"/>
      </xdr:nvSpPr>
      <xdr:spPr>
        <a:xfrm>
          <a:off x="1993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xdr:nvSpPr>
        <xdr:cNvPr id="204" name="テキスト ボックス 203"/>
        <xdr:cNvSpPr txBox="1"/>
      </xdr:nvSpPr>
      <xdr:spPr>
        <a:xfrm>
          <a:off x="1104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xdr:nvSpPr>
        <xdr:cNvPr id="205" name="楕円 204"/>
        <xdr:cNvSpPr/>
      </xdr:nvSpPr>
      <xdr:spPr>
        <a:xfrm>
          <a:off x="47752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xdr:nvSpPr>
        <xdr:cNvPr id="206" name="扶助費該当値テキスト"/>
        <xdr:cNvSpPr txBox="1"/>
      </xdr:nvSpPr>
      <xdr:spPr>
        <a:xfrm>
          <a:off x="4914900" y="923417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xdr:nvSpPr>
        <xdr:cNvPr id="207" name="楕円 206"/>
        <xdr:cNvSpPr/>
      </xdr:nvSpPr>
      <xdr:spPr>
        <a:xfrm>
          <a:off x="3937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xdr:nvSpPr>
        <xdr:cNvPr id="208" name="テキスト ボックス 207"/>
        <xdr:cNvSpPr txBox="1"/>
      </xdr:nvSpPr>
      <xdr:spPr>
        <a:xfrm>
          <a:off x="3606800" y="922210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xdr:nvSpPr>
        <xdr:cNvPr id="209" name="楕円 208"/>
        <xdr:cNvSpPr/>
      </xdr:nvSpPr>
      <xdr:spPr>
        <a:xfrm>
          <a:off x="3048000" y="9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xdr:nvSpPr>
        <xdr:cNvPr id="210" name="テキスト ボックス 209"/>
        <xdr:cNvSpPr txBox="1"/>
      </xdr:nvSpPr>
      <xdr:spPr>
        <a:xfrm>
          <a:off x="2717800" y="91122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94488</xdr:rowOff>
    </xdr:from>
    <xdr:to>
      <xdr:col>11</xdr:col>
      <xdr:colOff>60325</xdr:colOff>
      <xdr:row>55</xdr:row>
      <xdr:rowOff>24638</xdr:rowOff>
    </xdr:to>
    <xdr:sp>
      <xdr:nvSpPr>
        <xdr:cNvPr id="211" name="楕円 210"/>
        <xdr:cNvSpPr/>
      </xdr:nvSpPr>
      <xdr:spPr>
        <a:xfrm>
          <a:off x="21590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xdr:nvSpPr>
        <xdr:cNvPr id="212" name="テキスト ボックス 211"/>
        <xdr:cNvSpPr txBox="1"/>
      </xdr:nvSpPr>
      <xdr:spPr>
        <a:xfrm>
          <a:off x="1828800" y="91211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xdr:nvSpPr>
        <xdr:cNvPr id="213" name="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xdr:nvSpPr>
        <xdr:cNvPr id="214" name="テキスト ボックス 213"/>
        <xdr:cNvSpPr txBox="1"/>
      </xdr:nvSpPr>
      <xdr:spPr>
        <a:xfrm>
          <a:off x="939800" y="92405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47</xdr:row>
      <xdr:rowOff>133350</xdr:rowOff>
    </xdr:from>
    <xdr:to>
      <xdr:col>93</xdr:col>
      <xdr:colOff>3175</xdr:colOff>
      <xdr:row>49</xdr:row>
      <xdr:rowOff>44450</xdr:rowOff>
    </xdr:to>
    <xdr:sp>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48</xdr:row>
      <xdr:rowOff>152400</xdr:rowOff>
    </xdr:from>
    <xdr:to>
      <xdr:col>93</xdr:col>
      <xdr:colOff>3175</xdr:colOff>
      <xdr:row>50</xdr:row>
      <xdr:rowOff>63500</xdr:rowOff>
    </xdr:to>
    <xdr:sp>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48</xdr:row>
      <xdr:rowOff>152400</xdr:rowOff>
    </xdr:from>
    <xdr:to>
      <xdr:col>100</xdr:col>
      <xdr:colOff>165100</xdr:colOff>
      <xdr:row>50</xdr:row>
      <xdr:rowOff>63500</xdr:rowOff>
    </xdr:to>
    <xdr:sp>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48</xdr:row>
      <xdr:rowOff>152400</xdr:rowOff>
    </xdr:from>
    <xdr:to>
      <xdr:col>109</xdr:col>
      <xdr:colOff>104775</xdr:colOff>
      <xdr:row>50</xdr:row>
      <xdr:rowOff>63500</xdr:rowOff>
    </xdr:to>
    <xdr:sp>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52</xdr:row>
      <xdr:rowOff>101600</xdr:rowOff>
    </xdr:from>
    <xdr:to>
      <xdr:col>112</xdr:col>
      <xdr:colOff>177800</xdr:colOff>
      <xdr:row>63</xdr:row>
      <xdr:rowOff>120650</xdr:rowOff>
    </xdr:to>
    <xdr:sp>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その他に係る経常収支比率の主なものは、維持補修費及び繰出金である。維持補修費は長大な道路延長を有していることにより、人口１人あたりのコストは類似団体平均を上回っている。</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令和２年度の下水道事業等の法適用化に伴い、特別会計から企業会計へ移行し、繰出金から補助費等へ移行している。</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令和５年度は、除雪に係る維持補修費の増などにより、前年度から０．５ポイント増加した。</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今後も経営戦略に基づく経営を行うなど、普通会計の負担の減少に努める。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xdr:nvSpPr>
        <xdr:cNvPr id="226" name="テキスト ボックス 225"/>
        <xdr:cNvSpPr txBox="1"/>
      </xdr:nvSpPr>
      <xdr:spPr>
        <a:xfrm>
          <a:off x="12407900" y="8509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xdr:nvSpPr>
        <xdr:cNvPr id="228" name="テキスト ボックス 227"/>
        <xdr:cNvSpPr txBox="1"/>
      </xdr:nvSpPr>
      <xdr:spPr>
        <a:xfrm>
          <a:off x="11938000" y="10843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xdr:nvSpPr>
        <xdr:cNvPr id="230" name="テキスト ボックス 229"/>
        <xdr:cNvSpPr txBox="1"/>
      </xdr:nvSpPr>
      <xdr:spPr>
        <a:xfrm>
          <a:off x="11938000" y="1046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xdr:nvSpPr>
        <xdr:cNvPr id="232" name="テキスト ボックス 231"/>
        <xdr:cNvSpPr txBox="1"/>
      </xdr:nvSpPr>
      <xdr:spPr>
        <a:xfrm>
          <a:off x="11938000" y="1008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xdr:nvSpPr>
        <xdr:cNvPr id="234" name="テキスト ボックス 233"/>
        <xdr:cNvSpPr txBox="1"/>
      </xdr:nvSpPr>
      <xdr:spPr>
        <a:xfrm>
          <a:off x="11938000" y="970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xdr:nvSpPr>
        <xdr:cNvPr id="236" name="テキスト ボックス 235"/>
        <xdr:cNvSpPr txBox="1"/>
      </xdr:nvSpPr>
      <xdr:spPr>
        <a:xfrm>
          <a:off x="11938000" y="931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xdr:nvSpPr>
        <xdr:cNvPr id="238" name="テキスト ボックス 237"/>
        <xdr:cNvSpPr txBox="1"/>
      </xdr:nvSpPr>
      <xdr:spPr>
        <a:xfrm>
          <a:off x="11938000" y="8938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xdr:nvSpPr>
        <xdr:cNvPr id="240" name="テキスト ボックス 239"/>
        <xdr:cNvSpPr txBox="1"/>
      </xdr:nvSpPr>
      <xdr:spPr>
        <a:xfrm>
          <a:off x="11938000" y="8557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xdr:nvSpPr>
        <xdr:cNvPr id="243" name="その他最小値テキスト"/>
        <xdr:cNvSpPr txBox="1"/>
      </xdr:nvSpPr>
      <xdr:spPr>
        <a:xfrm>
          <a:off x="16598900" y="103670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xdr:nvSpPr>
        <xdr:cNvPr id="245" name="その他最大値テキスト"/>
        <xdr:cNvSpPr txBox="1"/>
      </xdr:nvSpPr>
      <xdr:spPr>
        <a:xfrm>
          <a:off x="16598900" y="87287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127000</xdr:rowOff>
    </xdr:to>
    <xdr:cxnSp>
      <xdr:nvCxnSpPr>
        <xdr:cNvPr id="247" name="直線コネクタ 246"/>
        <xdr:cNvCxnSpPr/>
      </xdr:nvCxnSpPr>
      <xdr:spPr>
        <a:xfrm>
          <a:off x="15671800" y="9632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xdr:nvSpPr>
        <xdr:cNvPr id="248" name="その他平均値テキスト"/>
        <xdr:cNvSpPr txBox="1"/>
      </xdr:nvSpPr>
      <xdr:spPr>
        <a:xfrm>
          <a:off x="16598900" y="952246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31750</xdr:rowOff>
    </xdr:to>
    <xdr:cxnSp>
      <xdr:nvCxnSpPr>
        <xdr:cNvPr id="250" name="直線コネクタ 249"/>
        <xdr:cNvCxnSpPr/>
      </xdr:nvCxnSpPr>
      <xdr:spPr>
        <a:xfrm>
          <a:off x="14782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xdr:nvSpPr>
        <xdr:cNvPr id="252" name="テキスト ボックス 251"/>
        <xdr:cNvSpPr txBox="1"/>
      </xdr:nvSpPr>
      <xdr:spPr>
        <a:xfrm>
          <a:off x="15290800" y="970661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165100</xdr:rowOff>
    </xdr:to>
    <xdr:cxnSp>
      <xdr:nvCxnSpPr>
        <xdr:cNvPr id="253" name="直線コネクタ 252"/>
        <xdr:cNvCxnSpPr/>
      </xdr:nvCxnSpPr>
      <xdr:spPr>
        <a:xfrm flipV="1">
          <a:off x="13893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xdr:nvSpPr>
        <xdr:cNvPr id="255" name="テキスト ボックス 254"/>
        <xdr:cNvSpPr txBox="1"/>
      </xdr:nvSpPr>
      <xdr:spPr>
        <a:xfrm>
          <a:off x="14401800" y="964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60</xdr:row>
      <xdr:rowOff>69850</xdr:rowOff>
    </xdr:to>
    <xdr:cxnSp>
      <xdr:nvCxnSpPr>
        <xdr:cNvPr id="256" name="直線コネクタ 255"/>
        <xdr:cNvCxnSpPr/>
      </xdr:nvCxnSpPr>
      <xdr:spPr>
        <a:xfrm flipV="1">
          <a:off x="13004800" y="959485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xdr:nvSpPr>
        <xdr:cNvPr id="258" name="テキスト ボックス 257"/>
        <xdr:cNvSpPr txBox="1"/>
      </xdr:nvSpPr>
      <xdr:spPr>
        <a:xfrm>
          <a:off x="13512800" y="97066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xdr:nvSpPr>
        <xdr:cNvPr id="260" name="テキスト ボックス 259"/>
        <xdr:cNvSpPr txBox="1"/>
      </xdr:nvSpPr>
      <xdr:spPr>
        <a:xfrm>
          <a:off x="12623800" y="97320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xdr:nvSpPr>
        <xdr:cNvPr id="261" name="テキスト ボックス 260"/>
        <xdr:cNvSpPr txBox="1"/>
      </xdr:nvSpPr>
      <xdr:spPr>
        <a:xfrm>
          <a:off x="162941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xdr:nvSpPr>
        <xdr:cNvPr id="262" name="テキスト ボックス 261"/>
        <xdr:cNvSpPr txBox="1"/>
      </xdr:nvSpPr>
      <xdr:spPr>
        <a:xfrm>
          <a:off x="15455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xdr:nvSpPr>
        <xdr:cNvPr id="263" name="テキスト ボックス 262"/>
        <xdr:cNvSpPr txBox="1"/>
      </xdr:nvSpPr>
      <xdr:spPr>
        <a:xfrm>
          <a:off x="14566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xdr:nvSpPr>
        <xdr:cNvPr id="264" name="テキスト ボックス 263"/>
        <xdr:cNvSpPr txBox="1"/>
      </xdr:nvSpPr>
      <xdr:spPr>
        <a:xfrm>
          <a:off x="13677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xdr:nvSpPr>
        <xdr:cNvPr id="265" name="テキスト ボックス 264"/>
        <xdr:cNvSpPr txBox="1"/>
      </xdr:nvSpPr>
      <xdr:spPr>
        <a:xfrm>
          <a:off x="12788900" y="10982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xdr:nvSpPr>
        <xdr:cNvPr id="266" name="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xdr:nvSpPr>
        <xdr:cNvPr id="267" name="その他該当値テキスト"/>
        <xdr:cNvSpPr txBox="1"/>
      </xdr:nvSpPr>
      <xdr:spPr>
        <a:xfrm>
          <a:off x="16598900" y="964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xdr:nvSpPr>
        <xdr:cNvPr id="268" name="楕円 267"/>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xdr:nvSpPr>
        <xdr:cNvPr id="269" name="テキスト ボックス 268"/>
        <xdr:cNvSpPr txBox="1"/>
      </xdr:nvSpPr>
      <xdr:spPr>
        <a:xfrm>
          <a:off x="15290800" y="935101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xdr:nvSpPr>
        <xdr:cNvPr id="270" name="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xdr:nvSpPr>
        <xdr:cNvPr id="271" name="テキスト ボックス 270"/>
        <xdr:cNvSpPr txBox="1"/>
      </xdr:nvSpPr>
      <xdr:spPr>
        <a:xfrm>
          <a:off x="14401800" y="92176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xdr:nvSpPr>
        <xdr:cNvPr id="272" name="楕円 271"/>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xdr:nvSpPr>
        <xdr:cNvPr id="273" name="テキスト ボックス 272"/>
        <xdr:cNvSpPr txBox="1"/>
      </xdr:nvSpPr>
      <xdr:spPr>
        <a:xfrm>
          <a:off x="13512800" y="93129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xdr:nvSpPr>
        <xdr:cNvPr id="274" name="楕円 273"/>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xdr:nvSpPr>
        <xdr:cNvPr id="275" name="テキスト ボックス 274"/>
        <xdr:cNvSpPr txBox="1"/>
      </xdr:nvSpPr>
      <xdr:spPr>
        <a:xfrm>
          <a:off x="12623800" y="1039241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27</xdr:row>
      <xdr:rowOff>133350</xdr:rowOff>
    </xdr:from>
    <xdr:to>
      <xdr:col>93</xdr:col>
      <xdr:colOff>3175</xdr:colOff>
      <xdr:row>29</xdr:row>
      <xdr:rowOff>44450</xdr:rowOff>
    </xdr:to>
    <xdr:sp>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28</xdr:row>
      <xdr:rowOff>152400</xdr:rowOff>
    </xdr:from>
    <xdr:to>
      <xdr:col>93</xdr:col>
      <xdr:colOff>3175</xdr:colOff>
      <xdr:row>30</xdr:row>
      <xdr:rowOff>63500</xdr:rowOff>
    </xdr:to>
    <xdr:sp>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28</xdr:row>
      <xdr:rowOff>152400</xdr:rowOff>
    </xdr:from>
    <xdr:to>
      <xdr:col>100</xdr:col>
      <xdr:colOff>165100</xdr:colOff>
      <xdr:row>30</xdr:row>
      <xdr:rowOff>63500</xdr:rowOff>
    </xdr:to>
    <xdr:sp>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28</xdr:row>
      <xdr:rowOff>152400</xdr:rowOff>
    </xdr:from>
    <xdr:to>
      <xdr:col>109</xdr:col>
      <xdr:colOff>104775</xdr:colOff>
      <xdr:row>30</xdr:row>
      <xdr:rowOff>63500</xdr:rowOff>
    </xdr:to>
    <xdr:sp>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32</xdr:row>
      <xdr:rowOff>101600</xdr:rowOff>
    </xdr:from>
    <xdr:to>
      <xdr:col>112</xdr:col>
      <xdr:colOff>177800</xdr:colOff>
      <xdr:row>43</xdr:row>
      <xdr:rowOff>120650</xdr:rowOff>
    </xdr:to>
    <xdr:sp>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令和４年度は、新型コロナウイルス感染症の収束傾向に伴い、地域活動等への補助金が増加したことで、補助費等は増加した。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令和５年度は、原油価格の下落を受けて光熱費が減少したことなどにより下水道事業会計への負担金が減少となったため、前年度と比較して０．９ポイント減少した。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今後も事業評価等により、補助金等の効果的・効率的かつ適正な運用に努める。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xdr:nvSpPr>
        <xdr:cNvPr id="287" name="テキスト ボックス 286"/>
        <xdr:cNvSpPr txBox="1"/>
      </xdr:nvSpPr>
      <xdr:spPr>
        <a:xfrm>
          <a:off x="12407900" y="5080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xdr:nvSpPr>
        <xdr:cNvPr id="289" name="テキスト ボックス 288"/>
        <xdr:cNvSpPr txBox="1"/>
      </xdr:nvSpPr>
      <xdr:spPr>
        <a:xfrm>
          <a:off x="11938000" y="7414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xdr:nvSpPr>
        <xdr:cNvPr id="291" name="テキスト ボックス 290"/>
        <xdr:cNvSpPr txBox="1"/>
      </xdr:nvSpPr>
      <xdr:spPr>
        <a:xfrm>
          <a:off x="11938000" y="6957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xdr:nvSpPr>
        <xdr:cNvPr id="293" name="テキスト ボックス 292"/>
        <xdr:cNvSpPr txBox="1"/>
      </xdr:nvSpPr>
      <xdr:spPr>
        <a:xfrm>
          <a:off x="11938000" y="6499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xdr:nvSpPr>
        <xdr:cNvPr id="295" name="テキスト ボックス 294"/>
        <xdr:cNvSpPr txBox="1"/>
      </xdr:nvSpPr>
      <xdr:spPr>
        <a:xfrm>
          <a:off x="11938000" y="6042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xdr:nvSpPr>
        <xdr:cNvPr id="297" name="テキスト ボックス 296"/>
        <xdr:cNvSpPr txBox="1"/>
      </xdr:nvSpPr>
      <xdr:spPr>
        <a:xfrm>
          <a:off x="11938000" y="5585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xdr:nvCxnSpPr>
        <xdr:cNvPr id="300" name="直線コネクタ 299"/>
        <xdr:cNvCxnSpPr/>
      </xdr:nvCxnSpPr>
      <xdr:spPr>
        <a:xfrm flipV="1">
          <a:off x="16510000" y="5786755"/>
          <a:ext cx="0" cy="98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xdr:nvSpPr>
        <xdr:cNvPr id="301" name="補助費等最小値テキスト"/>
        <xdr:cNvSpPr txBox="1"/>
      </xdr:nvSpPr>
      <xdr:spPr>
        <a:xfrm>
          <a:off x="16598900" y="67462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xdr:nvCxnSpPr>
        <xdr:cNvPr id="302" name="直線コネクタ 301"/>
        <xdr:cNvCxnSpPr/>
      </xdr:nvCxnSpPr>
      <xdr:spPr>
        <a:xfrm>
          <a:off x="16421100" y="677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xdr:nvSpPr>
        <xdr:cNvPr id="303" name="補助費等最大値テキスト"/>
        <xdr:cNvSpPr txBox="1"/>
      </xdr:nvSpPr>
      <xdr:spPr>
        <a:xfrm>
          <a:off x="16598900" y="55302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xdr:nvCxnSpPr>
        <xdr:cNvPr id="304" name="直線コネクタ 303"/>
        <xdr:cNvCxnSpPr/>
      </xdr:nvCxnSpPr>
      <xdr:spPr>
        <a:xfrm>
          <a:off x="16421100" y="578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69850</xdr:rowOff>
    </xdr:to>
    <xdr:cxnSp>
      <xdr:nvCxnSpPr>
        <xdr:cNvPr id="305" name="直線コネクタ 304"/>
        <xdr:cNvCxnSpPr/>
      </xdr:nvCxnSpPr>
      <xdr:spPr>
        <a:xfrm flipV="1">
          <a:off x="15671800" y="6029325"/>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xdr:nvSpPr>
        <xdr:cNvPr id="306" name="補助費等平均値テキスト"/>
        <xdr:cNvSpPr txBox="1"/>
      </xdr:nvSpPr>
      <xdr:spPr>
        <a:xfrm>
          <a:off x="16598900" y="622046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69850</xdr:rowOff>
    </xdr:to>
    <xdr:cxnSp>
      <xdr:nvCxnSpPr>
        <xdr:cNvPr id="308" name="直線コネクタ 307"/>
        <xdr:cNvCxnSpPr/>
      </xdr:nvCxnSpPr>
      <xdr:spPr>
        <a:xfrm>
          <a:off x="14782800" y="6029325"/>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xdr:nvSpPr>
        <xdr:cNvPr id="310" name="テキスト ボックス 309"/>
        <xdr:cNvSpPr txBox="1"/>
      </xdr:nvSpPr>
      <xdr:spPr>
        <a:xfrm>
          <a:off x="15290800" y="631634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101854</xdr:rowOff>
    </xdr:to>
    <xdr:cxnSp>
      <xdr:nvCxnSpPr>
        <xdr:cNvPr id="311" name="直線コネクタ 310"/>
        <xdr:cNvCxnSpPr/>
      </xdr:nvCxnSpPr>
      <xdr:spPr>
        <a:xfrm flipV="1">
          <a:off x="13893800" y="6029325"/>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xdr:nvSpPr>
        <xdr:cNvPr id="313" name="テキスト ボックス 312"/>
        <xdr:cNvSpPr txBox="1"/>
      </xdr:nvSpPr>
      <xdr:spPr>
        <a:xfrm>
          <a:off x="14401800" y="631190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35</xdr:row>
      <xdr:rowOff>101854</xdr:rowOff>
    </xdr:to>
    <xdr:cxnSp>
      <xdr:nvCxnSpPr>
        <xdr:cNvPr id="314" name="直線コネクタ 313"/>
        <xdr:cNvCxnSpPr/>
      </xdr:nvCxnSpPr>
      <xdr:spPr>
        <a:xfrm>
          <a:off x="13004800" y="595122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xdr:nvSpPr>
        <xdr:cNvPr id="315" name="フローチャート: 判断 314"/>
        <xdr:cNvSpPr/>
      </xdr:nvSpPr>
      <xdr:spPr>
        <a:xfrm>
          <a:off x="138430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xdr:nvSpPr>
        <xdr:cNvPr id="316" name="テキスト ボックス 315"/>
        <xdr:cNvSpPr txBox="1"/>
      </xdr:nvSpPr>
      <xdr:spPr>
        <a:xfrm>
          <a:off x="13512800" y="63068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xdr:nvSpPr>
        <xdr:cNvPr id="318" name="テキスト ボックス 317"/>
        <xdr:cNvSpPr txBox="1"/>
      </xdr:nvSpPr>
      <xdr:spPr>
        <a:xfrm>
          <a:off x="12623800" y="62433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xdr:nvSpPr>
        <xdr:cNvPr id="319" name="テキスト ボックス 318"/>
        <xdr:cNvSpPr txBox="1"/>
      </xdr:nvSpPr>
      <xdr:spPr>
        <a:xfrm>
          <a:off x="162941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xdr:nvSpPr>
        <xdr:cNvPr id="320" name="テキスト ボックス 319"/>
        <xdr:cNvSpPr txBox="1"/>
      </xdr:nvSpPr>
      <xdr:spPr>
        <a:xfrm>
          <a:off x="15455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xdr:nvSpPr>
        <xdr:cNvPr id="321" name="テキスト ボックス 320"/>
        <xdr:cNvSpPr txBox="1"/>
      </xdr:nvSpPr>
      <xdr:spPr>
        <a:xfrm>
          <a:off x="14566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xdr:nvSpPr>
        <xdr:cNvPr id="322" name="テキスト ボックス 321"/>
        <xdr:cNvSpPr txBox="1"/>
      </xdr:nvSpPr>
      <xdr:spPr>
        <a:xfrm>
          <a:off x="13677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xdr:nvSpPr>
        <xdr:cNvPr id="323" name="テキスト ボックス 322"/>
        <xdr:cNvSpPr txBox="1"/>
      </xdr:nvSpPr>
      <xdr:spPr>
        <a:xfrm>
          <a:off x="12788900" y="7553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xdr:nvSpPr>
        <xdr:cNvPr id="324" name="楕円 323"/>
        <xdr:cNvSpPr/>
      </xdr:nvSpPr>
      <xdr:spPr>
        <a:xfrm>
          <a:off x="164592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xdr:nvSpPr>
        <xdr:cNvPr id="325" name="補助費等該当値テキスト"/>
        <xdr:cNvSpPr txBox="1"/>
      </xdr:nvSpPr>
      <xdr:spPr>
        <a:xfrm>
          <a:off x="16598900" y="58235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xdr:nvSpPr>
        <xdr:cNvPr id="326" name="楕円 325"/>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xdr:nvSpPr>
        <xdr:cNvPr id="327" name="テキスト ボックス 326"/>
        <xdr:cNvSpPr txBox="1"/>
      </xdr:nvSpPr>
      <xdr:spPr>
        <a:xfrm>
          <a:off x="15290800" y="57886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xdr:nvSpPr>
        <xdr:cNvPr id="328" name="楕円 327"/>
        <xdr:cNvSpPr/>
      </xdr:nvSpPr>
      <xdr:spPr>
        <a:xfrm>
          <a:off x="14732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xdr:nvSpPr>
        <xdr:cNvPr id="329" name="テキスト ボックス 328"/>
        <xdr:cNvSpPr txBox="1"/>
      </xdr:nvSpPr>
      <xdr:spPr>
        <a:xfrm>
          <a:off x="14401800" y="57473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xdr:nvSpPr>
        <xdr:cNvPr id="330" name="楕円 329"/>
        <xdr:cNvSpPr/>
      </xdr:nvSpPr>
      <xdr:spPr>
        <a:xfrm>
          <a:off x="13843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xdr:nvSpPr>
        <xdr:cNvPr id="331" name="テキスト ボックス 330"/>
        <xdr:cNvSpPr txBox="1"/>
      </xdr:nvSpPr>
      <xdr:spPr>
        <a:xfrm>
          <a:off x="13512800" y="58204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xdr:nvSpPr>
        <xdr:cNvPr id="332" name="楕円 331"/>
        <xdr:cNvSpPr/>
      </xdr:nvSpPr>
      <xdr:spPr>
        <a:xfrm>
          <a:off x="129540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xdr:nvSpPr>
        <xdr:cNvPr id="333" name="テキスト ボックス 332"/>
        <xdr:cNvSpPr txBox="1"/>
      </xdr:nvSpPr>
      <xdr:spPr>
        <a:xfrm>
          <a:off x="12623800" y="56692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67</xdr:row>
      <xdr:rowOff>133350</xdr:rowOff>
    </xdr:from>
    <xdr:to>
      <xdr:col>34</xdr:col>
      <xdr:colOff>120650</xdr:colOff>
      <xdr:row>69</xdr:row>
      <xdr:rowOff>44450</xdr:rowOff>
    </xdr:to>
    <xdr:sp>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196850</xdr:colOff>
      <xdr:row>68</xdr:row>
      <xdr:rowOff>152400</xdr:rowOff>
    </xdr:from>
    <xdr:to>
      <xdr:col>34</xdr:col>
      <xdr:colOff>120650</xdr:colOff>
      <xdr:row>70</xdr:row>
      <xdr:rowOff>63500</xdr:rowOff>
    </xdr:to>
    <xdr:sp>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68</xdr:row>
      <xdr:rowOff>152400</xdr:rowOff>
    </xdr:from>
    <xdr:to>
      <xdr:col>42</xdr:col>
      <xdr:colOff>82550</xdr:colOff>
      <xdr:row>70</xdr:row>
      <xdr:rowOff>63500</xdr:rowOff>
    </xdr:to>
    <xdr:sp>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68</xdr:row>
      <xdr:rowOff>152400</xdr:rowOff>
    </xdr:from>
    <xdr:to>
      <xdr:col>51</xdr:col>
      <xdr:colOff>22225</xdr:colOff>
      <xdr:row>70</xdr:row>
      <xdr:rowOff>63500</xdr:rowOff>
    </xdr:to>
    <xdr:sp>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15875</xdr:colOff>
      <xdr:row>72</xdr:row>
      <xdr:rowOff>101600</xdr:rowOff>
    </xdr:from>
    <xdr:to>
      <xdr:col>54</xdr:col>
      <xdr:colOff>95250</xdr:colOff>
      <xdr:row>83</xdr:row>
      <xdr:rowOff>120650</xdr:rowOff>
    </xdr:to>
    <xdr:sp>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市町村合併時に、合併町村の地方債を引き継いだことにより公債費が２倍以上膨らんだことを受け、その後の新規発行の抑制及び繰上償還を行ってきたことから、公債費は減少傾向にある。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今後も世代間負担の公平性と将来の財政運営に与える影響を考慮し、地方債の計画的な活用に努める。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xdr:nvSpPr>
        <xdr:cNvPr id="345" name="テキスト ボックス 344"/>
        <xdr:cNvSpPr txBox="1"/>
      </xdr:nvSpPr>
      <xdr:spPr>
        <a:xfrm>
          <a:off x="723900" y="1193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xdr:nvSpPr>
        <xdr:cNvPr id="347" name="テキスト ボックス 346"/>
        <xdr:cNvSpPr txBox="1"/>
      </xdr:nvSpPr>
      <xdr:spPr>
        <a:xfrm>
          <a:off x="254000" y="1427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xdr:nvSpPr>
        <xdr:cNvPr id="349" name="テキスト ボックス 348"/>
        <xdr:cNvSpPr txBox="1"/>
      </xdr:nvSpPr>
      <xdr:spPr>
        <a:xfrm>
          <a:off x="254000" y="13891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xdr:nvSpPr>
        <xdr:cNvPr id="351" name="テキスト ボックス 350"/>
        <xdr:cNvSpPr txBox="1"/>
      </xdr:nvSpPr>
      <xdr:spPr>
        <a:xfrm>
          <a:off x="254000" y="13510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xdr:nvSpPr>
        <xdr:cNvPr id="353" name="テキスト ボックス 352"/>
        <xdr:cNvSpPr txBox="1"/>
      </xdr:nvSpPr>
      <xdr:spPr>
        <a:xfrm>
          <a:off x="254000" y="13129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xdr:nvSpPr>
        <xdr:cNvPr id="355" name="テキスト ボックス 354"/>
        <xdr:cNvSpPr txBox="1"/>
      </xdr:nvSpPr>
      <xdr:spPr>
        <a:xfrm>
          <a:off x="254000" y="12748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xdr:nvSpPr>
        <xdr:cNvPr id="357" name="テキスト ボックス 356"/>
        <xdr:cNvSpPr txBox="1"/>
      </xdr:nvSpPr>
      <xdr:spPr>
        <a:xfrm>
          <a:off x="254000" y="12367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xdr:nvSpPr>
        <xdr:cNvPr id="359" name="テキスト ボックス 358"/>
        <xdr:cNvSpPr txBox="1"/>
      </xdr:nvSpPr>
      <xdr:spPr>
        <a:xfrm>
          <a:off x="254000" y="11986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xdr:nvSpPr>
        <xdr:cNvPr id="362" name="公債費最小値テキスト"/>
        <xdr:cNvSpPr txBox="1"/>
      </xdr:nvSpPr>
      <xdr:spPr>
        <a:xfrm>
          <a:off x="4914900" y="140436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xdr:nvSpPr>
        <xdr:cNvPr id="364" name="公債費最大値テキスト"/>
        <xdr:cNvSpPr txBox="1"/>
      </xdr:nvSpPr>
      <xdr:spPr>
        <a:xfrm>
          <a:off x="4914900" y="12214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72</xdr:row>
      <xdr:rowOff>165100</xdr:rowOff>
    </xdr:to>
    <xdr:cxnSp>
      <xdr:nvCxnSpPr>
        <xdr:cNvPr id="366" name="直線コネクタ 365"/>
        <xdr:cNvCxnSpPr/>
      </xdr:nvCxnSpPr>
      <xdr:spPr>
        <a:xfrm flipV="1">
          <a:off x="3987800" y="1247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xdr:nvSpPr>
        <xdr:cNvPr id="367" name="公債費平均値テキスト"/>
        <xdr:cNvSpPr txBox="1"/>
      </xdr:nvSpPr>
      <xdr:spPr>
        <a:xfrm>
          <a:off x="4914900" y="13281660"/>
          <a:ext cx="76200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xdr:nvCxnSpPr>
        <xdr:cNvPr id="369" name="直線コネクタ 368"/>
        <xdr:cNvCxnSpPr/>
      </xdr:nvCxnSpPr>
      <xdr:spPr>
        <a:xfrm flipV="1">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xdr:nvSpPr>
        <xdr:cNvPr id="371" name="テキスト ボックス 370"/>
        <xdr:cNvSpPr txBox="1"/>
      </xdr:nvSpPr>
      <xdr:spPr>
        <a:xfrm>
          <a:off x="3606800" y="134213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74</xdr:row>
      <xdr:rowOff>76200</xdr:rowOff>
    </xdr:to>
    <xdr:cxnSp>
      <xdr:nvCxnSpPr>
        <xdr:cNvPr id="372" name="直線コネクタ 371"/>
        <xdr:cNvCxnSpPr/>
      </xdr:nvCxnSpPr>
      <xdr:spPr>
        <a:xfrm flipV="1">
          <a:off x="2209800" y="12547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xdr:nvSpPr>
        <xdr:cNvPr id="374" name="テキスト ボックス 373"/>
        <xdr:cNvSpPr txBox="1"/>
      </xdr:nvSpPr>
      <xdr:spPr>
        <a:xfrm>
          <a:off x="2717800" y="133451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76200</xdr:rowOff>
    </xdr:from>
    <xdr:to>
      <xdr:col>11</xdr:col>
      <xdr:colOff>9525</xdr:colOff>
      <xdr:row>74</xdr:row>
      <xdr:rowOff>152400</xdr:rowOff>
    </xdr:to>
    <xdr:cxnSp>
      <xdr:nvCxnSpPr>
        <xdr:cNvPr id="375" name="直線コネクタ 374"/>
        <xdr:cNvCxnSpPr/>
      </xdr:nvCxnSpPr>
      <xdr:spPr>
        <a:xfrm flipV="1">
          <a:off x="1320800" y="1276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xdr:nvSpPr>
        <xdr:cNvPr id="377" name="テキスト ボックス 376"/>
        <xdr:cNvSpPr txBox="1"/>
      </xdr:nvSpPr>
      <xdr:spPr>
        <a:xfrm>
          <a:off x="1828800" y="13332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xdr:nvSpPr>
        <xdr:cNvPr id="379" name="テキスト ボックス 378"/>
        <xdr:cNvSpPr txBox="1"/>
      </xdr:nvSpPr>
      <xdr:spPr>
        <a:xfrm>
          <a:off x="939800" y="13332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xdr:nvSpPr>
        <xdr:cNvPr id="380" name="テキスト ボックス 379"/>
        <xdr:cNvSpPr txBox="1"/>
      </xdr:nvSpPr>
      <xdr:spPr>
        <a:xfrm>
          <a:off x="46101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xdr:nvSpPr>
        <xdr:cNvPr id="381" name="テキスト ボックス 380"/>
        <xdr:cNvSpPr txBox="1"/>
      </xdr:nvSpPr>
      <xdr:spPr>
        <a:xfrm>
          <a:off x="3771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xdr:nvSpPr>
        <xdr:cNvPr id="382" name="テキスト ボックス 381"/>
        <xdr:cNvSpPr txBox="1"/>
      </xdr:nvSpPr>
      <xdr:spPr>
        <a:xfrm>
          <a:off x="2882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xdr:nvSpPr>
        <xdr:cNvPr id="383" name="テキスト ボックス 382"/>
        <xdr:cNvSpPr txBox="1"/>
      </xdr:nvSpPr>
      <xdr:spPr>
        <a:xfrm>
          <a:off x="1993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xdr:nvSpPr>
        <xdr:cNvPr id="384" name="テキスト ボックス 383"/>
        <xdr:cNvSpPr txBox="1"/>
      </xdr:nvSpPr>
      <xdr:spPr>
        <a:xfrm>
          <a:off x="1104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xdr:nvSpPr>
        <xdr:cNvPr id="385" name="楕円 384"/>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xdr:nvSpPr>
        <xdr:cNvPr id="386" name="公債費該当値テキスト"/>
        <xdr:cNvSpPr txBox="1"/>
      </xdr:nvSpPr>
      <xdr:spPr>
        <a:xfrm>
          <a:off x="4914900" y="123291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xdr:nvSpPr>
        <xdr:cNvPr id="387" name="楕円 386"/>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xdr:nvSpPr>
        <xdr:cNvPr id="388" name="テキスト ボックス 387"/>
        <xdr:cNvSpPr txBox="1"/>
      </xdr:nvSpPr>
      <xdr:spPr>
        <a:xfrm>
          <a:off x="3606800" y="12227560"/>
          <a:ext cx="7366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xdr:nvSpPr>
        <xdr:cNvPr id="389" name="楕円 388"/>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xdr:nvSpPr>
        <xdr:cNvPr id="390" name="テキスト ボックス 389"/>
        <xdr:cNvSpPr txBox="1"/>
      </xdr:nvSpPr>
      <xdr:spPr>
        <a:xfrm>
          <a:off x="2717800" y="122656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25400</xdr:rowOff>
    </xdr:from>
    <xdr:to>
      <xdr:col>11</xdr:col>
      <xdr:colOff>60325</xdr:colOff>
      <xdr:row>74</xdr:row>
      <xdr:rowOff>127000</xdr:rowOff>
    </xdr:to>
    <xdr:sp>
      <xdr:nvSpPr>
        <xdr:cNvPr id="391" name="楕円 390"/>
        <xdr:cNvSpPr/>
      </xdr:nvSpPr>
      <xdr:spPr>
        <a:xfrm>
          <a:off x="2159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137177</xdr:rowOff>
    </xdr:from>
    <xdr:ext cx="762000" cy="259045"/>
    <xdr:sp>
      <xdr:nvSpPr>
        <xdr:cNvPr id="392" name="テキスト ボックス 391"/>
        <xdr:cNvSpPr txBox="1"/>
      </xdr:nvSpPr>
      <xdr:spPr>
        <a:xfrm>
          <a:off x="1828800" y="124815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101600</xdr:rowOff>
    </xdr:from>
    <xdr:to>
      <xdr:col>6</xdr:col>
      <xdr:colOff>171450</xdr:colOff>
      <xdr:row>75</xdr:row>
      <xdr:rowOff>31750</xdr:rowOff>
    </xdr:to>
    <xdr:sp>
      <xdr:nvSpPr>
        <xdr:cNvPr id="393" name="楕円 392"/>
        <xdr:cNvSpPr/>
      </xdr:nvSpPr>
      <xdr:spPr>
        <a:xfrm>
          <a:off x="1270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41927</xdr:rowOff>
    </xdr:from>
    <xdr:ext cx="762000" cy="259045"/>
    <xdr:sp>
      <xdr:nvSpPr>
        <xdr:cNvPr id="394" name="テキスト ボックス 393"/>
        <xdr:cNvSpPr txBox="1"/>
      </xdr:nvSpPr>
      <xdr:spPr>
        <a:xfrm>
          <a:off x="939800" y="12557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67</xdr:row>
      <xdr:rowOff>133350</xdr:rowOff>
    </xdr:from>
    <xdr:to>
      <xdr:col>93</xdr:col>
      <xdr:colOff>3175</xdr:colOff>
      <xdr:row>69</xdr:row>
      <xdr:rowOff>44450</xdr:rowOff>
    </xdr:to>
    <xdr:sp>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79375</xdr:colOff>
      <xdr:row>68</xdr:row>
      <xdr:rowOff>152400</xdr:rowOff>
    </xdr:from>
    <xdr:to>
      <xdr:col>93</xdr:col>
      <xdr:colOff>3175</xdr:colOff>
      <xdr:row>70</xdr:row>
      <xdr:rowOff>63500</xdr:rowOff>
    </xdr:to>
    <xdr:sp>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68</xdr:row>
      <xdr:rowOff>152400</xdr:rowOff>
    </xdr:from>
    <xdr:to>
      <xdr:col>100</xdr:col>
      <xdr:colOff>165100</xdr:colOff>
      <xdr:row>70</xdr:row>
      <xdr:rowOff>63500</xdr:rowOff>
    </xdr:to>
    <xdr:sp>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68</xdr:row>
      <xdr:rowOff>152400</xdr:rowOff>
    </xdr:from>
    <xdr:to>
      <xdr:col>109</xdr:col>
      <xdr:colOff>104775</xdr:colOff>
      <xdr:row>70</xdr:row>
      <xdr:rowOff>63500</xdr:rowOff>
    </xdr:to>
    <xdr:sp>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endParaRPr kumimoji="1" lang="ja-JP" altLang="en-US" sz="11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98425</xdr:colOff>
      <xdr:row>72</xdr:row>
      <xdr:rowOff>101600</xdr:rowOff>
    </xdr:from>
    <xdr:to>
      <xdr:col>112</xdr:col>
      <xdr:colOff>177800</xdr:colOff>
      <xdr:row>83</xdr:row>
      <xdr:rowOff>120650</xdr:rowOff>
    </xdr:to>
    <xdr:sp>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公債費以外の経常収支比率は、類似団体平均及び全国平均と比べて低い水準にあったが、令和５年度は同水準となった。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一般財源が比較的多いことによるものであるが、人口１人あたりのコストで比較すると、物件費、維持補修費、扶助費など類似団体平均を上回っているものもあるため、今後もさらなる行財政改革の推進などにより、健全で持続可能な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xdr:nvSpPr>
        <xdr:cNvPr id="406" name="テキスト ボックス 405"/>
        <xdr:cNvSpPr txBox="1"/>
      </xdr:nvSpPr>
      <xdr:spPr>
        <a:xfrm>
          <a:off x="12407900" y="11938000"/>
          <a:ext cx="2984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xdr:nvSpPr>
        <xdr:cNvPr id="408" name="テキスト ボックス 407"/>
        <xdr:cNvSpPr txBox="1"/>
      </xdr:nvSpPr>
      <xdr:spPr>
        <a:xfrm>
          <a:off x="11938000" y="14272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xdr:nvSpPr>
        <xdr:cNvPr id="410" name="テキスト ボックス 409"/>
        <xdr:cNvSpPr txBox="1"/>
      </xdr:nvSpPr>
      <xdr:spPr>
        <a:xfrm>
          <a:off x="11938000" y="138150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xdr:nvSpPr>
        <xdr:cNvPr id="412" name="テキスト ボックス 411"/>
        <xdr:cNvSpPr txBox="1"/>
      </xdr:nvSpPr>
      <xdr:spPr>
        <a:xfrm>
          <a:off x="11938000" y="133578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xdr:nvSpPr>
        <xdr:cNvPr id="414" name="テキスト ボックス 413"/>
        <xdr:cNvSpPr txBox="1"/>
      </xdr:nvSpPr>
      <xdr:spPr>
        <a:xfrm>
          <a:off x="11938000" y="129006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xdr:nvSpPr>
        <xdr:cNvPr id="416" name="テキスト ボックス 415"/>
        <xdr:cNvSpPr txBox="1"/>
      </xdr:nvSpPr>
      <xdr:spPr>
        <a:xfrm>
          <a:off x="11938000" y="124434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xdr:nvSpPr>
        <xdr:cNvPr id="418" name="テキスト ボックス 417"/>
        <xdr:cNvSpPr txBox="1"/>
      </xdr:nvSpPr>
      <xdr:spPr>
        <a:xfrm>
          <a:off x="11938000" y="11986260"/>
          <a:ext cx="508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51562</xdr:rowOff>
    </xdr:from>
    <xdr:to>
      <xdr:col>82</xdr:col>
      <xdr:colOff>107950</xdr:colOff>
      <xdr:row>80</xdr:row>
      <xdr:rowOff>76708</xdr:rowOff>
    </xdr:to>
    <xdr:cxnSp>
      <xdr:nvCxnSpPr>
        <xdr:cNvPr id="420" name="直線コネクタ 419"/>
        <xdr:cNvCxnSpPr/>
      </xdr:nvCxnSpPr>
      <xdr:spPr>
        <a:xfrm flipV="1">
          <a:off x="16510000" y="12910185"/>
          <a:ext cx="0" cy="88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xdr:nvSpPr>
        <xdr:cNvPr id="421" name="公債費以外最小値テキスト"/>
        <xdr:cNvSpPr txBox="1"/>
      </xdr:nvSpPr>
      <xdr:spPr>
        <a:xfrm>
          <a:off x="16598900" y="137642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xdr:nvCxnSpPr>
        <xdr:cNvPr id="422" name="直線コネクタ 421"/>
        <xdr:cNvCxnSpPr/>
      </xdr:nvCxnSpPr>
      <xdr:spPr>
        <a:xfrm>
          <a:off x="16421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137939</xdr:rowOff>
    </xdr:from>
    <xdr:ext cx="762000" cy="259045"/>
    <xdr:sp>
      <xdr:nvSpPr>
        <xdr:cNvPr id="423" name="公債費以外最大値テキスト"/>
        <xdr:cNvSpPr txBox="1"/>
      </xdr:nvSpPr>
      <xdr:spPr>
        <a:xfrm>
          <a:off x="16598900" y="126536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51562</xdr:rowOff>
    </xdr:from>
    <xdr:to>
      <xdr:col>82</xdr:col>
      <xdr:colOff>196850</xdr:colOff>
      <xdr:row>75</xdr:row>
      <xdr:rowOff>51562</xdr:rowOff>
    </xdr:to>
    <xdr:cxnSp>
      <xdr:nvCxnSpPr>
        <xdr:cNvPr id="424" name="直線コネクタ 423"/>
        <xdr:cNvCxnSpPr/>
      </xdr:nvCxnSpPr>
      <xdr:spPr>
        <a:xfrm>
          <a:off x="16421100" y="129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62992</xdr:rowOff>
    </xdr:to>
    <xdr:cxnSp>
      <xdr:nvCxnSpPr>
        <xdr:cNvPr id="425" name="直線コネクタ 424"/>
        <xdr:cNvCxnSpPr/>
      </xdr:nvCxnSpPr>
      <xdr:spPr>
        <a:xfrm flipV="1">
          <a:off x="15671800" y="1296035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xdr:nvSpPr>
        <xdr:cNvPr id="426" name="公債費以外平均値テキスト"/>
        <xdr:cNvSpPr txBox="1"/>
      </xdr:nvSpPr>
      <xdr:spPr>
        <a:xfrm>
          <a:off x="16598900" y="1315148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xdr:nvSpPr>
        <xdr:cNvPr id="427" name="フローチャート: 判断 426"/>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62992</xdr:rowOff>
    </xdr:to>
    <xdr:cxnSp>
      <xdr:nvCxnSpPr>
        <xdr:cNvPr id="428" name="直線コネクタ 427"/>
        <xdr:cNvCxnSpPr/>
      </xdr:nvCxnSpPr>
      <xdr:spPr>
        <a:xfrm>
          <a:off x="14782800" y="12837160"/>
          <a:ext cx="889000" cy="2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94487</xdr:rowOff>
    </xdr:from>
    <xdr:to>
      <xdr:col>78</xdr:col>
      <xdr:colOff>120650</xdr:colOff>
      <xdr:row>77</xdr:row>
      <xdr:rowOff>24637</xdr:rowOff>
    </xdr:to>
    <xdr:sp>
      <xdr:nvSpPr>
        <xdr:cNvPr id="429" name="フローチャート: 判断 428"/>
        <xdr:cNvSpPr/>
      </xdr:nvSpPr>
      <xdr:spPr>
        <a:xfrm>
          <a:off x="156210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xdr:nvSpPr>
        <xdr:cNvPr id="430" name="テキスト ボックス 429"/>
        <xdr:cNvSpPr txBox="1"/>
      </xdr:nvSpPr>
      <xdr:spPr>
        <a:xfrm>
          <a:off x="15290800" y="1321054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85852</xdr:rowOff>
    </xdr:to>
    <xdr:cxnSp>
      <xdr:nvCxnSpPr>
        <xdr:cNvPr id="431" name="直線コネクタ 430"/>
        <xdr:cNvCxnSpPr/>
      </xdr:nvCxnSpPr>
      <xdr:spPr>
        <a:xfrm flipV="1">
          <a:off x="13893800" y="12837160"/>
          <a:ext cx="889000" cy="2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xdr:nvSpPr>
        <xdr:cNvPr id="432" name="フローチャート: 判断 431"/>
        <xdr:cNvSpPr/>
      </xdr:nvSpPr>
      <xdr:spPr>
        <a:xfrm>
          <a:off x="147320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xdr:nvSpPr>
        <xdr:cNvPr id="433" name="テキスト ボックス 432"/>
        <xdr:cNvSpPr txBox="1"/>
      </xdr:nvSpPr>
      <xdr:spPr>
        <a:xfrm>
          <a:off x="14401800" y="130917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85852</xdr:rowOff>
    </xdr:to>
    <xdr:cxnSp>
      <xdr:nvCxnSpPr>
        <xdr:cNvPr id="434" name="直線コネクタ 433"/>
        <xdr:cNvCxnSpPr/>
      </xdr:nvCxnSpPr>
      <xdr:spPr>
        <a:xfrm>
          <a:off x="13004800" y="13042900"/>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xdr:nvSpPr>
        <xdr:cNvPr id="435" name="フローチャート: 判断 434"/>
        <xdr:cNvSpPr/>
      </xdr:nvSpPr>
      <xdr:spPr>
        <a:xfrm>
          <a:off x="13843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xdr:nvSpPr>
        <xdr:cNvPr id="436" name="テキスト ボックス 435"/>
        <xdr:cNvSpPr txBox="1"/>
      </xdr:nvSpPr>
      <xdr:spPr>
        <a:xfrm>
          <a:off x="13512800" y="132562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xdr:nvSpPr>
        <xdr:cNvPr id="437" name="フローチャート: 判断 436"/>
        <xdr:cNvSpPr/>
      </xdr:nvSpPr>
      <xdr:spPr>
        <a:xfrm>
          <a:off x="12954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xdr:nvSpPr>
        <xdr:cNvPr id="438" name="テキスト ボックス 437"/>
        <xdr:cNvSpPr txBox="1"/>
      </xdr:nvSpPr>
      <xdr:spPr>
        <a:xfrm>
          <a:off x="12623800" y="132886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xdr:nvSpPr>
        <xdr:cNvPr id="439" name="テキスト ボックス 438"/>
        <xdr:cNvSpPr txBox="1"/>
      </xdr:nvSpPr>
      <xdr:spPr>
        <a:xfrm>
          <a:off x="162941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xdr:nvSpPr>
        <xdr:cNvPr id="440" name="テキスト ボックス 439"/>
        <xdr:cNvSpPr txBox="1"/>
      </xdr:nvSpPr>
      <xdr:spPr>
        <a:xfrm>
          <a:off x="15455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xdr:nvSpPr>
        <xdr:cNvPr id="441" name="テキスト ボックス 440"/>
        <xdr:cNvSpPr txBox="1"/>
      </xdr:nvSpPr>
      <xdr:spPr>
        <a:xfrm>
          <a:off x="14566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xdr:nvSpPr>
        <xdr:cNvPr id="442" name="テキスト ボックス 441"/>
        <xdr:cNvSpPr txBox="1"/>
      </xdr:nvSpPr>
      <xdr:spPr>
        <a:xfrm>
          <a:off x="13677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xdr:nvSpPr>
        <xdr:cNvPr id="443" name="テキスト ボックス 442"/>
        <xdr:cNvSpPr txBox="1"/>
      </xdr:nvSpPr>
      <xdr:spPr>
        <a:xfrm>
          <a:off x="12788900" y="14411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xdr:nvSpPr>
        <xdr:cNvPr id="444" name="楕円 443"/>
        <xdr:cNvSpPr/>
      </xdr:nvSpPr>
      <xdr:spPr>
        <a:xfrm>
          <a:off x="164592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131081</xdr:rowOff>
    </xdr:from>
    <xdr:ext cx="762000" cy="259045"/>
    <xdr:sp>
      <xdr:nvSpPr>
        <xdr:cNvPr id="445" name="公債費以外該当値テキスト"/>
        <xdr:cNvSpPr txBox="1"/>
      </xdr:nvSpPr>
      <xdr:spPr>
        <a:xfrm>
          <a:off x="16598900" y="128181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xdr:nvSpPr>
        <xdr:cNvPr id="446" name="楕円 445"/>
        <xdr:cNvSpPr/>
      </xdr:nvSpPr>
      <xdr:spPr>
        <a:xfrm>
          <a:off x="15621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xdr:nvSpPr>
        <xdr:cNvPr id="447" name="テキスト ボックス 446"/>
        <xdr:cNvSpPr txBox="1"/>
      </xdr:nvSpPr>
      <xdr:spPr>
        <a:xfrm>
          <a:off x="15290800" y="1281112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xdr:nvSpPr>
        <xdr:cNvPr id="448" name="楕円 447"/>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xdr:nvSpPr>
        <xdr:cNvPr id="449" name="テキスト ボックス 448"/>
        <xdr:cNvSpPr txBox="1"/>
      </xdr:nvSpPr>
      <xdr:spPr>
        <a:xfrm>
          <a:off x="14401800" y="1255522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xdr:nvSpPr>
        <xdr:cNvPr id="450" name="楕円 449"/>
        <xdr:cNvSpPr/>
      </xdr:nvSpPr>
      <xdr:spPr>
        <a:xfrm>
          <a:off x="13843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xdr:nvSpPr>
        <xdr:cNvPr id="451" name="テキスト ボックス 450"/>
        <xdr:cNvSpPr txBox="1"/>
      </xdr:nvSpPr>
      <xdr:spPr>
        <a:xfrm>
          <a:off x="13512800" y="1283398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xdr:nvSpPr>
        <xdr:cNvPr id="453" name="テキスト ボックス 452"/>
        <xdr:cNvSpPr txBox="1"/>
      </xdr:nvSpPr>
      <xdr:spPr>
        <a:xfrm>
          <a:off x="12623800" y="127609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xdr:cNvGraphicFramePr/>
      </xdr:nvGraphicFramePr>
      <xdr:xfrm>
        <a:off x="1219200" y="9344025"/>
        <a:ext cx="5276850"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xdr:nvSpPr>
        <xdr:cNvPr id="4" name="団体名称ボックス1"/>
        <xdr:cNvSpPr/>
      </xdr:nvSpPr>
      <xdr:spPr>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1" charset="-128"/>
              <a:ea typeface="ＭＳ ゴシック" panose="020B0609070205080204" pitchFamily="1" charset="-128"/>
            </a:rPr>
            <a:t>岐阜県高山市</a:t>
          </a:r>
          <a:endParaRPr kumimoji="1" lang="ja-JP" altLang="en-US" sz="125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39</xdr:col>
      <xdr:colOff>1066800</xdr:colOff>
      <xdr:row>0</xdr:row>
      <xdr:rowOff>0</xdr:rowOff>
    </xdr:from>
    <xdr:to>
      <xdr:col>41</xdr:col>
      <xdr:colOff>501650</xdr:colOff>
      <xdr:row>2</xdr:row>
      <xdr:rowOff>38100</xdr:rowOff>
    </xdr:to>
    <xdr:sp>
      <xdr:nvSpPr>
        <xdr:cNvPr id="7" name="正方形/長方形 6"/>
        <xdr:cNvSpPr/>
      </xdr:nvSpPr>
      <xdr:spPr>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xdr:nvSpPr>
        <xdr:cNvPr id="8" name="正方形/長方形 7"/>
        <xdr:cNvSpPr/>
      </xdr:nvSpPr>
      <xdr:spPr>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xdr:nvSpPr>
        <xdr:cNvPr id="9" name="正方形/長方形 8"/>
        <xdr:cNvSpPr/>
      </xdr:nvSpPr>
      <xdr:spPr>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1" charset="-128"/>
              <a:ea typeface="ＭＳ ゴシック" panose="020B0609070205080204" pitchFamily="1" charset="-128"/>
            </a:rPr>
            <a:t>令和</a:t>
          </a:r>
          <a:r>
            <a:rPr kumimoji="1" lang="en-US" altLang="ja-JP" sz="1250" b="1">
              <a:solidFill>
                <a:srgbClr val="FFFFFF"/>
              </a:solidFill>
              <a:latin typeface="ＭＳ ゴシック" panose="020B0609070205080204" pitchFamily="1" charset="-128"/>
              <a:ea typeface="ＭＳ ゴシック" panose="020B0609070205080204" pitchFamily="1" charset="-128"/>
            </a:rPr>
            <a:t>5</a:t>
          </a:r>
          <a:r>
            <a:rPr kumimoji="1" lang="ja-JP" altLang="en-US" sz="1250" b="1">
              <a:solidFill>
                <a:srgbClr val="FFFFFF"/>
              </a:solidFill>
              <a:latin typeface="ＭＳ ゴシック" panose="020B0609070205080204" pitchFamily="1" charset="-128"/>
              <a:ea typeface="ＭＳ ゴシック" panose="020B0609070205080204" pitchFamily="1" charset="-128"/>
            </a:rPr>
            <a:t>年度</a:t>
          </a:r>
          <a:endParaRPr kumimoji="1" lang="ja-JP" altLang="en-US" sz="125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63500</xdr:colOff>
      <xdr:row>63</xdr:row>
      <xdr:rowOff>28575</xdr:rowOff>
    </xdr:from>
    <xdr:to>
      <xdr:col>33</xdr:col>
      <xdr:colOff>114300</xdr:colOff>
      <xdr:row>64</xdr:row>
      <xdr:rowOff>111125</xdr:rowOff>
    </xdr:to>
    <xdr:sp>
      <xdr:nvSpPr>
        <xdr:cNvPr id="10" name="角丸四角形 9"/>
        <xdr:cNvSpPr/>
      </xdr:nvSpPr>
      <xdr:spPr>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endParaRPr kumimoji="1" lang="ja-JP" altLang="en-US" sz="1100">
            <a:solidFill>
              <a:srgbClr val="000000"/>
            </a:solidFill>
            <a:ea typeface="ＭＳ Ｐゴシック" panose="020B0600070205080204" pitchFamily="50" charset="-128"/>
          </a:endParaRPr>
        </a:p>
      </xdr:txBody>
    </xdr:sp>
    <xdr:clientData/>
  </xdr:twoCellAnchor>
  <xdr:twoCellAnchor>
    <xdr:from>
      <xdr:col>12</xdr:col>
      <xdr:colOff>127000</xdr:colOff>
      <xdr:row>63</xdr:row>
      <xdr:rowOff>155575</xdr:rowOff>
    </xdr:from>
    <xdr:to>
      <xdr:col>14</xdr:col>
      <xdr:colOff>38100</xdr:colOff>
      <xdr:row>63</xdr:row>
      <xdr:rowOff>155575</xdr:rowOff>
    </xdr:to>
    <xdr:cxnSp>
      <xdr:nvCxnSpPr>
        <xdr:cNvPr id="12" name="直線コネクタ 11"/>
        <xdr:cNvCxnSpPr/>
      </xdr:nvCxnSpPr>
      <xdr:spPr>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endParaRPr kumimoji="1" lang="ja-JP" altLang="en-US" sz="1100">
            <a:solidFill>
              <a:srgbClr val="000000"/>
            </a:solidFill>
            <a:ea typeface="ＭＳ Ｐゴシック" panose="020B0600070205080204" pitchFamily="50" charset="-128"/>
          </a:endParaRPr>
        </a:p>
      </xdr:txBody>
    </xdr:sp>
    <xdr:clientData/>
  </xdr:twoCellAnchor>
  <xdr:twoCellAnchor>
    <xdr:from>
      <xdr:col>11</xdr:col>
      <xdr:colOff>63500</xdr:colOff>
      <xdr:row>6</xdr:row>
      <xdr:rowOff>3175</xdr:rowOff>
    </xdr:from>
    <xdr:to>
      <xdr:col>33</xdr:col>
      <xdr:colOff>114300</xdr:colOff>
      <xdr:row>7</xdr:row>
      <xdr:rowOff>85725</xdr:rowOff>
    </xdr:to>
    <xdr:sp>
      <xdr:nvSpPr>
        <xdr:cNvPr id="16" name="正方形/長方形 15"/>
        <xdr:cNvSpPr/>
      </xdr:nvSpPr>
      <xdr:spPr>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127000</xdr:colOff>
      <xdr:row>6</xdr:row>
      <xdr:rowOff>3175</xdr:rowOff>
    </xdr:from>
    <xdr:to>
      <xdr:col>7</xdr:col>
      <xdr:colOff>127000</xdr:colOff>
      <xdr:row>12</xdr:row>
      <xdr:rowOff>117475</xdr:rowOff>
    </xdr:to>
    <xdr:sp>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xdr:nvSpPr>
        <xdr:cNvPr id="18" name="正方形/長方形 17"/>
        <xdr:cNvSpPr/>
      </xdr:nvSpPr>
      <xdr:spPr>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8</xdr:row>
      <xdr:rowOff>41275</xdr:rowOff>
    </xdr:from>
    <xdr:to>
      <xdr:col>9</xdr:col>
      <xdr:colOff>12700</xdr:colOff>
      <xdr:row>9</xdr:row>
      <xdr:rowOff>123825</xdr:rowOff>
    </xdr:to>
    <xdr:sp>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10</xdr:row>
      <xdr:rowOff>3175</xdr:rowOff>
    </xdr:from>
    <xdr:to>
      <xdr:col>9</xdr:col>
      <xdr:colOff>12700</xdr:colOff>
      <xdr:row>13</xdr:row>
      <xdr:rowOff>123825</xdr:rowOff>
    </xdr:to>
    <xdr:sp>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endParaRPr kumimoji="1" lang="ja-JP" altLang="en-US" sz="800">
            <a:solidFill>
              <a:srgbClr val="000000"/>
            </a:solidFill>
            <a:ea typeface="ＭＳ Ｐゴシック" panose="020B0600070205080204" pitchFamily="50" charset="-128"/>
          </a:endParaRPr>
        </a:p>
      </xdr:txBody>
    </xdr:sp>
    <xdr:clientData/>
  </xdr:twoCellAnchor>
  <xdr:twoCellAnchor>
    <xdr:from>
      <xdr:col>1</xdr:col>
      <xdr:colOff>6350</xdr:colOff>
      <xdr:row>7</xdr:row>
      <xdr:rowOff>9525</xdr:rowOff>
    </xdr:from>
    <xdr:to>
      <xdr:col>1</xdr:col>
      <xdr:colOff>177800</xdr:colOff>
      <xdr:row>7</xdr:row>
      <xdr:rowOff>9525</xdr:rowOff>
    </xdr:to>
    <xdr:cxnSp>
      <xdr:nvCxnSpPr>
        <xdr:cNvPr id="21" name="直線コネクタ 20"/>
        <xdr:cNvCxnSpPr/>
      </xdr:nvCxnSpPr>
      <xdr:spPr>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xdr:nvCxnSpPr>
        <xdr:cNvPr id="22" name="直線コネクタ 21"/>
        <xdr:cNvCxnSpPr/>
      </xdr:nvCxnSpPr>
      <xdr:spPr>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xdr:nvCxnSpPr>
        <xdr:cNvPr id="23" name="直線コネクタ 22"/>
        <xdr:cNvCxnSpPr/>
      </xdr:nvCxnSpPr>
      <xdr:spPr>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xdr:nvCxnSpPr>
        <xdr:cNvPr id="24" name="直線コネクタ 23"/>
        <xdr:cNvCxnSpPr/>
      </xdr:nvCxnSpPr>
      <xdr:spPr>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xdr:nvCxnSpPr>
        <xdr:cNvPr id="25" name="直線コネクタ 24"/>
        <xdr:cNvCxnSpPr/>
      </xdr:nvCxnSpPr>
      <xdr:spPr>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xdr:nvSpPr>
        <xdr:cNvPr id="29" name="テキスト ボックス 28"/>
        <xdr:cNvSpPr txBox="1"/>
      </xdr:nvSpPr>
      <xdr:spPr>
        <a:xfrm>
          <a:off x="1676400" y="1270000"/>
          <a:ext cx="41084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xdr:nvCxnSpPr>
        <xdr:cNvPr id="30" name="直線コネクタ 29"/>
        <xdr:cNvCxnSpPr/>
      </xdr:nvCxnSpPr>
      <xdr:spPr>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xdr:nvSpPr>
        <xdr:cNvPr id="31" name="テキスト ボックス 30"/>
        <xdr:cNvSpPr txBox="1"/>
      </xdr:nvSpPr>
      <xdr:spPr>
        <a:xfrm>
          <a:off x="1384300" y="3794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xdr:nvCxnSpPr>
        <xdr:cNvPr id="32" name="直線コネクタ 31"/>
        <xdr:cNvCxnSpPr/>
      </xdr:nvCxnSpPr>
      <xdr:spPr>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xdr:nvSpPr>
        <xdr:cNvPr id="33" name="テキスト ボックス 32"/>
        <xdr:cNvSpPr txBox="1"/>
      </xdr:nvSpPr>
      <xdr:spPr>
        <a:xfrm>
          <a:off x="1384300" y="3413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xdr:nvCxnSpPr>
        <xdr:cNvPr id="34" name="直線コネクタ 33"/>
        <xdr:cNvCxnSpPr/>
      </xdr:nvCxnSpPr>
      <xdr:spPr>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xdr:nvSpPr>
        <xdr:cNvPr id="35" name="テキスト ボックス 34"/>
        <xdr:cNvSpPr txBox="1"/>
      </xdr:nvSpPr>
      <xdr:spPr>
        <a:xfrm>
          <a:off x="1384300" y="3032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xdr:nvCxnSpPr>
        <xdr:cNvPr id="36" name="直線コネクタ 35"/>
        <xdr:cNvCxnSpPr/>
      </xdr:nvCxnSpPr>
      <xdr:spPr>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xdr:nvSpPr>
        <xdr:cNvPr id="37" name="テキスト ボックス 36"/>
        <xdr:cNvSpPr txBox="1"/>
      </xdr:nvSpPr>
      <xdr:spPr>
        <a:xfrm>
          <a:off x="1384300" y="2651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xdr:nvCxnSpPr>
        <xdr:cNvPr id="38" name="直線コネクタ 37"/>
        <xdr:cNvCxnSpPr/>
      </xdr:nvCxnSpPr>
      <xdr:spPr>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xdr:nvSpPr>
        <xdr:cNvPr id="39" name="テキスト ボックス 38"/>
        <xdr:cNvSpPr txBox="1"/>
      </xdr:nvSpPr>
      <xdr:spPr>
        <a:xfrm>
          <a:off x="1384300" y="2270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xdr:nvCxnSpPr>
        <xdr:cNvPr id="40" name="直線コネクタ 39"/>
        <xdr:cNvCxnSpPr/>
      </xdr:nvCxnSpPr>
      <xdr:spPr>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xdr:nvSpPr>
        <xdr:cNvPr id="41" name="テキスト ボックス 40"/>
        <xdr:cNvSpPr txBox="1"/>
      </xdr:nvSpPr>
      <xdr:spPr>
        <a:xfrm>
          <a:off x="1384300" y="1889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xdr:nvCxnSpPr>
        <xdr:cNvPr id="42" name="直線コネクタ 41"/>
        <xdr:cNvCxnSpPr/>
      </xdr:nvCxnSpPr>
      <xdr:spPr>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xdr:nvSpPr>
        <xdr:cNvPr id="43" name="テキスト ボックス 42"/>
        <xdr:cNvSpPr txBox="1"/>
      </xdr:nvSpPr>
      <xdr:spPr>
        <a:xfrm>
          <a:off x="1384300" y="15087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xdr:nvCxnSpPr>
        <xdr:cNvPr id="45" name="直線コネクタ 44"/>
        <xdr:cNvCxnSpPr/>
      </xdr:nvCxnSpPr>
      <xdr:spPr>
        <a:xfrm flipV="1">
          <a:off x="5651500" y="2265680"/>
          <a:ext cx="0" cy="13493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xdr:nvSpPr>
        <xdr:cNvPr id="46" name="人口1人当たり決算額の推移最小値テキスト130"/>
        <xdr:cNvSpPr txBox="1"/>
      </xdr:nvSpPr>
      <xdr:spPr>
        <a:xfrm>
          <a:off x="5740400" y="358711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xdr:nvCxnSpPr>
        <xdr:cNvPr id="47" name="直線コネクタ 46"/>
        <xdr:cNvCxnSpPr/>
      </xdr:nvCxnSpPr>
      <xdr:spPr>
        <a:xfrm>
          <a:off x="5562600" y="3615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xdr:nvSpPr>
        <xdr:cNvPr id="48" name="人口1人当たり決算額の推移最大値テキスト130"/>
        <xdr:cNvSpPr txBox="1"/>
      </xdr:nvSpPr>
      <xdr:spPr>
        <a:xfrm>
          <a:off x="5740400" y="20091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xdr:nvCxnSpPr>
        <xdr:cNvPr id="49" name="直線コネクタ 48"/>
        <xdr:cNvCxnSpPr/>
      </xdr:nvCxnSpPr>
      <xdr:spPr>
        <a:xfrm>
          <a:off x="5562600" y="2265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15875</xdr:rowOff>
    </xdr:from>
    <xdr:to>
      <xdr:col>29</xdr:col>
      <xdr:colOff>127000</xdr:colOff>
      <xdr:row>18</xdr:row>
      <xdr:rowOff>40145</xdr:rowOff>
    </xdr:to>
    <xdr:cxnSp>
      <xdr:nvCxnSpPr>
        <xdr:cNvPr id="50" name="直線コネクタ 49"/>
        <xdr:cNvCxnSpPr/>
      </xdr:nvCxnSpPr>
      <xdr:spPr>
        <a:xfrm flipV="1">
          <a:off x="5003800" y="3149600"/>
          <a:ext cx="647700" cy="2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xdr:nvSpPr>
        <xdr:cNvPr id="51" name="人口1人当たり決算額の推移平均値テキスト130"/>
        <xdr:cNvSpPr txBox="1"/>
      </xdr:nvSpPr>
      <xdr:spPr>
        <a:xfrm>
          <a:off x="5740400" y="2871470"/>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xdr:nvSpPr>
        <xdr:cNvPr id="52" name="フローチャート: 判断 51"/>
        <xdr:cNvSpPr/>
      </xdr:nvSpPr>
      <xdr:spPr>
        <a:xfrm>
          <a:off x="5600700" y="3026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35141</xdr:rowOff>
    </xdr:from>
    <xdr:to>
      <xdr:col>26</xdr:col>
      <xdr:colOff>50800</xdr:colOff>
      <xdr:row>18</xdr:row>
      <xdr:rowOff>40145</xdr:rowOff>
    </xdr:to>
    <xdr:cxnSp>
      <xdr:nvCxnSpPr>
        <xdr:cNvPr id="53" name="直線コネクタ 52"/>
        <xdr:cNvCxnSpPr/>
      </xdr:nvCxnSpPr>
      <xdr:spPr>
        <a:xfrm>
          <a:off x="4305300" y="3168650"/>
          <a:ext cx="698500" cy="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xdr:nvSpPr>
        <xdr:cNvPr id="54" name="フローチャート: 判断 53"/>
        <xdr:cNvSpPr/>
      </xdr:nvSpPr>
      <xdr:spPr>
        <a:xfrm>
          <a:off x="4953000" y="3070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xdr:nvSpPr>
        <xdr:cNvPr id="55" name="テキスト ボックス 54"/>
        <xdr:cNvSpPr txBox="1"/>
      </xdr:nvSpPr>
      <xdr:spPr>
        <a:xfrm>
          <a:off x="4622800" y="2839085"/>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35141</xdr:rowOff>
    </xdr:from>
    <xdr:to>
      <xdr:col>22</xdr:col>
      <xdr:colOff>114300</xdr:colOff>
      <xdr:row>18</xdr:row>
      <xdr:rowOff>81559</xdr:rowOff>
    </xdr:to>
    <xdr:cxnSp>
      <xdr:nvCxnSpPr>
        <xdr:cNvPr id="56" name="直線コネクタ 55"/>
        <xdr:cNvCxnSpPr/>
      </xdr:nvCxnSpPr>
      <xdr:spPr>
        <a:xfrm flipV="1">
          <a:off x="3606800" y="3168650"/>
          <a:ext cx="698500" cy="4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xdr:nvSpPr>
        <xdr:cNvPr id="57" name="フローチャート: 判断 56"/>
        <xdr:cNvSpPr/>
      </xdr:nvSpPr>
      <xdr:spPr>
        <a:xfrm>
          <a:off x="4254500" y="308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xdr:nvSpPr>
        <xdr:cNvPr id="58" name="テキスト ボックス 57"/>
        <xdr:cNvSpPr txBox="1"/>
      </xdr:nvSpPr>
      <xdr:spPr>
        <a:xfrm>
          <a:off x="3924300" y="28530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81559</xdr:rowOff>
    </xdr:from>
    <xdr:to>
      <xdr:col>18</xdr:col>
      <xdr:colOff>177800</xdr:colOff>
      <xdr:row>18</xdr:row>
      <xdr:rowOff>130696</xdr:rowOff>
    </xdr:to>
    <xdr:cxnSp>
      <xdr:nvCxnSpPr>
        <xdr:cNvPr id="59" name="直線コネクタ 58"/>
        <xdr:cNvCxnSpPr/>
      </xdr:nvCxnSpPr>
      <xdr:spPr>
        <a:xfrm flipV="1">
          <a:off x="2908300" y="3215005"/>
          <a:ext cx="698500" cy="4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xdr:nvSpPr>
        <xdr:cNvPr id="60" name="フローチャート: 判断 59"/>
        <xdr:cNvSpPr/>
      </xdr:nvSpPr>
      <xdr:spPr>
        <a:xfrm>
          <a:off x="3556000" y="3169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xdr:nvSpPr>
        <xdr:cNvPr id="61" name="テキスト ボックス 60"/>
        <xdr:cNvSpPr txBox="1"/>
      </xdr:nvSpPr>
      <xdr:spPr>
        <a:xfrm>
          <a:off x="3225800" y="32562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xdr:nvSpPr>
        <xdr:cNvPr id="63" name="テキスト ボックス 62"/>
        <xdr:cNvSpPr txBox="1"/>
      </xdr:nvSpPr>
      <xdr:spPr>
        <a:xfrm>
          <a:off x="2527300" y="29692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xdr:nvSpPr>
        <xdr:cNvPr id="64" name="テキスト ボックス 63"/>
        <xdr:cNvSpPr txBox="1"/>
      </xdr:nvSpPr>
      <xdr:spPr>
        <a:xfrm>
          <a:off x="54737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xdr:nvSpPr>
        <xdr:cNvPr id="65" name="テキスト ボックス 64"/>
        <xdr:cNvSpPr txBox="1"/>
      </xdr:nvSpPr>
      <xdr:spPr>
        <a:xfrm>
          <a:off x="48260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xdr:nvSpPr>
        <xdr:cNvPr id="66" name="テキスト ボックス 65"/>
        <xdr:cNvSpPr txBox="1"/>
      </xdr:nvSpPr>
      <xdr:spPr>
        <a:xfrm>
          <a:off x="41275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xdr:nvSpPr>
        <xdr:cNvPr id="67" name="テキスト ボックス 66"/>
        <xdr:cNvSpPr txBox="1"/>
      </xdr:nvSpPr>
      <xdr:spPr>
        <a:xfrm>
          <a:off x="34290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xdr:nvSpPr>
        <xdr:cNvPr id="68" name="テキスト ボックス 67"/>
        <xdr:cNvSpPr txBox="1"/>
      </xdr:nvSpPr>
      <xdr:spPr>
        <a:xfrm>
          <a:off x="2730500" y="3959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136525</xdr:rowOff>
    </xdr:from>
    <xdr:to>
      <xdr:col>29</xdr:col>
      <xdr:colOff>177800</xdr:colOff>
      <xdr:row>18</xdr:row>
      <xdr:rowOff>66675</xdr:rowOff>
    </xdr:to>
    <xdr:sp>
      <xdr:nvSpPr>
        <xdr:cNvPr id="69" name="楕円 68"/>
        <xdr:cNvSpPr/>
      </xdr:nvSpPr>
      <xdr:spPr>
        <a:xfrm>
          <a:off x="5600700" y="30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108602</xdr:rowOff>
    </xdr:from>
    <xdr:ext cx="762000" cy="259045"/>
    <xdr:sp>
      <xdr:nvSpPr>
        <xdr:cNvPr id="70" name="人口1人当たり決算額の推移該当値テキスト130"/>
        <xdr:cNvSpPr txBox="1"/>
      </xdr:nvSpPr>
      <xdr:spPr>
        <a:xfrm>
          <a:off x="5740400" y="30708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160795</xdr:rowOff>
    </xdr:from>
    <xdr:to>
      <xdr:col>26</xdr:col>
      <xdr:colOff>101600</xdr:colOff>
      <xdr:row>18</xdr:row>
      <xdr:rowOff>90945</xdr:rowOff>
    </xdr:to>
    <xdr:sp>
      <xdr:nvSpPr>
        <xdr:cNvPr id="71" name="楕円 70"/>
        <xdr:cNvSpPr/>
      </xdr:nvSpPr>
      <xdr:spPr>
        <a:xfrm>
          <a:off x="4953000" y="31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75722</xdr:rowOff>
    </xdr:from>
    <xdr:ext cx="736600" cy="259045"/>
    <xdr:sp>
      <xdr:nvSpPr>
        <xdr:cNvPr id="72" name="テキスト ボックス 71"/>
        <xdr:cNvSpPr txBox="1"/>
      </xdr:nvSpPr>
      <xdr:spPr>
        <a:xfrm>
          <a:off x="4622800" y="320929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155791</xdr:rowOff>
    </xdr:from>
    <xdr:to>
      <xdr:col>22</xdr:col>
      <xdr:colOff>165100</xdr:colOff>
      <xdr:row>18</xdr:row>
      <xdr:rowOff>85941</xdr:rowOff>
    </xdr:to>
    <xdr:sp>
      <xdr:nvSpPr>
        <xdr:cNvPr id="73" name="楕円 72"/>
        <xdr:cNvSpPr/>
      </xdr:nvSpPr>
      <xdr:spPr>
        <a:xfrm>
          <a:off x="4254500" y="311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70718</xdr:rowOff>
    </xdr:from>
    <xdr:ext cx="762000" cy="259045"/>
    <xdr:sp>
      <xdr:nvSpPr>
        <xdr:cNvPr id="74" name="テキスト ボックス 73"/>
        <xdr:cNvSpPr txBox="1"/>
      </xdr:nvSpPr>
      <xdr:spPr>
        <a:xfrm>
          <a:off x="3924300" y="320421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30759</xdr:rowOff>
    </xdr:from>
    <xdr:to>
      <xdr:col>19</xdr:col>
      <xdr:colOff>38100</xdr:colOff>
      <xdr:row>18</xdr:row>
      <xdr:rowOff>132359</xdr:rowOff>
    </xdr:to>
    <xdr:sp>
      <xdr:nvSpPr>
        <xdr:cNvPr id="75" name="楕円 74"/>
        <xdr:cNvSpPr/>
      </xdr:nvSpPr>
      <xdr:spPr>
        <a:xfrm>
          <a:off x="3556000" y="316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142536</xdr:rowOff>
    </xdr:from>
    <xdr:ext cx="762000" cy="259045"/>
    <xdr:sp>
      <xdr:nvSpPr>
        <xdr:cNvPr id="76" name="テキスト ボックス 75"/>
        <xdr:cNvSpPr txBox="1"/>
      </xdr:nvSpPr>
      <xdr:spPr>
        <a:xfrm>
          <a:off x="3225800" y="293306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79896</xdr:rowOff>
    </xdr:from>
    <xdr:to>
      <xdr:col>15</xdr:col>
      <xdr:colOff>101600</xdr:colOff>
      <xdr:row>19</xdr:row>
      <xdr:rowOff>10046</xdr:rowOff>
    </xdr:to>
    <xdr:sp>
      <xdr:nvSpPr>
        <xdr:cNvPr id="77" name="楕円 76"/>
        <xdr:cNvSpPr/>
      </xdr:nvSpPr>
      <xdr:spPr>
        <a:xfrm>
          <a:off x="2857500" y="321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166273</xdr:rowOff>
    </xdr:from>
    <xdr:ext cx="762000" cy="259045"/>
    <xdr:sp>
      <xdr:nvSpPr>
        <xdr:cNvPr id="78" name="テキスト ボックス 77"/>
        <xdr:cNvSpPr txBox="1"/>
      </xdr:nvSpPr>
      <xdr:spPr>
        <a:xfrm>
          <a:off x="2527300" y="329946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127000</xdr:colOff>
      <xdr:row>29</xdr:row>
      <xdr:rowOff>12700</xdr:rowOff>
    </xdr:from>
    <xdr:to>
      <xdr:col>7</xdr:col>
      <xdr:colOff>127000</xdr:colOff>
      <xdr:row>33</xdr:row>
      <xdr:rowOff>298450</xdr:rowOff>
    </xdr:to>
    <xdr:sp>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xdr:nvSpPr>
        <xdr:cNvPr id="81" name="正方形/長方形 80"/>
        <xdr:cNvSpPr/>
      </xdr:nvSpPr>
      <xdr:spPr>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31</xdr:row>
      <xdr:rowOff>50800</xdr:rowOff>
    </xdr:from>
    <xdr:to>
      <xdr:col>9</xdr:col>
      <xdr:colOff>12700</xdr:colOff>
      <xdr:row>31</xdr:row>
      <xdr:rowOff>304800</xdr:rowOff>
    </xdr:to>
    <xdr:sp>
      <xdr:nvSpPr>
        <xdr:cNvPr id="82" name="正方形/長方形 81"/>
        <xdr:cNvSpPr/>
      </xdr:nvSpPr>
      <xdr:spPr>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endParaRPr kumimoji="1" lang="ja-JP" altLang="en-US" sz="800">
            <a:solidFill>
              <a:srgbClr val="000000"/>
            </a:solidFill>
            <a:ea typeface="ＭＳ Ｐゴシック" panose="020B0600070205080204" pitchFamily="50" charset="-128"/>
          </a:endParaRPr>
        </a:p>
      </xdr:txBody>
    </xdr:sp>
    <xdr:clientData/>
  </xdr:twoCellAnchor>
  <xdr:twoCellAnchor>
    <xdr:from>
      <xdr:col>2</xdr:col>
      <xdr:colOff>76200</xdr:colOff>
      <xdr:row>32</xdr:row>
      <xdr:rowOff>12700</xdr:rowOff>
    </xdr:from>
    <xdr:to>
      <xdr:col>9</xdr:col>
      <xdr:colOff>12700</xdr:colOff>
      <xdr:row>34</xdr:row>
      <xdr:rowOff>133350</xdr:rowOff>
    </xdr:to>
    <xdr:sp>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endParaRPr kumimoji="1" lang="ja-JP" altLang="en-US" sz="800">
            <a:solidFill>
              <a:srgbClr val="000000"/>
            </a:solidFill>
            <a:ea typeface="ＭＳ Ｐゴシック" panose="020B0600070205080204" pitchFamily="50" charset="-128"/>
          </a:endParaRPr>
        </a:p>
      </xdr:txBody>
    </xdr:sp>
    <xdr:clientData/>
  </xdr:twoCellAnchor>
  <xdr:twoCellAnchor>
    <xdr:from>
      <xdr:col>1</xdr:col>
      <xdr:colOff>6350</xdr:colOff>
      <xdr:row>30</xdr:row>
      <xdr:rowOff>19050</xdr:rowOff>
    </xdr:from>
    <xdr:to>
      <xdr:col>1</xdr:col>
      <xdr:colOff>177800</xdr:colOff>
      <xdr:row>30</xdr:row>
      <xdr:rowOff>19050</xdr:rowOff>
    </xdr:to>
    <xdr:cxnSp>
      <xdr:nvCxnSpPr>
        <xdr:cNvPr id="84" name="直線コネクタ 83"/>
        <xdr:cNvCxnSpPr/>
      </xdr:nvCxnSpPr>
      <xdr:spPr>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xdr:nvCxnSpPr>
        <xdr:cNvPr id="85" name="直線コネクタ 84"/>
        <xdr:cNvCxnSpPr/>
      </xdr:nvCxnSpPr>
      <xdr:spPr>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xdr:nvCxnSpPr>
        <xdr:cNvPr id="86" name="直線コネクタ 85"/>
        <xdr:cNvCxnSpPr/>
      </xdr:nvCxnSpPr>
      <xdr:spPr>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xdr:nvCxnSpPr>
        <xdr:cNvPr id="87" name="直線コネクタ 86"/>
        <xdr:cNvCxnSpPr/>
      </xdr:nvCxnSpPr>
      <xdr:spPr>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xdr:nvCxnSpPr>
        <xdr:cNvPr id="88" name="直線コネクタ 87"/>
        <xdr:cNvCxnSpPr/>
      </xdr:nvCxnSpPr>
      <xdr:spPr>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xdr:nvSpPr>
        <xdr:cNvPr id="91" name="正方形/長方形 90"/>
        <xdr:cNvSpPr/>
      </xdr:nvSpPr>
      <xdr:spPr>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xdr:nvSpPr>
        <xdr:cNvPr id="92" name="テキスト ボックス 91"/>
        <xdr:cNvSpPr txBox="1"/>
      </xdr:nvSpPr>
      <xdr:spPr>
        <a:xfrm>
          <a:off x="1676400" y="5270500"/>
          <a:ext cx="41084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xdr:nvCxnSpPr>
        <xdr:cNvPr id="93" name="直線コネクタ 92"/>
        <xdr:cNvCxnSpPr/>
      </xdr:nvCxnSpPr>
      <xdr:spPr>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xdr:nvCxnSpPr>
        <xdr:cNvPr id="94" name="直線コネクタ 93"/>
        <xdr:cNvCxnSpPr/>
      </xdr:nvCxnSpPr>
      <xdr:spPr>
        <a:xfrm>
          <a:off x="2159000" y="7610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xdr:nvSpPr>
        <xdr:cNvPr id="95" name="テキスト ボックス 94"/>
        <xdr:cNvSpPr txBox="1"/>
      </xdr:nvSpPr>
      <xdr:spPr>
        <a:xfrm>
          <a:off x="1384300" y="746823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xdr:nvCxnSpPr>
        <xdr:cNvPr id="96" name="直線コネクタ 95"/>
        <xdr:cNvCxnSpPr/>
      </xdr:nvCxnSpPr>
      <xdr:spPr>
        <a:xfrm>
          <a:off x="2159000" y="72840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xdr:nvSpPr>
        <xdr:cNvPr id="97" name="テキスト ボックス 96"/>
        <xdr:cNvSpPr txBox="1"/>
      </xdr:nvSpPr>
      <xdr:spPr>
        <a:xfrm>
          <a:off x="1384300" y="71418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xdr:nvCxnSpPr>
        <xdr:cNvPr id="98" name="直線コネクタ 97"/>
        <xdr:cNvCxnSpPr/>
      </xdr:nvCxnSpPr>
      <xdr:spPr>
        <a:xfrm>
          <a:off x="2159000" y="695769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xdr:nvSpPr>
        <xdr:cNvPr id="99" name="テキスト ボックス 98"/>
        <xdr:cNvSpPr txBox="1"/>
      </xdr:nvSpPr>
      <xdr:spPr>
        <a:xfrm>
          <a:off x="1384300" y="681545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xdr:nvCxnSpPr>
        <xdr:cNvPr id="100" name="直線コネクタ 99"/>
        <xdr:cNvCxnSpPr/>
      </xdr:nvCxnSpPr>
      <xdr:spPr>
        <a:xfrm>
          <a:off x="2159000" y="663067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xdr:nvSpPr>
        <xdr:cNvPr id="101" name="テキスト ボックス 100"/>
        <xdr:cNvSpPr txBox="1"/>
      </xdr:nvSpPr>
      <xdr:spPr>
        <a:xfrm>
          <a:off x="1384300" y="648843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xdr:nvCxnSpPr>
        <xdr:cNvPr id="102" name="直線コネクタ 101"/>
        <xdr:cNvCxnSpPr/>
      </xdr:nvCxnSpPr>
      <xdr:spPr>
        <a:xfrm>
          <a:off x="2159000" y="630428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xdr:nvSpPr>
        <xdr:cNvPr id="103" name="テキスト ボックス 102"/>
        <xdr:cNvSpPr txBox="1"/>
      </xdr:nvSpPr>
      <xdr:spPr>
        <a:xfrm>
          <a:off x="1384300" y="616204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xdr:nvCxnSpPr>
        <xdr:cNvPr id="104" name="直線コネクタ 103"/>
        <xdr:cNvCxnSpPr/>
      </xdr:nvCxnSpPr>
      <xdr:spPr>
        <a:xfrm>
          <a:off x="2159000" y="597789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xdr:nvSpPr>
        <xdr:cNvPr id="105" name="テキスト ボックス 104"/>
        <xdr:cNvSpPr txBox="1"/>
      </xdr:nvSpPr>
      <xdr:spPr>
        <a:xfrm>
          <a:off x="1384300" y="583565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xdr:nvCxnSpPr>
        <xdr:cNvPr id="106" name="直線コネクタ 105"/>
        <xdr:cNvCxnSpPr/>
      </xdr:nvCxnSpPr>
      <xdr:spPr>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xdr:nvSpPr>
        <xdr:cNvPr id="107" name="テキスト ボックス 106"/>
        <xdr:cNvSpPr txBox="1"/>
      </xdr:nvSpPr>
      <xdr:spPr>
        <a:xfrm>
          <a:off x="1384300" y="55092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xdr:nvSpPr>
        <xdr:cNvPr id="108" name="人口1人当たり決算額の推移グラフ枠445"/>
        <xdr:cNvSpPr/>
      </xdr:nvSpPr>
      <xdr:spPr>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xdr:nvCxnSpPr>
        <xdr:cNvPr id="109" name="直線コネクタ 108"/>
        <xdr:cNvCxnSpPr/>
      </xdr:nvCxnSpPr>
      <xdr:spPr>
        <a:xfrm flipV="1">
          <a:off x="5651500" y="5991860"/>
          <a:ext cx="0" cy="1397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xdr:nvSpPr>
        <xdr:cNvPr id="110" name="人口1人当たり決算額の推移最小値テキスト445"/>
        <xdr:cNvSpPr txBox="1"/>
      </xdr:nvSpPr>
      <xdr:spPr>
        <a:xfrm>
          <a:off x="5740400" y="73609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xdr:nvCxnSpPr>
        <xdr:cNvPr id="111" name="直線コネクタ 110"/>
        <xdr:cNvCxnSpPr/>
      </xdr:nvCxnSpPr>
      <xdr:spPr>
        <a:xfrm>
          <a:off x="5562600" y="7388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xdr:nvSpPr>
        <xdr:cNvPr id="112" name="人口1人当たり決算額の推移最大値テキスト445"/>
        <xdr:cNvSpPr txBox="1"/>
      </xdr:nvSpPr>
      <xdr:spPr>
        <a:xfrm>
          <a:off x="5740400" y="573532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xdr:nvCxnSpPr>
        <xdr:cNvPr id="113" name="直線コネクタ 112"/>
        <xdr:cNvCxnSpPr/>
      </xdr:nvCxnSpPr>
      <xdr:spPr>
        <a:xfrm>
          <a:off x="5562600" y="5991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33568</xdr:rowOff>
    </xdr:from>
    <xdr:to>
      <xdr:col>29</xdr:col>
      <xdr:colOff>127000</xdr:colOff>
      <xdr:row>37</xdr:row>
      <xdr:rowOff>78831</xdr:rowOff>
    </xdr:to>
    <xdr:cxnSp>
      <xdr:nvCxnSpPr>
        <xdr:cNvPr id="114" name="直線コネクタ 113"/>
        <xdr:cNvCxnSpPr/>
      </xdr:nvCxnSpPr>
      <xdr:spPr>
        <a:xfrm>
          <a:off x="5003800" y="7157720"/>
          <a:ext cx="6477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xdr:nvSpPr>
        <xdr:cNvPr id="115" name="人口1人当たり決算額の推移平均値テキスト445"/>
        <xdr:cNvSpPr txBox="1"/>
      </xdr:nvSpPr>
      <xdr:spPr>
        <a:xfrm>
          <a:off x="5740400" y="6651625"/>
          <a:ext cx="76200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xdr:nvSpPr>
        <xdr:cNvPr id="116" name="フローチャート: 判断 115"/>
        <xdr:cNvSpPr/>
      </xdr:nvSpPr>
      <xdr:spPr>
        <a:xfrm>
          <a:off x="5600700" y="6806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33568</xdr:rowOff>
    </xdr:from>
    <xdr:to>
      <xdr:col>26</xdr:col>
      <xdr:colOff>50800</xdr:colOff>
      <xdr:row>37</xdr:row>
      <xdr:rowOff>38924</xdr:rowOff>
    </xdr:to>
    <xdr:cxnSp>
      <xdr:nvCxnSpPr>
        <xdr:cNvPr id="117" name="直線コネクタ 116"/>
        <xdr:cNvCxnSpPr/>
      </xdr:nvCxnSpPr>
      <xdr:spPr>
        <a:xfrm flipV="1">
          <a:off x="4305300" y="7157720"/>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xdr:nvSpPr>
        <xdr:cNvPr id="118" name="フローチャート: 判断 117"/>
        <xdr:cNvSpPr/>
      </xdr:nvSpPr>
      <xdr:spPr>
        <a:xfrm>
          <a:off x="4953000" y="683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xdr:nvSpPr>
        <xdr:cNvPr id="119" name="テキスト ボックス 118"/>
        <xdr:cNvSpPr txBox="1"/>
      </xdr:nvSpPr>
      <xdr:spPr>
        <a:xfrm>
          <a:off x="4622800" y="660654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38924</xdr:rowOff>
    </xdr:from>
    <xdr:to>
      <xdr:col>22</xdr:col>
      <xdr:colOff>114300</xdr:colOff>
      <xdr:row>37</xdr:row>
      <xdr:rowOff>71548</xdr:rowOff>
    </xdr:to>
    <xdr:cxnSp>
      <xdr:nvCxnSpPr>
        <xdr:cNvPr id="120" name="直線コネクタ 119"/>
        <xdr:cNvCxnSpPr/>
      </xdr:nvCxnSpPr>
      <xdr:spPr>
        <a:xfrm flipV="1">
          <a:off x="3606800" y="7163435"/>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xdr:nvSpPr>
        <xdr:cNvPr id="122" name="テキスト ボックス 121"/>
        <xdr:cNvSpPr txBox="1"/>
      </xdr:nvSpPr>
      <xdr:spPr>
        <a:xfrm>
          <a:off x="3924300" y="664654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148750</xdr:rowOff>
    </xdr:from>
    <xdr:to>
      <xdr:col>18</xdr:col>
      <xdr:colOff>177800</xdr:colOff>
      <xdr:row>37</xdr:row>
      <xdr:rowOff>71548</xdr:rowOff>
    </xdr:to>
    <xdr:cxnSp>
      <xdr:nvCxnSpPr>
        <xdr:cNvPr id="123" name="直線コネクタ 122"/>
        <xdr:cNvCxnSpPr/>
      </xdr:nvCxnSpPr>
      <xdr:spPr>
        <a:xfrm>
          <a:off x="2908300" y="7101840"/>
          <a:ext cx="698500" cy="9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xdr:nvSpPr>
        <xdr:cNvPr id="124" name="フローチャート: 判断 123"/>
        <xdr:cNvSpPr/>
      </xdr:nvSpPr>
      <xdr:spPr>
        <a:xfrm>
          <a:off x="3556000" y="698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xdr:nvSpPr>
        <xdr:cNvPr id="125" name="テキスト ボックス 124"/>
        <xdr:cNvSpPr txBox="1"/>
      </xdr:nvSpPr>
      <xdr:spPr>
        <a:xfrm>
          <a:off x="3225800" y="675830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xdr:nvSpPr>
        <xdr:cNvPr id="127" name="テキスト ボックス 126"/>
        <xdr:cNvSpPr txBox="1"/>
      </xdr:nvSpPr>
      <xdr:spPr>
        <a:xfrm>
          <a:off x="2527300" y="675322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xdr:nvSpPr>
        <xdr:cNvPr id="128" name="テキスト ボックス 127"/>
        <xdr:cNvSpPr txBox="1"/>
      </xdr:nvSpPr>
      <xdr:spPr>
        <a:xfrm>
          <a:off x="54737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xdr:nvSpPr>
        <xdr:cNvPr id="129" name="テキスト ボックス 128"/>
        <xdr:cNvSpPr txBox="1"/>
      </xdr:nvSpPr>
      <xdr:spPr>
        <a:xfrm>
          <a:off x="48260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xdr:nvSpPr>
        <xdr:cNvPr id="130" name="テキスト ボックス 129"/>
        <xdr:cNvSpPr txBox="1"/>
      </xdr:nvSpPr>
      <xdr:spPr>
        <a:xfrm>
          <a:off x="41275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xdr:nvSpPr>
        <xdr:cNvPr id="131" name="テキスト ボックス 130"/>
        <xdr:cNvSpPr txBox="1"/>
      </xdr:nvSpPr>
      <xdr:spPr>
        <a:xfrm>
          <a:off x="34290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xdr:nvSpPr>
        <xdr:cNvPr id="132" name="テキスト ボックス 131"/>
        <xdr:cNvSpPr txBox="1"/>
      </xdr:nvSpPr>
      <xdr:spPr>
        <a:xfrm>
          <a:off x="2730500" y="79603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28031</xdr:rowOff>
    </xdr:from>
    <xdr:to>
      <xdr:col>29</xdr:col>
      <xdr:colOff>177800</xdr:colOff>
      <xdr:row>37</xdr:row>
      <xdr:rowOff>129631</xdr:rowOff>
    </xdr:to>
    <xdr:sp>
      <xdr:nvSpPr>
        <xdr:cNvPr id="133" name="楕円 132"/>
        <xdr:cNvSpPr/>
      </xdr:nvSpPr>
      <xdr:spPr>
        <a:xfrm>
          <a:off x="5600700" y="715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xdr:rowOff>
    </xdr:from>
    <xdr:ext cx="762000" cy="259045"/>
    <xdr:sp>
      <xdr:nvSpPr>
        <xdr:cNvPr id="134" name="人口1人当たり決算額の推移該当値テキスト445"/>
        <xdr:cNvSpPr txBox="1"/>
      </xdr:nvSpPr>
      <xdr:spPr>
        <a:xfrm>
          <a:off x="5740400" y="71247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154218</xdr:rowOff>
    </xdr:from>
    <xdr:to>
      <xdr:col>26</xdr:col>
      <xdr:colOff>101600</xdr:colOff>
      <xdr:row>37</xdr:row>
      <xdr:rowOff>84368</xdr:rowOff>
    </xdr:to>
    <xdr:sp>
      <xdr:nvSpPr>
        <xdr:cNvPr id="135" name="楕円 134"/>
        <xdr:cNvSpPr/>
      </xdr:nvSpPr>
      <xdr:spPr>
        <a:xfrm>
          <a:off x="4953000" y="710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69145</xdr:rowOff>
    </xdr:from>
    <xdr:ext cx="736600" cy="259045"/>
    <xdr:sp>
      <xdr:nvSpPr>
        <xdr:cNvPr id="136" name="テキスト ボックス 135"/>
        <xdr:cNvSpPr txBox="1"/>
      </xdr:nvSpPr>
      <xdr:spPr>
        <a:xfrm>
          <a:off x="4622800" y="7193280"/>
          <a:ext cx="7366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159574</xdr:rowOff>
    </xdr:from>
    <xdr:to>
      <xdr:col>22</xdr:col>
      <xdr:colOff>165100</xdr:colOff>
      <xdr:row>37</xdr:row>
      <xdr:rowOff>89724</xdr:rowOff>
    </xdr:to>
    <xdr:sp>
      <xdr:nvSpPr>
        <xdr:cNvPr id="137" name="楕円 136"/>
        <xdr:cNvSpPr/>
      </xdr:nvSpPr>
      <xdr:spPr>
        <a:xfrm>
          <a:off x="4254500" y="711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74501</xdr:rowOff>
    </xdr:from>
    <xdr:ext cx="762000" cy="259045"/>
    <xdr:sp>
      <xdr:nvSpPr>
        <xdr:cNvPr id="138" name="テキスト ボックス 137"/>
        <xdr:cNvSpPr txBox="1"/>
      </xdr:nvSpPr>
      <xdr:spPr>
        <a:xfrm>
          <a:off x="3924300" y="7198995"/>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20748</xdr:rowOff>
    </xdr:from>
    <xdr:to>
      <xdr:col>19</xdr:col>
      <xdr:colOff>38100</xdr:colOff>
      <xdr:row>37</xdr:row>
      <xdr:rowOff>122348</xdr:rowOff>
    </xdr:to>
    <xdr:sp>
      <xdr:nvSpPr>
        <xdr:cNvPr id="139" name="楕円 138"/>
        <xdr:cNvSpPr/>
      </xdr:nvSpPr>
      <xdr:spPr>
        <a:xfrm>
          <a:off x="3556000" y="714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107125</xdr:rowOff>
    </xdr:from>
    <xdr:ext cx="762000" cy="259045"/>
    <xdr:sp>
      <xdr:nvSpPr>
        <xdr:cNvPr id="140" name="テキスト ボックス 139"/>
        <xdr:cNvSpPr txBox="1"/>
      </xdr:nvSpPr>
      <xdr:spPr>
        <a:xfrm>
          <a:off x="3225800" y="723138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97950</xdr:rowOff>
    </xdr:from>
    <xdr:to>
      <xdr:col>15</xdr:col>
      <xdr:colOff>101600</xdr:colOff>
      <xdr:row>37</xdr:row>
      <xdr:rowOff>28100</xdr:rowOff>
    </xdr:to>
    <xdr:sp>
      <xdr:nvSpPr>
        <xdr:cNvPr id="141" name="楕円 140"/>
        <xdr:cNvSpPr/>
      </xdr:nvSpPr>
      <xdr:spPr>
        <a:xfrm>
          <a:off x="2857500" y="705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12877</xdr:rowOff>
    </xdr:from>
    <xdr:ext cx="762000" cy="259045"/>
    <xdr:sp>
      <xdr:nvSpPr>
        <xdr:cNvPr id="142" name="テキスト ボックス 141"/>
        <xdr:cNvSpPr txBox="1"/>
      </xdr:nvSpPr>
      <xdr:spPr>
        <a:xfrm>
          <a:off x="2527300" y="7137400"/>
          <a:ext cx="76200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cdr:nvSpPr>
        <cdr:cNvPr id="2" name="四角形 1"/>
        <cdr:cNvSpPr>
          <a14:cpLocks xmlns:a14="http://schemas.microsoft.com/office/drawing/2010/main" noChangeArrowheads="1"/>
        </cdr:cNvSpPr>
      </cdr:nvSpPr>
      <cdr:spPr xmlns:a="http://schemas.openxmlformats.org/drawingml/2006/main">
        <a:xfrm xmlns:a="http://schemas.openxmlformats.org/drawingml/2006/main">
          <a:off x="925505" y="79089"/>
          <a:ext cx="4264509" cy="257432"/>
        </a:xfrm>
        <a:prstGeom xmlns:a="http://schemas.openxmlformats.org/drawingml/2006/main" prst="rect">
          <a:avLst/>
        </a:prstGeom>
        <a:solidFill>
          <a:srgbClr val="FFFFFF"/>
        </a:solidFill>
        <a:ln w="9525" algn="ctr">
          <a:solidFill>
            <a:srgbClr val="000000"/>
          </a:solidFill>
          <a:miter lim="800000"/>
        </a:ln>
        <a:effectLst/>
      </cdr:spPr>
      <cdr:txBody xmlns:a="http://schemas.openxmlformats.org/drawingml/2006/main">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人口</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人当たり決算額の推移</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63500</xdr:colOff>
      <xdr:row>0</xdr:row>
      <xdr:rowOff>127000</xdr:rowOff>
    </xdr:from>
    <xdr:to>
      <xdr:col>70</xdr:col>
      <xdr:colOff>0</xdr:colOff>
      <xdr:row>4</xdr:row>
      <xdr:rowOff>76200</xdr:rowOff>
    </xdr:to>
    <xdr:sp>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0</xdr:colOff>
      <xdr:row>1</xdr:row>
      <xdr:rowOff>19050</xdr:rowOff>
    </xdr:from>
    <xdr:to>
      <xdr:col>120</xdr:col>
      <xdr:colOff>114300</xdr:colOff>
      <xdr:row>4</xdr:row>
      <xdr:rowOff>63500</xdr:rowOff>
    </xdr:to>
    <xdr:sp>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岐阜県高山市</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85</xdr:col>
      <xdr:colOff>63500</xdr:colOff>
      <xdr:row>1</xdr:row>
      <xdr:rowOff>19050</xdr:rowOff>
    </xdr:from>
    <xdr:to>
      <xdr:col>99</xdr:col>
      <xdr:colOff>57150</xdr:colOff>
      <xdr:row>4</xdr:row>
      <xdr:rowOff>63500</xdr:rowOff>
    </xdr:to>
    <xdr:sp>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5</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4</xdr:col>
      <xdr:colOff>0</xdr:colOff>
      <xdr:row>5</xdr:row>
      <xdr:rowOff>31750</xdr:rowOff>
    </xdr:from>
    <xdr:to>
      <xdr:col>57</xdr:col>
      <xdr:colOff>0</xdr:colOff>
      <xdr:row>15</xdr:row>
      <xdr:rowOff>95250</xdr:rowOff>
    </xdr:to>
    <xdr:sp>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127000</xdr:colOff>
      <xdr:row>5</xdr:row>
      <xdr:rowOff>63500</xdr:rowOff>
    </xdr:from>
    <xdr:to>
      <xdr:col>19</xdr:col>
      <xdr:colOff>25400</xdr:colOff>
      <xdr:row>15</xdr:row>
      <xdr:rowOff>63500</xdr:rowOff>
    </xdr:to>
    <xdr:sp>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83,281
82,239
2,177.61
56,306,750
52,544,618
3,432,333
27,959,520
15,709,596</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5</xdr:row>
      <xdr:rowOff>82550</xdr:rowOff>
    </xdr:from>
    <xdr:to>
      <xdr:col>37</xdr:col>
      <xdr:colOff>63500</xdr:colOff>
      <xdr:row>10</xdr:row>
      <xdr:rowOff>165100</xdr:rowOff>
    </xdr:to>
    <xdr:sp>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63500</xdr:colOff>
      <xdr:row>5</xdr:row>
      <xdr:rowOff>82550</xdr:rowOff>
    </xdr:from>
    <xdr:to>
      <xdr:col>44</xdr:col>
      <xdr:colOff>0</xdr:colOff>
      <xdr:row>10</xdr:row>
      <xdr:rowOff>165100</xdr:rowOff>
    </xdr:to>
    <xdr:sp>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4.5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10</xdr:row>
      <xdr:rowOff>0</xdr:rowOff>
    </xdr:from>
    <xdr:to>
      <xdr:col>37</xdr:col>
      <xdr:colOff>63500</xdr:colOff>
      <xdr:row>13</xdr:row>
      <xdr:rowOff>120650</xdr:rowOff>
    </xdr:to>
    <xdr:sp>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R01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R02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R03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R04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R05  Ⅱ</a:t>
          </a:r>
          <a:r>
            <a:rPr kumimoji="1" lang="ja-JP" altLang="en-US" sz="1100" b="1">
              <a:solidFill>
                <a:srgbClr val="000000"/>
              </a:solidFill>
              <a:latin typeface="ＭＳ ゴシック" panose="020B0609070205080204" pitchFamily="1" charset="-128"/>
              <a:ea typeface="ＭＳ ゴシック" panose="020B0609070205080204" pitchFamily="1" charset="-128"/>
            </a:rPr>
            <a:t>－１</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25400</xdr:colOff>
      <xdr:row>5</xdr:row>
      <xdr:rowOff>31750</xdr:rowOff>
    </xdr:from>
    <xdr:to>
      <xdr:col>66</xdr:col>
      <xdr:colOff>25400</xdr:colOff>
      <xdr:row>11</xdr:row>
      <xdr:rowOff>146050</xdr:rowOff>
    </xdr:to>
    <xdr:sp>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7</xdr:row>
      <xdr:rowOff>19050</xdr:rowOff>
    </xdr:from>
    <xdr:to>
      <xdr:col>67</xdr:col>
      <xdr:colOff>31750</xdr:colOff>
      <xdr:row>8</xdr:row>
      <xdr:rowOff>101600</xdr:rowOff>
    </xdr:to>
    <xdr:sp>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9</xdr:row>
      <xdr:rowOff>6350</xdr:rowOff>
    </xdr:from>
    <xdr:to>
      <xdr:col>67</xdr:col>
      <xdr:colOff>31750</xdr:colOff>
      <xdr:row>12</xdr:row>
      <xdr:rowOff>127000</xdr:rowOff>
    </xdr:to>
    <xdr:sp>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xdr:nvSpPr>
        <xdr:cNvPr id="29" name="テキスト ボックス 28"/>
        <xdr:cNvSpPr txBox="1"/>
      </xdr:nvSpPr>
      <xdr:spPr>
        <a:xfrm>
          <a:off x="698500" y="2857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18</xdr:row>
      <xdr:rowOff>88900</xdr:rowOff>
    </xdr:from>
    <xdr:ext cx="6046335" cy="259045"/>
    <xdr:sp>
      <xdr:nvSpPr>
        <xdr:cNvPr id="30" name="テキスト ボックス 29"/>
        <xdr:cNvSpPr txBox="1"/>
      </xdr:nvSpPr>
      <xdr:spPr>
        <a:xfrm>
          <a:off x="698500" y="31750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20</xdr:row>
      <xdr:rowOff>63500</xdr:rowOff>
    </xdr:from>
    <xdr:ext cx="8231805" cy="259045"/>
    <xdr:sp>
      <xdr:nvSpPr>
        <xdr:cNvPr id="31" name="テキスト ボックス 30"/>
        <xdr:cNvSpPr txBox="1"/>
      </xdr:nvSpPr>
      <xdr:spPr>
        <a:xfrm>
          <a:off x="698500" y="3492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23</xdr:row>
      <xdr:rowOff>57150</xdr:rowOff>
    </xdr:from>
    <xdr:to>
      <xdr:col>28</xdr:col>
      <xdr:colOff>114300</xdr:colOff>
      <xdr:row>25</xdr:row>
      <xdr:rowOff>31750</xdr:rowOff>
    </xdr:to>
    <xdr:sp>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25</xdr:row>
      <xdr:rowOff>57150</xdr:rowOff>
    </xdr:from>
    <xdr:to>
      <xdr:col>12</xdr:col>
      <xdr:colOff>127000</xdr:colOff>
      <xdr:row>26</xdr:row>
      <xdr:rowOff>139700</xdr:rowOff>
    </xdr:to>
    <xdr:sp>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26</xdr:row>
      <xdr:rowOff>88900</xdr:rowOff>
    </xdr:from>
    <xdr:to>
      <xdr:col>12</xdr:col>
      <xdr:colOff>127000</xdr:colOff>
      <xdr:row>28</xdr:row>
      <xdr:rowOff>0</xdr:rowOff>
    </xdr:to>
    <xdr:sp>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26</xdr:row>
      <xdr:rowOff>88900</xdr:rowOff>
    </xdr:from>
    <xdr:to>
      <xdr:col>18</xdr:col>
      <xdr:colOff>0</xdr:colOff>
      <xdr:row>28</xdr:row>
      <xdr:rowOff>0</xdr:rowOff>
    </xdr:to>
    <xdr:sp>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26</xdr:row>
      <xdr:rowOff>88900</xdr:rowOff>
    </xdr:from>
    <xdr:to>
      <xdr:col>24</xdr:col>
      <xdr:colOff>0</xdr:colOff>
      <xdr:row>28</xdr:row>
      <xdr:rowOff>0</xdr:rowOff>
    </xdr:to>
    <xdr:sp>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xdr:nvSpPr>
        <xdr:cNvPr id="40" name="テキスト ボックス 39"/>
        <xdr:cNvSpPr txBox="1"/>
      </xdr:nvSpPr>
      <xdr:spPr>
        <a:xfrm>
          <a:off x="723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xdr:nvSpPr>
        <xdr:cNvPr id="42" name="テキスト ボックス 41"/>
        <xdr:cNvSpPr txBox="1"/>
      </xdr:nvSpPr>
      <xdr:spPr>
        <a:xfrm>
          <a:off x="230505" y="6969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xdr:nvSpPr>
        <xdr:cNvPr id="44" name="テキスト ボックス 43"/>
        <xdr:cNvSpPr txBox="1"/>
      </xdr:nvSpPr>
      <xdr:spPr>
        <a:xfrm>
          <a:off x="230505" y="658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xdr:nvSpPr>
        <xdr:cNvPr id="46" name="テキスト ボックス 45"/>
        <xdr:cNvSpPr txBox="1"/>
      </xdr:nvSpPr>
      <xdr:spPr>
        <a:xfrm>
          <a:off x="230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xdr:nvSpPr>
        <xdr:cNvPr id="48" name="テキスト ボックス 47"/>
        <xdr:cNvSpPr txBox="1"/>
      </xdr:nvSpPr>
      <xdr:spPr>
        <a:xfrm>
          <a:off x="166370" y="5826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xdr:nvSpPr>
        <xdr:cNvPr id="50" name="テキスト ボックス 49"/>
        <xdr:cNvSpPr txBox="1"/>
      </xdr:nvSpPr>
      <xdr:spPr>
        <a:xfrm>
          <a:off x="166370" y="544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xdr:nvSpPr>
        <xdr:cNvPr id="52" name="テキスト ボックス 51"/>
        <xdr:cNvSpPr txBox="1"/>
      </xdr:nvSpPr>
      <xdr:spPr>
        <a:xfrm>
          <a:off x="166370" y="506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xdr:nvSpPr>
        <xdr:cNvPr id="54" name="テキスト ボックス 53"/>
        <xdr:cNvSpPr txBox="1"/>
      </xdr:nvSpPr>
      <xdr:spPr>
        <a:xfrm>
          <a:off x="166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xdr:nvCxnSpPr>
        <xdr:cNvPr id="56" name="直線コネクタ 55"/>
        <xdr:cNvCxnSpPr/>
      </xdr:nvCxnSpPr>
      <xdr:spPr>
        <a:xfrm flipV="1">
          <a:off x="4633595" y="5466080"/>
          <a:ext cx="1270" cy="135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xdr:nvSpPr>
        <xdr:cNvPr id="57" name="人件費最小値テキスト"/>
        <xdr:cNvSpPr txBox="1"/>
      </xdr:nvSpPr>
      <xdr:spPr>
        <a:xfrm>
          <a:off x="4686300" y="682752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xdr:nvSpPr>
        <xdr:cNvPr id="59" name="人件費最大値テキスト"/>
        <xdr:cNvSpPr txBox="1"/>
      </xdr:nvSpPr>
      <xdr:spPr>
        <a:xfrm>
          <a:off x="4686300" y="524129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xdr:nvCxnSpPr>
        <xdr:cNvPr id="60" name="直線コネクタ 59"/>
        <xdr:cNvCxnSpPr/>
      </xdr:nvCxnSpPr>
      <xdr:spPr>
        <a:xfrm>
          <a:off x="4546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170993</xdr:rowOff>
    </xdr:from>
    <xdr:to>
      <xdr:col>24</xdr:col>
      <xdr:colOff>63500</xdr:colOff>
      <xdr:row>37</xdr:row>
      <xdr:rowOff>1511</xdr:rowOff>
    </xdr:to>
    <xdr:cxnSp>
      <xdr:nvCxnSpPr>
        <xdr:cNvPr id="61" name="直線コネクタ 60"/>
        <xdr:cNvCxnSpPr/>
      </xdr:nvCxnSpPr>
      <xdr:spPr>
        <a:xfrm>
          <a:off x="3797300" y="6343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xdr:nvSpPr>
        <xdr:cNvPr id="62" name="人件費平均値テキスト"/>
        <xdr:cNvSpPr txBox="1"/>
      </xdr:nvSpPr>
      <xdr:spPr>
        <a:xfrm>
          <a:off x="4686300" y="629666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xdr:nvSpPr>
        <xdr:cNvPr id="63" name="フローチャート: 判断 62"/>
        <xdr:cNvSpPr/>
      </xdr:nvSpPr>
      <xdr:spPr>
        <a:xfrm>
          <a:off x="45847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170993</xdr:rowOff>
    </xdr:from>
    <xdr:to>
      <xdr:col>19</xdr:col>
      <xdr:colOff>177800</xdr:colOff>
      <xdr:row>37</xdr:row>
      <xdr:rowOff>11303</xdr:rowOff>
    </xdr:to>
    <xdr:cxnSp>
      <xdr:nvCxnSpPr>
        <xdr:cNvPr id="64" name="直線コネクタ 63"/>
        <xdr:cNvCxnSpPr/>
      </xdr:nvCxnSpPr>
      <xdr:spPr>
        <a:xfrm flipV="1">
          <a:off x="2908300" y="6343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xdr:nvSpPr>
        <xdr:cNvPr id="65" name="フローチャート: 判断 64"/>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xdr:nvSpPr>
        <xdr:cNvPr id="66" name="テキスト ボックス 65"/>
        <xdr:cNvSpPr txBox="1"/>
      </xdr:nvSpPr>
      <xdr:spPr>
        <a:xfrm>
          <a:off x="3529965" y="6431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11303</xdr:rowOff>
    </xdr:from>
    <xdr:to>
      <xdr:col>15</xdr:col>
      <xdr:colOff>50800</xdr:colOff>
      <xdr:row>37</xdr:row>
      <xdr:rowOff>26162</xdr:rowOff>
    </xdr:to>
    <xdr:cxnSp>
      <xdr:nvCxnSpPr>
        <xdr:cNvPr id="67" name="直線コネクタ 66"/>
        <xdr:cNvCxnSpPr/>
      </xdr:nvCxnSpPr>
      <xdr:spPr>
        <a:xfrm flipV="1">
          <a:off x="2019300" y="6354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xdr:nvSpPr>
        <xdr:cNvPr id="69" name="テキスト ボックス 68"/>
        <xdr:cNvSpPr txBox="1"/>
      </xdr:nvSpPr>
      <xdr:spPr>
        <a:xfrm>
          <a:off x="2640965" y="644652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26162</xdr:rowOff>
    </xdr:from>
    <xdr:to>
      <xdr:col>10</xdr:col>
      <xdr:colOff>114300</xdr:colOff>
      <xdr:row>37</xdr:row>
      <xdr:rowOff>154025</xdr:rowOff>
    </xdr:to>
    <xdr:cxnSp>
      <xdr:nvCxnSpPr>
        <xdr:cNvPr id="70" name="直線コネクタ 69"/>
        <xdr:cNvCxnSpPr/>
      </xdr:nvCxnSpPr>
      <xdr:spPr>
        <a:xfrm flipV="1">
          <a:off x="1130300" y="636968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3889" cy="259045"/>
    <xdr:sp>
      <xdr:nvSpPr>
        <xdr:cNvPr id="72" name="テキスト ボックス 71"/>
        <xdr:cNvSpPr txBox="1"/>
      </xdr:nvSpPr>
      <xdr:spPr>
        <a:xfrm>
          <a:off x="1751965" y="65036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xdr:nvSpPr>
        <xdr:cNvPr id="73" name="フローチャート: 判断 72"/>
        <xdr:cNvSpPr/>
      </xdr:nvSpPr>
      <xdr:spPr>
        <a:xfrm>
          <a:off x="1079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xdr:nvSpPr>
        <xdr:cNvPr id="74" name="テキスト ボックス 73"/>
        <xdr:cNvSpPr txBox="1"/>
      </xdr:nvSpPr>
      <xdr:spPr>
        <a:xfrm>
          <a:off x="862965" y="66059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xdr:nvSpPr>
        <xdr:cNvPr id="75" name="テキスト ボックス 74"/>
        <xdr:cNvSpPr txBox="1"/>
      </xdr:nvSpPr>
      <xdr:spPr>
        <a:xfrm>
          <a:off x="4445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xdr:nvSpPr>
        <xdr:cNvPr id="76" name="テキスト ボックス 75"/>
        <xdr:cNvSpPr txBox="1"/>
      </xdr:nvSpPr>
      <xdr:spPr>
        <a:xfrm>
          <a:off x="3606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xdr:nvSpPr>
        <xdr:cNvPr id="77" name="テキスト ボックス 76"/>
        <xdr:cNvSpPr txBox="1"/>
      </xdr:nvSpPr>
      <xdr:spPr>
        <a:xfrm>
          <a:off x="2717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xdr:nvSpPr>
        <xdr:cNvPr id="78" name="テキスト ボックス 77"/>
        <xdr:cNvSpPr txBox="1"/>
      </xdr:nvSpPr>
      <xdr:spPr>
        <a:xfrm>
          <a:off x="182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xdr:nvSpPr>
        <xdr:cNvPr id="79" name="テキスト ボックス 78"/>
        <xdr:cNvSpPr txBox="1"/>
      </xdr:nvSpPr>
      <xdr:spPr>
        <a:xfrm>
          <a:off x="93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122161</xdr:rowOff>
    </xdr:from>
    <xdr:to>
      <xdr:col>24</xdr:col>
      <xdr:colOff>114300</xdr:colOff>
      <xdr:row>37</xdr:row>
      <xdr:rowOff>52311</xdr:rowOff>
    </xdr:to>
    <xdr:sp>
      <xdr:nvSpPr>
        <xdr:cNvPr id="80" name="楕円 79"/>
        <xdr:cNvSpPr/>
      </xdr:nvSpPr>
      <xdr:spPr>
        <a:xfrm>
          <a:off x="4584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145038</xdr:rowOff>
    </xdr:from>
    <xdr:ext cx="534377" cy="259045"/>
    <xdr:sp>
      <xdr:nvSpPr>
        <xdr:cNvPr id="81" name="人件費該当値テキスト"/>
        <xdr:cNvSpPr txBox="1"/>
      </xdr:nvSpPr>
      <xdr:spPr>
        <a:xfrm>
          <a:off x="4686300" y="61455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120193</xdr:rowOff>
    </xdr:from>
    <xdr:to>
      <xdr:col>20</xdr:col>
      <xdr:colOff>38100</xdr:colOff>
      <xdr:row>37</xdr:row>
      <xdr:rowOff>50343</xdr:rowOff>
    </xdr:to>
    <xdr:sp>
      <xdr:nvSpPr>
        <xdr:cNvPr id="82" name="楕円 81"/>
        <xdr:cNvSpPr/>
      </xdr:nvSpPr>
      <xdr:spPr>
        <a:xfrm>
          <a:off x="3746500"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66870</xdr:rowOff>
    </xdr:from>
    <xdr:ext cx="534377" cy="259045"/>
    <xdr:sp>
      <xdr:nvSpPr>
        <xdr:cNvPr id="83" name="テキスト ボックス 82"/>
        <xdr:cNvSpPr txBox="1"/>
      </xdr:nvSpPr>
      <xdr:spPr>
        <a:xfrm>
          <a:off x="3529965" y="60674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xdr:nvSpPr>
        <xdr:cNvPr id="84" name="楕円 83"/>
        <xdr:cNvSpPr/>
      </xdr:nvSpPr>
      <xdr:spPr>
        <a:xfrm>
          <a:off x="2857500" y="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78630</xdr:rowOff>
    </xdr:from>
    <xdr:ext cx="534377" cy="259045"/>
    <xdr:sp>
      <xdr:nvSpPr>
        <xdr:cNvPr id="85" name="テキスト ボックス 84"/>
        <xdr:cNvSpPr txBox="1"/>
      </xdr:nvSpPr>
      <xdr:spPr>
        <a:xfrm>
          <a:off x="2640965" y="60788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146812</xdr:rowOff>
    </xdr:from>
    <xdr:to>
      <xdr:col>10</xdr:col>
      <xdr:colOff>165100</xdr:colOff>
      <xdr:row>37</xdr:row>
      <xdr:rowOff>76962</xdr:rowOff>
    </xdr:to>
    <xdr:sp>
      <xdr:nvSpPr>
        <xdr:cNvPr id="86" name="楕円 85"/>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93489</xdr:rowOff>
    </xdr:from>
    <xdr:ext cx="533889" cy="259045"/>
    <xdr:sp>
      <xdr:nvSpPr>
        <xdr:cNvPr id="87" name="テキスト ボックス 86"/>
        <xdr:cNvSpPr txBox="1"/>
      </xdr:nvSpPr>
      <xdr:spPr>
        <a:xfrm>
          <a:off x="1751965" y="60940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103225</xdr:rowOff>
    </xdr:from>
    <xdr:to>
      <xdr:col>6</xdr:col>
      <xdr:colOff>38100</xdr:colOff>
      <xdr:row>38</xdr:row>
      <xdr:rowOff>33375</xdr:rowOff>
    </xdr:to>
    <xdr:sp>
      <xdr:nvSpPr>
        <xdr:cNvPr id="88" name="楕円 87"/>
        <xdr:cNvSpPr/>
      </xdr:nvSpPr>
      <xdr:spPr>
        <a:xfrm>
          <a:off x="107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49902</xdr:rowOff>
    </xdr:from>
    <xdr:ext cx="534377" cy="259045"/>
    <xdr:sp>
      <xdr:nvSpPr>
        <xdr:cNvPr id="89" name="テキスト ボックス 88"/>
        <xdr:cNvSpPr txBox="1"/>
      </xdr:nvSpPr>
      <xdr:spPr>
        <a:xfrm>
          <a:off x="862965" y="62217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45</xdr:row>
      <xdr:rowOff>57150</xdr:rowOff>
    </xdr:from>
    <xdr:to>
      <xdr:col>12</xdr:col>
      <xdr:colOff>127000</xdr:colOff>
      <xdr:row>46</xdr:row>
      <xdr:rowOff>139700</xdr:rowOff>
    </xdr:to>
    <xdr:sp>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46</xdr:row>
      <xdr:rowOff>88900</xdr:rowOff>
    </xdr:from>
    <xdr:to>
      <xdr:col>12</xdr:col>
      <xdr:colOff>127000</xdr:colOff>
      <xdr:row>48</xdr:row>
      <xdr:rowOff>0</xdr:rowOff>
    </xdr:to>
    <xdr:sp>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46</xdr:row>
      <xdr:rowOff>88900</xdr:rowOff>
    </xdr:from>
    <xdr:to>
      <xdr:col>18</xdr:col>
      <xdr:colOff>0</xdr:colOff>
      <xdr:row>48</xdr:row>
      <xdr:rowOff>0</xdr:rowOff>
    </xdr:to>
    <xdr:sp>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46</xdr:row>
      <xdr:rowOff>88900</xdr:rowOff>
    </xdr:from>
    <xdr:to>
      <xdr:col>24</xdr:col>
      <xdr:colOff>0</xdr:colOff>
      <xdr:row>48</xdr:row>
      <xdr:rowOff>0</xdr:rowOff>
    </xdr:to>
    <xdr:sp>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xdr:nvSpPr>
        <xdr:cNvPr id="98" name="テキスト ボックス 97"/>
        <xdr:cNvSpPr txBox="1"/>
      </xdr:nvSpPr>
      <xdr:spPr>
        <a:xfrm>
          <a:off x="723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xdr:nvSpPr>
        <xdr:cNvPr id="100" name="テキスト ボックス 99"/>
        <xdr:cNvSpPr txBox="1"/>
      </xdr:nvSpPr>
      <xdr:spPr>
        <a:xfrm>
          <a:off x="230505" y="1039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xdr:nvCxnSpPr>
        <xdr:cNvPr id="101" name="直線コネクタ 100"/>
        <xdr:cNvCxnSpPr/>
      </xdr:nvCxnSpPr>
      <xdr:spPr>
        <a:xfrm>
          <a:off x="762000" y="10213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xdr:nvSpPr>
        <xdr:cNvPr id="102" name="テキスト ボックス 101"/>
        <xdr:cNvSpPr txBox="1"/>
      </xdr:nvSpPr>
      <xdr:spPr>
        <a:xfrm>
          <a:off x="230505" y="10071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xdr:nvCxnSpPr>
        <xdr:cNvPr id="103" name="直線コネクタ 102"/>
        <xdr:cNvCxnSpPr/>
      </xdr:nvCxnSpPr>
      <xdr:spPr>
        <a:xfrm>
          <a:off x="762000" y="9887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xdr:nvSpPr>
        <xdr:cNvPr id="104" name="テキスト ボックス 103"/>
        <xdr:cNvSpPr txBox="1"/>
      </xdr:nvSpPr>
      <xdr:spPr>
        <a:xfrm>
          <a:off x="230505" y="9745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xdr:nvCxnSpPr>
        <xdr:cNvPr id="105" name="直線コネクタ 104"/>
        <xdr:cNvCxnSpPr/>
      </xdr:nvCxnSpPr>
      <xdr:spPr>
        <a:xfrm>
          <a:off x="762000" y="9561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xdr:nvSpPr>
        <xdr:cNvPr id="106" name="テキスト ボックス 105"/>
        <xdr:cNvSpPr txBox="1"/>
      </xdr:nvSpPr>
      <xdr:spPr>
        <a:xfrm>
          <a:off x="230505" y="9418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xdr:nvCxnSpPr>
        <xdr:cNvPr id="107" name="直線コネクタ 106"/>
        <xdr:cNvCxnSpPr/>
      </xdr:nvCxnSpPr>
      <xdr:spPr>
        <a:xfrm>
          <a:off x="762000" y="9234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xdr:nvSpPr>
        <xdr:cNvPr id="108" name="テキスト ボックス 107"/>
        <xdr:cNvSpPr txBox="1"/>
      </xdr:nvSpPr>
      <xdr:spPr>
        <a:xfrm>
          <a:off x="166370" y="909193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xdr:nvCxnSpPr>
        <xdr:cNvPr id="109" name="直線コネクタ 108"/>
        <xdr:cNvCxnSpPr/>
      </xdr:nvCxnSpPr>
      <xdr:spPr>
        <a:xfrm>
          <a:off x="762000" y="8907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xdr:nvSpPr>
        <xdr:cNvPr id="110" name="テキスト ボックス 109"/>
        <xdr:cNvSpPr txBox="1"/>
      </xdr:nvSpPr>
      <xdr:spPr>
        <a:xfrm>
          <a:off x="166370" y="8765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xdr:nvCxnSpPr>
        <xdr:cNvPr id="111" name="直線コネクタ 110"/>
        <xdr:cNvCxnSpPr/>
      </xdr:nvCxnSpPr>
      <xdr:spPr>
        <a:xfrm>
          <a:off x="762000" y="8581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xdr:nvSpPr>
        <xdr:cNvPr id="112" name="テキスト ボックス 111"/>
        <xdr:cNvSpPr txBox="1"/>
      </xdr:nvSpPr>
      <xdr:spPr>
        <a:xfrm>
          <a:off x="166370" y="8439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xdr:nvSpPr>
        <xdr:cNvPr id="114" name="テキスト ボックス 113"/>
        <xdr:cNvSpPr txBox="1"/>
      </xdr:nvSpPr>
      <xdr:spPr>
        <a:xfrm>
          <a:off x="166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xdr:nvCxnSpPr>
        <xdr:cNvPr id="116" name="直線コネクタ 115"/>
        <xdr:cNvCxnSpPr/>
      </xdr:nvCxnSpPr>
      <xdr:spPr>
        <a:xfrm flipV="1">
          <a:off x="4633595" y="8540750"/>
          <a:ext cx="1270" cy="1484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xdr:nvSpPr>
        <xdr:cNvPr id="117" name="物件費最小値テキスト"/>
        <xdr:cNvSpPr txBox="1"/>
      </xdr:nvSpPr>
      <xdr:spPr>
        <a:xfrm>
          <a:off x="4686300" y="100291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xdr:nvCxnSpPr>
        <xdr:cNvPr id="118" name="直線コネクタ 117"/>
        <xdr:cNvCxnSpPr/>
      </xdr:nvCxnSpPr>
      <xdr:spPr>
        <a:xfrm>
          <a:off x="4546600" y="1002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xdr:nvSpPr>
        <xdr:cNvPr id="119" name="物件費最大値テキスト"/>
        <xdr:cNvSpPr txBox="1"/>
      </xdr:nvSpPr>
      <xdr:spPr>
        <a:xfrm>
          <a:off x="4686300" y="831596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xdr:nvCxnSpPr>
        <xdr:cNvPr id="120" name="直線コネクタ 119"/>
        <xdr:cNvCxnSpPr/>
      </xdr:nvCxnSpPr>
      <xdr:spPr>
        <a:xfrm>
          <a:off x="4546600" y="854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150542</xdr:rowOff>
    </xdr:from>
    <xdr:to>
      <xdr:col>24</xdr:col>
      <xdr:colOff>63500</xdr:colOff>
      <xdr:row>53</xdr:row>
      <xdr:rowOff>169532</xdr:rowOff>
    </xdr:to>
    <xdr:cxnSp>
      <xdr:nvCxnSpPr>
        <xdr:cNvPr id="121" name="直線コネクタ 120"/>
        <xdr:cNvCxnSpPr/>
      </xdr:nvCxnSpPr>
      <xdr:spPr>
        <a:xfrm flipV="1">
          <a:off x="3797300" y="9237345"/>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xdr:nvSpPr>
        <xdr:cNvPr id="122" name="物件費平均値テキスト"/>
        <xdr:cNvSpPr txBox="1"/>
      </xdr:nvSpPr>
      <xdr:spPr>
        <a:xfrm>
          <a:off x="4686300" y="941832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169532</xdr:rowOff>
    </xdr:from>
    <xdr:to>
      <xdr:col>19</xdr:col>
      <xdr:colOff>177800</xdr:colOff>
      <xdr:row>54</xdr:row>
      <xdr:rowOff>82338</xdr:rowOff>
    </xdr:to>
    <xdr:cxnSp>
      <xdr:nvCxnSpPr>
        <xdr:cNvPr id="124" name="直線コネクタ 123"/>
        <xdr:cNvCxnSpPr/>
      </xdr:nvCxnSpPr>
      <xdr:spPr>
        <a:xfrm flipV="1">
          <a:off x="2908300" y="92557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xdr:nvSpPr>
        <xdr:cNvPr id="125" name="フローチャート: 判断 124"/>
        <xdr:cNvSpPr/>
      </xdr:nvSpPr>
      <xdr:spPr>
        <a:xfrm>
          <a:off x="3746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xdr:nvSpPr>
        <xdr:cNvPr id="126" name="テキスト ボックス 125"/>
        <xdr:cNvSpPr txBox="1"/>
      </xdr:nvSpPr>
      <xdr:spPr>
        <a:xfrm>
          <a:off x="3529965" y="95250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82338</xdr:rowOff>
    </xdr:from>
    <xdr:to>
      <xdr:col>15</xdr:col>
      <xdr:colOff>50800</xdr:colOff>
      <xdr:row>55</xdr:row>
      <xdr:rowOff>57894</xdr:rowOff>
    </xdr:to>
    <xdr:cxnSp>
      <xdr:nvCxnSpPr>
        <xdr:cNvPr id="127" name="直線コネクタ 126"/>
        <xdr:cNvCxnSpPr/>
      </xdr:nvCxnSpPr>
      <xdr:spPr>
        <a:xfrm flipV="1">
          <a:off x="2019300" y="9340215"/>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xdr:nvSpPr>
        <xdr:cNvPr id="129" name="テキスト ボックス 128"/>
        <xdr:cNvSpPr txBox="1"/>
      </xdr:nvSpPr>
      <xdr:spPr>
        <a:xfrm>
          <a:off x="2640965" y="95821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57894</xdr:rowOff>
    </xdr:from>
    <xdr:to>
      <xdr:col>10</xdr:col>
      <xdr:colOff>114300</xdr:colOff>
      <xdr:row>55</xdr:row>
      <xdr:rowOff>110880</xdr:rowOff>
    </xdr:to>
    <xdr:cxnSp>
      <xdr:nvCxnSpPr>
        <xdr:cNvPr id="130" name="直線コネクタ 129"/>
        <xdr:cNvCxnSpPr/>
      </xdr:nvCxnSpPr>
      <xdr:spPr>
        <a:xfrm flipV="1">
          <a:off x="1130300" y="9487535"/>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xdr:nvSpPr>
        <xdr:cNvPr id="131" name="フローチャート: 判断 130"/>
        <xdr:cNvSpPr/>
      </xdr:nvSpPr>
      <xdr:spPr>
        <a:xfrm>
          <a:off x="196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3889" cy="259045"/>
    <xdr:sp>
      <xdr:nvSpPr>
        <xdr:cNvPr id="132" name="テキスト ボックス 131"/>
        <xdr:cNvSpPr txBox="1"/>
      </xdr:nvSpPr>
      <xdr:spPr>
        <a:xfrm>
          <a:off x="1751965" y="97428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xdr:nvSpPr>
        <xdr:cNvPr id="133" name="フローチャート: 判断 132"/>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xdr:nvSpPr>
        <xdr:cNvPr id="134" name="テキスト ボックス 133"/>
        <xdr:cNvSpPr txBox="1"/>
      </xdr:nvSpPr>
      <xdr:spPr>
        <a:xfrm>
          <a:off x="862965" y="97904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xdr:nvSpPr>
        <xdr:cNvPr id="135" name="テキスト ボックス 134"/>
        <xdr:cNvSpPr txBox="1"/>
      </xdr:nvSpPr>
      <xdr:spPr>
        <a:xfrm>
          <a:off x="4445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xdr:nvSpPr>
        <xdr:cNvPr id="136" name="テキスト ボックス 135"/>
        <xdr:cNvSpPr txBox="1"/>
      </xdr:nvSpPr>
      <xdr:spPr>
        <a:xfrm>
          <a:off x="3606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xdr:nvSpPr>
        <xdr:cNvPr id="137" name="テキスト ボックス 136"/>
        <xdr:cNvSpPr txBox="1"/>
      </xdr:nvSpPr>
      <xdr:spPr>
        <a:xfrm>
          <a:off x="2717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xdr:nvSpPr>
        <xdr:cNvPr id="138" name="テキスト ボックス 137"/>
        <xdr:cNvSpPr txBox="1"/>
      </xdr:nvSpPr>
      <xdr:spPr>
        <a:xfrm>
          <a:off x="182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xdr:nvSpPr>
        <xdr:cNvPr id="139" name="テキスト ボックス 138"/>
        <xdr:cNvSpPr txBox="1"/>
      </xdr:nvSpPr>
      <xdr:spPr>
        <a:xfrm>
          <a:off x="93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99742</xdr:rowOff>
    </xdr:from>
    <xdr:to>
      <xdr:col>24</xdr:col>
      <xdr:colOff>114300</xdr:colOff>
      <xdr:row>54</xdr:row>
      <xdr:rowOff>29892</xdr:rowOff>
    </xdr:to>
    <xdr:sp>
      <xdr:nvSpPr>
        <xdr:cNvPr id="140" name="楕円 139"/>
        <xdr:cNvSpPr/>
      </xdr:nvSpPr>
      <xdr:spPr>
        <a:xfrm>
          <a:off x="45847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122619</xdr:rowOff>
    </xdr:from>
    <xdr:ext cx="534377" cy="259045"/>
    <xdr:sp>
      <xdr:nvSpPr>
        <xdr:cNvPr id="141" name="物件費該当値テキスト"/>
        <xdr:cNvSpPr txBox="1"/>
      </xdr:nvSpPr>
      <xdr:spPr>
        <a:xfrm>
          <a:off x="4686300" y="90379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118732</xdr:rowOff>
    </xdr:from>
    <xdr:to>
      <xdr:col>20</xdr:col>
      <xdr:colOff>38100</xdr:colOff>
      <xdr:row>54</xdr:row>
      <xdr:rowOff>48882</xdr:rowOff>
    </xdr:to>
    <xdr:sp>
      <xdr:nvSpPr>
        <xdr:cNvPr id="142" name="楕円 141"/>
        <xdr:cNvSpPr/>
      </xdr:nvSpPr>
      <xdr:spPr>
        <a:xfrm>
          <a:off x="37465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65409</xdr:rowOff>
    </xdr:from>
    <xdr:ext cx="534377" cy="259045"/>
    <xdr:sp>
      <xdr:nvSpPr>
        <xdr:cNvPr id="143" name="テキスト ボックス 142"/>
        <xdr:cNvSpPr txBox="1"/>
      </xdr:nvSpPr>
      <xdr:spPr>
        <a:xfrm>
          <a:off x="3529965" y="898080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31538</xdr:rowOff>
    </xdr:from>
    <xdr:to>
      <xdr:col>15</xdr:col>
      <xdr:colOff>101600</xdr:colOff>
      <xdr:row>54</xdr:row>
      <xdr:rowOff>133138</xdr:rowOff>
    </xdr:to>
    <xdr:sp>
      <xdr:nvSpPr>
        <xdr:cNvPr id="144" name="楕円 143"/>
        <xdr:cNvSpPr/>
      </xdr:nvSpPr>
      <xdr:spPr>
        <a:xfrm>
          <a:off x="2857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149665</xdr:rowOff>
    </xdr:from>
    <xdr:ext cx="534377" cy="259045"/>
    <xdr:sp>
      <xdr:nvSpPr>
        <xdr:cNvPr id="145" name="テキスト ボックス 144"/>
        <xdr:cNvSpPr txBox="1"/>
      </xdr:nvSpPr>
      <xdr:spPr>
        <a:xfrm>
          <a:off x="2640965" y="90646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7094</xdr:rowOff>
    </xdr:from>
    <xdr:to>
      <xdr:col>10</xdr:col>
      <xdr:colOff>165100</xdr:colOff>
      <xdr:row>55</xdr:row>
      <xdr:rowOff>108694</xdr:rowOff>
    </xdr:to>
    <xdr:sp>
      <xdr:nvSpPr>
        <xdr:cNvPr id="146" name="楕円 145"/>
        <xdr:cNvSpPr/>
      </xdr:nvSpPr>
      <xdr:spPr>
        <a:xfrm>
          <a:off x="1968500" y="9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125221</xdr:rowOff>
    </xdr:from>
    <xdr:ext cx="533889" cy="259045"/>
    <xdr:sp>
      <xdr:nvSpPr>
        <xdr:cNvPr id="147" name="テキスト ボックス 146"/>
        <xdr:cNvSpPr txBox="1"/>
      </xdr:nvSpPr>
      <xdr:spPr>
        <a:xfrm>
          <a:off x="1751965" y="92119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60080</xdr:rowOff>
    </xdr:from>
    <xdr:to>
      <xdr:col>6</xdr:col>
      <xdr:colOff>38100</xdr:colOff>
      <xdr:row>55</xdr:row>
      <xdr:rowOff>161680</xdr:rowOff>
    </xdr:to>
    <xdr:sp>
      <xdr:nvSpPr>
        <xdr:cNvPr id="148" name="楕円 147"/>
        <xdr:cNvSpPr/>
      </xdr:nvSpPr>
      <xdr:spPr>
        <a:xfrm>
          <a:off x="1079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6757</xdr:rowOff>
    </xdr:from>
    <xdr:ext cx="534377" cy="259045"/>
    <xdr:sp>
      <xdr:nvSpPr>
        <xdr:cNvPr id="149" name="テキスト ボックス 148"/>
        <xdr:cNvSpPr txBox="1"/>
      </xdr:nvSpPr>
      <xdr:spPr>
        <a:xfrm>
          <a:off x="862965" y="92646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65</xdr:row>
      <xdr:rowOff>57150</xdr:rowOff>
    </xdr:from>
    <xdr:to>
      <xdr:col>12</xdr:col>
      <xdr:colOff>127000</xdr:colOff>
      <xdr:row>66</xdr:row>
      <xdr:rowOff>139700</xdr:rowOff>
    </xdr:to>
    <xdr:sp>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66</xdr:row>
      <xdr:rowOff>88900</xdr:rowOff>
    </xdr:from>
    <xdr:to>
      <xdr:col>12</xdr:col>
      <xdr:colOff>127000</xdr:colOff>
      <xdr:row>68</xdr:row>
      <xdr:rowOff>0</xdr:rowOff>
    </xdr:to>
    <xdr:sp>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66</xdr:row>
      <xdr:rowOff>88900</xdr:rowOff>
    </xdr:from>
    <xdr:to>
      <xdr:col>18</xdr:col>
      <xdr:colOff>0</xdr:colOff>
      <xdr:row>68</xdr:row>
      <xdr:rowOff>0</xdr:rowOff>
    </xdr:to>
    <xdr:sp>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66</xdr:row>
      <xdr:rowOff>88900</xdr:rowOff>
    </xdr:from>
    <xdr:to>
      <xdr:col>24</xdr:col>
      <xdr:colOff>0</xdr:colOff>
      <xdr:row>68</xdr:row>
      <xdr:rowOff>0</xdr:rowOff>
    </xdr:to>
    <xdr:sp>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xdr:nvSpPr>
        <xdr:cNvPr id="158" name="テキスト ボックス 157"/>
        <xdr:cNvSpPr txBox="1"/>
      </xdr:nvSpPr>
      <xdr:spPr>
        <a:xfrm>
          <a:off x="723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xdr:nvSpPr>
        <xdr:cNvPr id="161" name="テキスト ボックス 160"/>
        <xdr:cNvSpPr txBox="1"/>
      </xdr:nvSpPr>
      <xdr:spPr>
        <a:xfrm>
          <a:off x="513080" y="13370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xdr:nvSpPr>
        <xdr:cNvPr id="163" name="テキスト ボックス 162"/>
        <xdr:cNvSpPr txBox="1"/>
      </xdr:nvSpPr>
      <xdr:spPr>
        <a:xfrm>
          <a:off x="230505" y="12913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xdr:nvSpPr>
        <xdr:cNvPr id="165" name="テキスト ボックス 164"/>
        <xdr:cNvSpPr txBox="1"/>
      </xdr:nvSpPr>
      <xdr:spPr>
        <a:xfrm>
          <a:off x="230505" y="124561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xdr:nvSpPr>
        <xdr:cNvPr id="167" name="テキスト ボックス 166"/>
        <xdr:cNvSpPr txBox="1"/>
      </xdr:nvSpPr>
      <xdr:spPr>
        <a:xfrm>
          <a:off x="230505" y="119989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xdr:nvSpPr>
        <xdr:cNvPr id="169" name="テキスト ボックス 168"/>
        <xdr:cNvSpPr txBox="1"/>
      </xdr:nvSpPr>
      <xdr:spPr>
        <a:xfrm>
          <a:off x="230505" y="11541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xdr:nvCxnSpPr>
        <xdr:cNvPr id="171" name="直線コネクタ 170"/>
        <xdr:cNvCxnSpPr/>
      </xdr:nvCxnSpPr>
      <xdr:spPr>
        <a:xfrm flipV="1">
          <a:off x="4633595" y="12288520"/>
          <a:ext cx="1270" cy="1177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xdr:nvSpPr>
        <xdr:cNvPr id="172" name="維持補修費最小値テキスト"/>
        <xdr:cNvSpPr txBox="1"/>
      </xdr:nvSpPr>
      <xdr:spPr>
        <a:xfrm>
          <a:off x="4686300" y="134702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xdr:nvCxnSpPr>
        <xdr:cNvPr id="173" name="直線コネクタ 172"/>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xdr:nvSpPr>
        <xdr:cNvPr id="174" name="維持補修費最大値テキスト"/>
        <xdr:cNvSpPr txBox="1"/>
      </xdr:nvSpPr>
      <xdr:spPr>
        <a:xfrm>
          <a:off x="4686300" y="120637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xdr:nvCxnSpPr>
        <xdr:cNvPr id="175" name="直線コネクタ 174"/>
        <xdr:cNvCxnSpPr/>
      </xdr:nvCxnSpPr>
      <xdr:spPr>
        <a:xfrm>
          <a:off x="4546600" y="122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113868</xdr:rowOff>
    </xdr:from>
    <xdr:to>
      <xdr:col>24</xdr:col>
      <xdr:colOff>63500</xdr:colOff>
      <xdr:row>74</xdr:row>
      <xdr:rowOff>97272</xdr:rowOff>
    </xdr:to>
    <xdr:cxnSp>
      <xdr:nvCxnSpPr>
        <xdr:cNvPr id="176" name="直線コネクタ 175"/>
        <xdr:cNvCxnSpPr/>
      </xdr:nvCxnSpPr>
      <xdr:spPr>
        <a:xfrm flipV="1">
          <a:off x="3797300" y="12458065"/>
          <a:ext cx="8382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xdr:nvSpPr>
        <xdr:cNvPr id="177" name="維持補修費平均値テキスト"/>
        <xdr:cNvSpPr txBox="1"/>
      </xdr:nvSpPr>
      <xdr:spPr>
        <a:xfrm>
          <a:off x="4686300" y="1305369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xdr:nvSpPr>
        <xdr:cNvPr id="178" name="フローチャート: 判断 177"/>
        <xdr:cNvSpPr/>
      </xdr:nvSpPr>
      <xdr:spPr>
        <a:xfrm>
          <a:off x="4584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20965</xdr:rowOff>
    </xdr:from>
    <xdr:to>
      <xdr:col>19</xdr:col>
      <xdr:colOff>177800</xdr:colOff>
      <xdr:row>74</xdr:row>
      <xdr:rowOff>97272</xdr:rowOff>
    </xdr:to>
    <xdr:cxnSp>
      <xdr:nvCxnSpPr>
        <xdr:cNvPr id="179" name="直線コネクタ 178"/>
        <xdr:cNvCxnSpPr/>
      </xdr:nvCxnSpPr>
      <xdr:spPr>
        <a:xfrm>
          <a:off x="2908300" y="1236535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xdr:nvSpPr>
        <xdr:cNvPr id="181" name="テキスト ボックス 180"/>
        <xdr:cNvSpPr txBox="1"/>
      </xdr:nvSpPr>
      <xdr:spPr>
        <a:xfrm>
          <a:off x="3562350" y="1314386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20965</xdr:rowOff>
    </xdr:from>
    <xdr:to>
      <xdr:col>15</xdr:col>
      <xdr:colOff>50800</xdr:colOff>
      <xdr:row>74</xdr:row>
      <xdr:rowOff>103353</xdr:rowOff>
    </xdr:to>
    <xdr:cxnSp>
      <xdr:nvCxnSpPr>
        <xdr:cNvPr id="182" name="直線コネクタ 181"/>
        <xdr:cNvCxnSpPr/>
      </xdr:nvCxnSpPr>
      <xdr:spPr>
        <a:xfrm flipV="1">
          <a:off x="2019300" y="1236535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xdr:nvSpPr>
        <xdr:cNvPr id="184" name="テキスト ボックス 183"/>
        <xdr:cNvSpPr txBox="1"/>
      </xdr:nvSpPr>
      <xdr:spPr>
        <a:xfrm>
          <a:off x="2673350" y="1313243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103353</xdr:rowOff>
    </xdr:from>
    <xdr:to>
      <xdr:col>10</xdr:col>
      <xdr:colOff>114300</xdr:colOff>
      <xdr:row>76</xdr:row>
      <xdr:rowOff>18039</xdr:rowOff>
    </xdr:to>
    <xdr:cxnSp>
      <xdr:nvCxnSpPr>
        <xdr:cNvPr id="185" name="直線コネクタ 184"/>
        <xdr:cNvCxnSpPr/>
      </xdr:nvCxnSpPr>
      <xdr:spPr>
        <a:xfrm flipV="1">
          <a:off x="1130300" y="12790170"/>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xdr:nvSpPr>
        <xdr:cNvPr id="187" name="テキスト ボックス 186"/>
        <xdr:cNvSpPr txBox="1"/>
      </xdr:nvSpPr>
      <xdr:spPr>
        <a:xfrm>
          <a:off x="1784350" y="131902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xdr:nvSpPr>
        <xdr:cNvPr id="188" name="フローチャート: 判断 187"/>
        <xdr:cNvSpPr/>
      </xdr:nvSpPr>
      <xdr:spPr>
        <a:xfrm>
          <a:off x="1079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xdr:nvSpPr>
        <xdr:cNvPr id="189" name="テキスト ボックス 188"/>
        <xdr:cNvSpPr txBox="1"/>
      </xdr:nvSpPr>
      <xdr:spPr>
        <a:xfrm>
          <a:off x="895350" y="132797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xdr:nvSpPr>
        <xdr:cNvPr id="190" name="テキスト ボックス 189"/>
        <xdr:cNvSpPr txBox="1"/>
      </xdr:nvSpPr>
      <xdr:spPr>
        <a:xfrm>
          <a:off x="4445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xdr:nvSpPr>
        <xdr:cNvPr id="191" name="テキスト ボックス 190"/>
        <xdr:cNvSpPr txBox="1"/>
      </xdr:nvSpPr>
      <xdr:spPr>
        <a:xfrm>
          <a:off x="3606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xdr:nvSpPr>
        <xdr:cNvPr id="192" name="テキスト ボックス 191"/>
        <xdr:cNvSpPr txBox="1"/>
      </xdr:nvSpPr>
      <xdr:spPr>
        <a:xfrm>
          <a:off x="2717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xdr:nvSpPr>
        <xdr:cNvPr id="193" name="テキスト ボックス 192"/>
        <xdr:cNvSpPr txBox="1"/>
      </xdr:nvSpPr>
      <xdr:spPr>
        <a:xfrm>
          <a:off x="182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xdr:nvSpPr>
        <xdr:cNvPr id="194" name="テキスト ボックス 193"/>
        <xdr:cNvSpPr txBox="1"/>
      </xdr:nvSpPr>
      <xdr:spPr>
        <a:xfrm>
          <a:off x="93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63068</xdr:rowOff>
    </xdr:from>
    <xdr:to>
      <xdr:col>24</xdr:col>
      <xdr:colOff>114300</xdr:colOff>
      <xdr:row>72</xdr:row>
      <xdr:rowOff>164668</xdr:rowOff>
    </xdr:to>
    <xdr:sp>
      <xdr:nvSpPr>
        <xdr:cNvPr id="195" name="楕円 194"/>
        <xdr:cNvSpPr/>
      </xdr:nvSpPr>
      <xdr:spPr>
        <a:xfrm>
          <a:off x="4584700" y="124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85945</xdr:rowOff>
    </xdr:from>
    <xdr:ext cx="534377" cy="259045"/>
    <xdr:sp>
      <xdr:nvSpPr>
        <xdr:cNvPr id="196" name="維持補修費該当値テキスト"/>
        <xdr:cNvSpPr txBox="1"/>
      </xdr:nvSpPr>
      <xdr:spPr>
        <a:xfrm>
          <a:off x="4686300" y="122586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46472</xdr:rowOff>
    </xdr:from>
    <xdr:to>
      <xdr:col>20</xdr:col>
      <xdr:colOff>38100</xdr:colOff>
      <xdr:row>74</xdr:row>
      <xdr:rowOff>148072</xdr:rowOff>
    </xdr:to>
    <xdr:sp>
      <xdr:nvSpPr>
        <xdr:cNvPr id="197" name="楕円 196"/>
        <xdr:cNvSpPr/>
      </xdr:nvSpPr>
      <xdr:spPr>
        <a:xfrm>
          <a:off x="37465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164599</xdr:rowOff>
    </xdr:from>
    <xdr:ext cx="534377" cy="259045"/>
    <xdr:sp>
      <xdr:nvSpPr>
        <xdr:cNvPr id="198" name="テキスト ボックス 197"/>
        <xdr:cNvSpPr txBox="1"/>
      </xdr:nvSpPr>
      <xdr:spPr>
        <a:xfrm>
          <a:off x="3529965" y="125088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141615</xdr:rowOff>
    </xdr:from>
    <xdr:to>
      <xdr:col>15</xdr:col>
      <xdr:colOff>101600</xdr:colOff>
      <xdr:row>72</xdr:row>
      <xdr:rowOff>71765</xdr:rowOff>
    </xdr:to>
    <xdr:sp>
      <xdr:nvSpPr>
        <xdr:cNvPr id="199" name="楕円 198"/>
        <xdr:cNvSpPr/>
      </xdr:nvSpPr>
      <xdr:spPr>
        <a:xfrm>
          <a:off x="2857500" y="123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88292</xdr:rowOff>
    </xdr:from>
    <xdr:ext cx="534377" cy="259045"/>
    <xdr:sp>
      <xdr:nvSpPr>
        <xdr:cNvPr id="200" name="テキスト ボックス 199"/>
        <xdr:cNvSpPr txBox="1"/>
      </xdr:nvSpPr>
      <xdr:spPr>
        <a:xfrm>
          <a:off x="2640965" y="1208976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52553</xdr:rowOff>
    </xdr:from>
    <xdr:to>
      <xdr:col>10</xdr:col>
      <xdr:colOff>165100</xdr:colOff>
      <xdr:row>74</xdr:row>
      <xdr:rowOff>154153</xdr:rowOff>
    </xdr:to>
    <xdr:sp>
      <xdr:nvSpPr>
        <xdr:cNvPr id="201" name="楕円 200"/>
        <xdr:cNvSpPr/>
      </xdr:nvSpPr>
      <xdr:spPr>
        <a:xfrm>
          <a:off x="196850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170680</xdr:rowOff>
    </xdr:from>
    <xdr:ext cx="533889" cy="259045"/>
    <xdr:sp>
      <xdr:nvSpPr>
        <xdr:cNvPr id="202" name="テキスト ボックス 201"/>
        <xdr:cNvSpPr txBox="1"/>
      </xdr:nvSpPr>
      <xdr:spPr>
        <a:xfrm>
          <a:off x="1751965" y="125145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138689</xdr:rowOff>
    </xdr:from>
    <xdr:to>
      <xdr:col>6</xdr:col>
      <xdr:colOff>38100</xdr:colOff>
      <xdr:row>76</xdr:row>
      <xdr:rowOff>68839</xdr:rowOff>
    </xdr:to>
    <xdr:sp>
      <xdr:nvSpPr>
        <xdr:cNvPr id="203" name="楕円 202"/>
        <xdr:cNvSpPr/>
      </xdr:nvSpPr>
      <xdr:spPr>
        <a:xfrm>
          <a:off x="1079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85366</xdr:rowOff>
    </xdr:from>
    <xdr:ext cx="534377" cy="259045"/>
    <xdr:sp>
      <xdr:nvSpPr>
        <xdr:cNvPr id="204" name="テキスト ボックス 203"/>
        <xdr:cNvSpPr txBox="1"/>
      </xdr:nvSpPr>
      <xdr:spPr>
        <a:xfrm>
          <a:off x="862965" y="127723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85</xdr:row>
      <xdr:rowOff>57150</xdr:rowOff>
    </xdr:from>
    <xdr:to>
      <xdr:col>12</xdr:col>
      <xdr:colOff>127000</xdr:colOff>
      <xdr:row>86</xdr:row>
      <xdr:rowOff>139700</xdr:rowOff>
    </xdr:to>
    <xdr:sp>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86</xdr:row>
      <xdr:rowOff>88900</xdr:rowOff>
    </xdr:from>
    <xdr:to>
      <xdr:col>12</xdr:col>
      <xdr:colOff>127000</xdr:colOff>
      <xdr:row>88</xdr:row>
      <xdr:rowOff>0</xdr:rowOff>
    </xdr:to>
    <xdr:sp>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86</xdr:row>
      <xdr:rowOff>88900</xdr:rowOff>
    </xdr:from>
    <xdr:to>
      <xdr:col>18</xdr:col>
      <xdr:colOff>0</xdr:colOff>
      <xdr:row>88</xdr:row>
      <xdr:rowOff>0</xdr:rowOff>
    </xdr:to>
    <xdr:sp>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86</xdr:row>
      <xdr:rowOff>88900</xdr:rowOff>
    </xdr:from>
    <xdr:to>
      <xdr:col>24</xdr:col>
      <xdr:colOff>0</xdr:colOff>
      <xdr:row>88</xdr:row>
      <xdr:rowOff>0</xdr:rowOff>
    </xdr:to>
    <xdr:sp>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xdr:nvSpPr>
        <xdr:cNvPr id="213" name="テキスト ボックス 212"/>
        <xdr:cNvSpPr txBox="1"/>
      </xdr:nvSpPr>
      <xdr:spPr>
        <a:xfrm>
          <a:off x="723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xdr:nvSpPr>
        <xdr:cNvPr id="215" name="テキスト ボックス 214"/>
        <xdr:cNvSpPr txBox="1"/>
      </xdr:nvSpPr>
      <xdr:spPr>
        <a:xfrm>
          <a:off x="230505" y="1725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xdr:nvCxnSpPr>
        <xdr:cNvPr id="216" name="直線コネクタ 215"/>
        <xdr:cNvCxnSpPr/>
      </xdr:nvCxnSpPr>
      <xdr:spPr>
        <a:xfrm>
          <a:off x="762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xdr:nvSpPr>
        <xdr:cNvPr id="217" name="テキスト ボックス 216"/>
        <xdr:cNvSpPr txBox="1"/>
      </xdr:nvSpPr>
      <xdr:spPr>
        <a:xfrm>
          <a:off x="230505" y="16929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xdr:nvCxnSpPr>
        <xdr:cNvPr id="218" name="直線コネクタ 217"/>
        <xdr:cNvCxnSpPr/>
      </xdr:nvCxnSpPr>
      <xdr:spPr>
        <a:xfrm>
          <a:off x="762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xdr:nvSpPr>
        <xdr:cNvPr id="219" name="テキスト ボックス 218"/>
        <xdr:cNvSpPr txBox="1"/>
      </xdr:nvSpPr>
      <xdr:spPr>
        <a:xfrm>
          <a:off x="230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xdr:nvCxnSpPr>
        <xdr:cNvPr id="220" name="直線コネクタ 219"/>
        <xdr:cNvCxnSpPr/>
      </xdr:nvCxnSpPr>
      <xdr:spPr>
        <a:xfrm>
          <a:off x="762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xdr:nvSpPr>
        <xdr:cNvPr id="221" name="テキスト ボックス 220"/>
        <xdr:cNvSpPr txBox="1"/>
      </xdr:nvSpPr>
      <xdr:spPr>
        <a:xfrm>
          <a:off x="166370" y="16276955"/>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xdr:nvCxnSpPr>
        <xdr:cNvPr id="222" name="直線コネクタ 221"/>
        <xdr:cNvCxnSpPr/>
      </xdr:nvCxnSpPr>
      <xdr:spPr>
        <a:xfrm>
          <a:off x="762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xdr:nvSpPr>
        <xdr:cNvPr id="223" name="テキスト ボックス 222"/>
        <xdr:cNvSpPr txBox="1"/>
      </xdr:nvSpPr>
      <xdr:spPr>
        <a:xfrm>
          <a:off x="166370" y="1594993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xdr:nvCxnSpPr>
        <xdr:cNvPr id="224" name="直線コネクタ 223"/>
        <xdr:cNvCxnSpPr/>
      </xdr:nvCxnSpPr>
      <xdr:spPr>
        <a:xfrm>
          <a:off x="762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xdr:nvSpPr>
        <xdr:cNvPr id="225" name="テキスト ボックス 224"/>
        <xdr:cNvSpPr txBox="1"/>
      </xdr:nvSpPr>
      <xdr:spPr>
        <a:xfrm>
          <a:off x="166370" y="15623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xdr:nvCxnSpPr>
        <xdr:cNvPr id="226" name="直線コネクタ 225"/>
        <xdr:cNvCxnSpPr/>
      </xdr:nvCxnSpPr>
      <xdr:spPr>
        <a:xfrm>
          <a:off x="762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xdr:nvSpPr>
        <xdr:cNvPr id="227" name="テキスト ボックス 226"/>
        <xdr:cNvSpPr txBox="1"/>
      </xdr:nvSpPr>
      <xdr:spPr>
        <a:xfrm>
          <a:off x="166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xdr:nvSpPr>
        <xdr:cNvPr id="229" name="テキスト ボックス 228"/>
        <xdr:cNvSpPr txBox="1"/>
      </xdr:nvSpPr>
      <xdr:spPr>
        <a:xfrm>
          <a:off x="166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xdr:nvCxnSpPr>
        <xdr:cNvPr id="231" name="直線コネクタ 230"/>
        <xdr:cNvCxnSpPr/>
      </xdr:nvCxnSpPr>
      <xdr:spPr>
        <a:xfrm flipV="1">
          <a:off x="4633595" y="1552257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xdr:nvSpPr>
        <xdr:cNvPr id="232" name="扶助費最小値テキスト"/>
        <xdr:cNvSpPr txBox="1"/>
      </xdr:nvSpPr>
      <xdr:spPr>
        <a:xfrm>
          <a:off x="4686300" y="169475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xdr:nvCxnSpPr>
        <xdr:cNvPr id="233" name="直線コネクタ 232"/>
        <xdr:cNvCxnSpPr/>
      </xdr:nvCxnSpPr>
      <xdr:spPr>
        <a:xfrm>
          <a:off x="4546600" y="16943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xdr:nvSpPr>
        <xdr:cNvPr id="234" name="扶助費最大値テキスト"/>
        <xdr:cNvSpPr txBox="1"/>
      </xdr:nvSpPr>
      <xdr:spPr>
        <a:xfrm>
          <a:off x="4686300" y="1529778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xdr:nvCxnSpPr>
        <xdr:cNvPr id="235" name="直線コネクタ 234"/>
        <xdr:cNvCxnSpPr/>
      </xdr:nvCxnSpPr>
      <xdr:spPr>
        <a:xfrm>
          <a:off x="4546600" y="155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75561</xdr:rowOff>
    </xdr:from>
    <xdr:to>
      <xdr:col>24</xdr:col>
      <xdr:colOff>63500</xdr:colOff>
      <xdr:row>96</xdr:row>
      <xdr:rowOff>155017</xdr:rowOff>
    </xdr:to>
    <xdr:cxnSp>
      <xdr:nvCxnSpPr>
        <xdr:cNvPr id="236" name="直線コネクタ 235"/>
        <xdr:cNvCxnSpPr/>
      </xdr:nvCxnSpPr>
      <xdr:spPr>
        <a:xfrm flipV="1">
          <a:off x="3797300" y="165341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xdr:nvSpPr>
        <xdr:cNvPr id="237" name="扶助費平均値テキスト"/>
        <xdr:cNvSpPr txBox="1"/>
      </xdr:nvSpPr>
      <xdr:spPr>
        <a:xfrm>
          <a:off x="4686300" y="16207740"/>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25519</xdr:rowOff>
    </xdr:from>
    <xdr:to>
      <xdr:col>19</xdr:col>
      <xdr:colOff>177800</xdr:colOff>
      <xdr:row>96</xdr:row>
      <xdr:rowOff>155017</xdr:rowOff>
    </xdr:to>
    <xdr:cxnSp>
      <xdr:nvCxnSpPr>
        <xdr:cNvPr id="239" name="直線コネクタ 238"/>
        <xdr:cNvCxnSpPr/>
      </xdr:nvCxnSpPr>
      <xdr:spPr>
        <a:xfrm>
          <a:off x="2908300" y="16484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xdr:nvSpPr>
        <xdr:cNvPr id="241" name="テキスト ボックス 240"/>
        <xdr:cNvSpPr txBox="1"/>
      </xdr:nvSpPr>
      <xdr:spPr>
        <a:xfrm>
          <a:off x="3497580" y="1624266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25519</xdr:rowOff>
    </xdr:from>
    <xdr:to>
      <xdr:col>15</xdr:col>
      <xdr:colOff>50800</xdr:colOff>
      <xdr:row>97</xdr:row>
      <xdr:rowOff>107076</xdr:rowOff>
    </xdr:to>
    <xdr:cxnSp>
      <xdr:nvCxnSpPr>
        <xdr:cNvPr id="242" name="直線コネクタ 241"/>
        <xdr:cNvCxnSpPr/>
      </xdr:nvCxnSpPr>
      <xdr:spPr>
        <a:xfrm flipV="1">
          <a:off x="2019300" y="16484600"/>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xdr:nvSpPr>
        <xdr:cNvPr id="244" name="テキスト ボックス 243"/>
        <xdr:cNvSpPr txBox="1"/>
      </xdr:nvSpPr>
      <xdr:spPr>
        <a:xfrm>
          <a:off x="2608580" y="1610233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107076</xdr:rowOff>
    </xdr:from>
    <xdr:to>
      <xdr:col>10</xdr:col>
      <xdr:colOff>114300</xdr:colOff>
      <xdr:row>97</xdr:row>
      <xdr:rowOff>115632</xdr:rowOff>
    </xdr:to>
    <xdr:cxnSp>
      <xdr:nvCxnSpPr>
        <xdr:cNvPr id="245" name="直線コネクタ 244"/>
        <xdr:cNvCxnSpPr/>
      </xdr:nvCxnSpPr>
      <xdr:spPr>
        <a:xfrm flipV="1">
          <a:off x="1130300" y="16737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xdr:nvSpPr>
        <xdr:cNvPr id="246" name="フローチャート: 判断 245"/>
        <xdr:cNvSpPr/>
      </xdr:nvSpPr>
      <xdr:spPr>
        <a:xfrm>
          <a:off x="1968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xdr:nvSpPr>
        <xdr:cNvPr id="247" name="テキスト ボックス 246"/>
        <xdr:cNvSpPr txBox="1"/>
      </xdr:nvSpPr>
      <xdr:spPr>
        <a:xfrm>
          <a:off x="1719580" y="1632140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xdr:nvSpPr>
        <xdr:cNvPr id="249" name="テキスト ボックス 248"/>
        <xdr:cNvSpPr txBox="1"/>
      </xdr:nvSpPr>
      <xdr:spPr>
        <a:xfrm>
          <a:off x="830580" y="1635379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xdr:nvSpPr>
        <xdr:cNvPr id="250" name="テキスト ボックス 249"/>
        <xdr:cNvSpPr txBox="1"/>
      </xdr:nvSpPr>
      <xdr:spPr>
        <a:xfrm>
          <a:off x="4445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xdr:nvSpPr>
        <xdr:cNvPr id="251" name="テキスト ボックス 250"/>
        <xdr:cNvSpPr txBox="1"/>
      </xdr:nvSpPr>
      <xdr:spPr>
        <a:xfrm>
          <a:off x="3606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xdr:nvSpPr>
        <xdr:cNvPr id="252" name="テキスト ボックス 251"/>
        <xdr:cNvSpPr txBox="1"/>
      </xdr:nvSpPr>
      <xdr:spPr>
        <a:xfrm>
          <a:off x="2717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xdr:nvSpPr>
        <xdr:cNvPr id="253" name="テキスト ボックス 252"/>
        <xdr:cNvSpPr txBox="1"/>
      </xdr:nvSpPr>
      <xdr:spPr>
        <a:xfrm>
          <a:off x="182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xdr:nvSpPr>
        <xdr:cNvPr id="254" name="テキスト ボックス 253"/>
        <xdr:cNvSpPr txBox="1"/>
      </xdr:nvSpPr>
      <xdr:spPr>
        <a:xfrm>
          <a:off x="93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24761</xdr:rowOff>
    </xdr:from>
    <xdr:to>
      <xdr:col>24</xdr:col>
      <xdr:colOff>114300</xdr:colOff>
      <xdr:row>96</xdr:row>
      <xdr:rowOff>126361</xdr:rowOff>
    </xdr:to>
    <xdr:sp>
      <xdr:nvSpPr>
        <xdr:cNvPr id="255" name="楕円 254"/>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3188</xdr:rowOff>
    </xdr:from>
    <xdr:ext cx="599010" cy="259045"/>
    <xdr:sp>
      <xdr:nvSpPr>
        <xdr:cNvPr id="256" name="扶助費該当値テキスト"/>
        <xdr:cNvSpPr txBox="1"/>
      </xdr:nvSpPr>
      <xdr:spPr>
        <a:xfrm>
          <a:off x="4686300" y="16462375"/>
          <a:ext cx="5988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104217</xdr:rowOff>
    </xdr:from>
    <xdr:to>
      <xdr:col>20</xdr:col>
      <xdr:colOff>38100</xdr:colOff>
      <xdr:row>97</xdr:row>
      <xdr:rowOff>34367</xdr:rowOff>
    </xdr:to>
    <xdr:sp>
      <xdr:nvSpPr>
        <xdr:cNvPr id="257" name="楕円 256"/>
        <xdr:cNvSpPr/>
      </xdr:nvSpPr>
      <xdr:spPr>
        <a:xfrm>
          <a:off x="3746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25494</xdr:rowOff>
    </xdr:from>
    <xdr:ext cx="599010" cy="259045"/>
    <xdr:sp>
      <xdr:nvSpPr>
        <xdr:cNvPr id="258" name="テキスト ボックス 257"/>
        <xdr:cNvSpPr txBox="1"/>
      </xdr:nvSpPr>
      <xdr:spPr>
        <a:xfrm>
          <a:off x="3497580" y="1665605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146169</xdr:rowOff>
    </xdr:from>
    <xdr:to>
      <xdr:col>15</xdr:col>
      <xdr:colOff>101600</xdr:colOff>
      <xdr:row>96</xdr:row>
      <xdr:rowOff>76319</xdr:rowOff>
    </xdr:to>
    <xdr:sp>
      <xdr:nvSpPr>
        <xdr:cNvPr id="259" name="楕円 258"/>
        <xdr:cNvSpPr/>
      </xdr:nvSpPr>
      <xdr:spPr>
        <a:xfrm>
          <a:off x="2857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67446</xdr:rowOff>
    </xdr:from>
    <xdr:ext cx="599010" cy="259045"/>
    <xdr:sp>
      <xdr:nvSpPr>
        <xdr:cNvPr id="260" name="テキスト ボックス 259"/>
        <xdr:cNvSpPr txBox="1"/>
      </xdr:nvSpPr>
      <xdr:spPr>
        <a:xfrm>
          <a:off x="2608580" y="165265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56276</xdr:rowOff>
    </xdr:from>
    <xdr:to>
      <xdr:col>10</xdr:col>
      <xdr:colOff>165100</xdr:colOff>
      <xdr:row>97</xdr:row>
      <xdr:rowOff>157876</xdr:rowOff>
    </xdr:to>
    <xdr:sp>
      <xdr:nvSpPr>
        <xdr:cNvPr id="261" name="楕円 260"/>
        <xdr:cNvSpPr/>
      </xdr:nvSpPr>
      <xdr:spPr>
        <a:xfrm>
          <a:off x="196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149003</xdr:rowOff>
    </xdr:from>
    <xdr:ext cx="533889" cy="259045"/>
    <xdr:sp>
      <xdr:nvSpPr>
        <xdr:cNvPr id="262" name="テキスト ボックス 261"/>
        <xdr:cNvSpPr txBox="1"/>
      </xdr:nvSpPr>
      <xdr:spPr>
        <a:xfrm>
          <a:off x="1751965" y="167792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64832</xdr:rowOff>
    </xdr:from>
    <xdr:to>
      <xdr:col>6</xdr:col>
      <xdr:colOff>38100</xdr:colOff>
      <xdr:row>97</xdr:row>
      <xdr:rowOff>166432</xdr:rowOff>
    </xdr:to>
    <xdr:sp>
      <xdr:nvSpPr>
        <xdr:cNvPr id="263" name="楕円 262"/>
        <xdr:cNvSpPr/>
      </xdr:nvSpPr>
      <xdr:spPr>
        <a:xfrm>
          <a:off x="107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157559</xdr:rowOff>
    </xdr:from>
    <xdr:ext cx="534377" cy="259045"/>
    <xdr:sp>
      <xdr:nvSpPr>
        <xdr:cNvPr id="264" name="テキスト ボックス 263"/>
        <xdr:cNvSpPr txBox="1"/>
      </xdr:nvSpPr>
      <xdr:spPr>
        <a:xfrm>
          <a:off x="862965" y="167881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25</xdr:row>
      <xdr:rowOff>57150</xdr:rowOff>
    </xdr:from>
    <xdr:to>
      <xdr:col>43</xdr:col>
      <xdr:colOff>63500</xdr:colOff>
      <xdr:row>26</xdr:row>
      <xdr:rowOff>139700</xdr:rowOff>
    </xdr:to>
    <xdr:sp>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26</xdr:row>
      <xdr:rowOff>88900</xdr:rowOff>
    </xdr:from>
    <xdr:to>
      <xdr:col>43</xdr:col>
      <xdr:colOff>63500</xdr:colOff>
      <xdr:row>28</xdr:row>
      <xdr:rowOff>0</xdr:rowOff>
    </xdr:to>
    <xdr:sp>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26</xdr:row>
      <xdr:rowOff>88900</xdr:rowOff>
    </xdr:from>
    <xdr:to>
      <xdr:col>48</xdr:col>
      <xdr:colOff>127000</xdr:colOff>
      <xdr:row>28</xdr:row>
      <xdr:rowOff>0</xdr:rowOff>
    </xdr:to>
    <xdr:sp>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26</xdr:row>
      <xdr:rowOff>88900</xdr:rowOff>
    </xdr:from>
    <xdr:to>
      <xdr:col>54</xdr:col>
      <xdr:colOff>127000</xdr:colOff>
      <xdr:row>28</xdr:row>
      <xdr:rowOff>0</xdr:rowOff>
    </xdr:to>
    <xdr:sp>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xdr:nvSpPr>
        <xdr:cNvPr id="273" name="テキスト ボックス 272"/>
        <xdr:cNvSpPr txBox="1"/>
      </xdr:nvSpPr>
      <xdr:spPr>
        <a:xfrm>
          <a:off x="6565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xdr:nvSpPr>
        <xdr:cNvPr id="276" name="テキスト ボックス 275"/>
        <xdr:cNvSpPr txBox="1"/>
      </xdr:nvSpPr>
      <xdr:spPr>
        <a:xfrm>
          <a:off x="6355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xdr:nvSpPr>
        <xdr:cNvPr id="278" name="テキスト ボックス 277"/>
        <xdr:cNvSpPr txBox="1"/>
      </xdr:nvSpPr>
      <xdr:spPr>
        <a:xfrm>
          <a:off x="6072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xdr:nvSpPr>
        <xdr:cNvPr id="280" name="テキスト ボックス 279"/>
        <xdr:cNvSpPr txBox="1"/>
      </xdr:nvSpPr>
      <xdr:spPr>
        <a:xfrm>
          <a:off x="6008370" y="5826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xdr:nvSpPr>
        <xdr:cNvPr id="282" name="テキスト ボックス 281"/>
        <xdr:cNvSpPr txBox="1"/>
      </xdr:nvSpPr>
      <xdr:spPr>
        <a:xfrm>
          <a:off x="6008370" y="544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xdr:nvSpPr>
        <xdr:cNvPr id="284" name="テキスト ボックス 283"/>
        <xdr:cNvSpPr txBox="1"/>
      </xdr:nvSpPr>
      <xdr:spPr>
        <a:xfrm>
          <a:off x="6008370" y="506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xdr:nvSpPr>
        <xdr:cNvPr id="286" name="テキスト ボックス 285"/>
        <xdr:cNvSpPr txBox="1"/>
      </xdr:nvSpPr>
      <xdr:spPr>
        <a:xfrm>
          <a:off x="6008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xdr:nvCxnSpPr>
        <xdr:cNvPr id="288" name="直線コネクタ 287"/>
        <xdr:cNvCxnSpPr/>
      </xdr:nvCxnSpPr>
      <xdr:spPr>
        <a:xfrm flipV="1">
          <a:off x="10475595" y="5439410"/>
          <a:ext cx="1270"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xdr:nvSpPr>
        <xdr:cNvPr id="289" name="補助費等最小値テキスト"/>
        <xdr:cNvSpPr txBox="1"/>
      </xdr:nvSpPr>
      <xdr:spPr>
        <a:xfrm>
          <a:off x="10528300" y="64852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xdr:nvCxnSpPr>
        <xdr:cNvPr id="290" name="直線コネクタ 289"/>
        <xdr:cNvCxnSpPr/>
      </xdr:nvCxnSpPr>
      <xdr:spPr>
        <a:xfrm>
          <a:off x="10388600" y="6481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xdr:nvSpPr>
        <xdr:cNvPr id="291" name="補助費等最大値テキスト"/>
        <xdr:cNvSpPr txBox="1"/>
      </xdr:nvSpPr>
      <xdr:spPr>
        <a:xfrm>
          <a:off x="10528300" y="521462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xdr:nvCxnSpPr>
        <xdr:cNvPr id="292" name="直線コネクタ 291"/>
        <xdr:cNvCxnSpPr/>
      </xdr:nvCxnSpPr>
      <xdr:spPr>
        <a:xfrm>
          <a:off x="10388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75342</xdr:rowOff>
    </xdr:from>
    <xdr:to>
      <xdr:col>55</xdr:col>
      <xdr:colOff>0</xdr:colOff>
      <xdr:row>35</xdr:row>
      <xdr:rowOff>125283</xdr:rowOff>
    </xdr:to>
    <xdr:cxnSp>
      <xdr:nvCxnSpPr>
        <xdr:cNvPr id="293" name="直線コネクタ 292"/>
        <xdr:cNvCxnSpPr/>
      </xdr:nvCxnSpPr>
      <xdr:spPr>
        <a:xfrm>
          <a:off x="9639300" y="6075680"/>
          <a:ext cx="8382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83339</xdr:rowOff>
    </xdr:from>
    <xdr:ext cx="534377" cy="259045"/>
    <xdr:sp>
      <xdr:nvSpPr>
        <xdr:cNvPr id="294" name="補助費等平均値テキスト"/>
        <xdr:cNvSpPr txBox="1"/>
      </xdr:nvSpPr>
      <xdr:spPr>
        <a:xfrm>
          <a:off x="10528300" y="591248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xdr:nvSpPr>
        <xdr:cNvPr id="295" name="フローチャート: 判断 294"/>
        <xdr:cNvSpPr/>
      </xdr:nvSpPr>
      <xdr:spPr>
        <a:xfrm>
          <a:off x="10426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75342</xdr:rowOff>
    </xdr:from>
    <xdr:to>
      <xdr:col>50</xdr:col>
      <xdr:colOff>114300</xdr:colOff>
      <xdr:row>35</xdr:row>
      <xdr:rowOff>121549</xdr:rowOff>
    </xdr:to>
    <xdr:cxnSp>
      <xdr:nvCxnSpPr>
        <xdr:cNvPr id="296" name="直線コネクタ 295"/>
        <xdr:cNvCxnSpPr/>
      </xdr:nvCxnSpPr>
      <xdr:spPr>
        <a:xfrm flipV="1">
          <a:off x="8750300" y="6075680"/>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xdr:nvSpPr>
        <xdr:cNvPr id="297" name="フローチャート: 判断 296"/>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3889" cy="259045"/>
    <xdr:sp>
      <xdr:nvSpPr>
        <xdr:cNvPr id="298" name="テキスト ボックス 297"/>
        <xdr:cNvSpPr txBox="1"/>
      </xdr:nvSpPr>
      <xdr:spPr>
        <a:xfrm>
          <a:off x="9371965" y="61569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92738</xdr:rowOff>
    </xdr:from>
    <xdr:to>
      <xdr:col>45</xdr:col>
      <xdr:colOff>177800</xdr:colOff>
      <xdr:row>35</xdr:row>
      <xdr:rowOff>121549</xdr:rowOff>
    </xdr:to>
    <xdr:cxnSp>
      <xdr:nvCxnSpPr>
        <xdr:cNvPr id="299" name="直線コネクタ 298"/>
        <xdr:cNvCxnSpPr/>
      </xdr:nvCxnSpPr>
      <xdr:spPr>
        <a:xfrm>
          <a:off x="7861300" y="5236210"/>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xdr:nvSpPr>
        <xdr:cNvPr id="300" name="フローチャート: 判断 299"/>
        <xdr:cNvSpPr/>
      </xdr:nvSpPr>
      <xdr:spPr>
        <a:xfrm>
          <a:off x="869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xdr:nvSpPr>
        <xdr:cNvPr id="301" name="テキスト ボックス 300"/>
        <xdr:cNvSpPr txBox="1"/>
      </xdr:nvSpPr>
      <xdr:spPr>
        <a:xfrm>
          <a:off x="8482965" y="61798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92738</xdr:rowOff>
    </xdr:from>
    <xdr:to>
      <xdr:col>41</xdr:col>
      <xdr:colOff>50800</xdr:colOff>
      <xdr:row>37</xdr:row>
      <xdr:rowOff>48519</xdr:rowOff>
    </xdr:to>
    <xdr:cxnSp>
      <xdr:nvCxnSpPr>
        <xdr:cNvPr id="302" name="直線コネクタ 301"/>
        <xdr:cNvCxnSpPr/>
      </xdr:nvCxnSpPr>
      <xdr:spPr>
        <a:xfrm flipV="1">
          <a:off x="6972300" y="5236210"/>
          <a:ext cx="889000" cy="11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xdr:nvSpPr>
        <xdr:cNvPr id="303" name="フローチャート: 判断 302"/>
        <xdr:cNvSpPr/>
      </xdr:nvSpPr>
      <xdr:spPr>
        <a:xfrm>
          <a:off x="7810500" y="53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xdr:nvSpPr>
        <xdr:cNvPr id="304" name="テキスト ボックス 303"/>
        <xdr:cNvSpPr txBox="1"/>
      </xdr:nvSpPr>
      <xdr:spPr>
        <a:xfrm>
          <a:off x="7561580" y="544195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xdr:nvSpPr>
        <xdr:cNvPr id="305" name="フローチャート: 判断 304"/>
        <xdr:cNvSpPr/>
      </xdr:nvSpPr>
      <xdr:spPr>
        <a:xfrm>
          <a:off x="692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3889" cy="259045"/>
    <xdr:sp>
      <xdr:nvSpPr>
        <xdr:cNvPr id="306" name="テキスト ボックス 305"/>
        <xdr:cNvSpPr txBox="1"/>
      </xdr:nvSpPr>
      <xdr:spPr>
        <a:xfrm>
          <a:off x="6704965" y="60388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xdr:nvSpPr>
        <xdr:cNvPr id="307" name="テキスト ボックス 306"/>
        <xdr:cNvSpPr txBox="1"/>
      </xdr:nvSpPr>
      <xdr:spPr>
        <a:xfrm>
          <a:off x="10287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xdr:nvSpPr>
        <xdr:cNvPr id="308" name="テキスト ボックス 307"/>
        <xdr:cNvSpPr txBox="1"/>
      </xdr:nvSpPr>
      <xdr:spPr>
        <a:xfrm>
          <a:off x="944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xdr:nvSpPr>
        <xdr:cNvPr id="309" name="テキスト ボックス 308"/>
        <xdr:cNvSpPr txBox="1"/>
      </xdr:nvSpPr>
      <xdr:spPr>
        <a:xfrm>
          <a:off x="855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xdr:nvSpPr>
        <xdr:cNvPr id="310" name="テキスト ボックス 309"/>
        <xdr:cNvSpPr txBox="1"/>
      </xdr:nvSpPr>
      <xdr:spPr>
        <a:xfrm>
          <a:off x="767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xdr:nvSpPr>
        <xdr:cNvPr id="311" name="テキスト ボックス 310"/>
        <xdr:cNvSpPr txBox="1"/>
      </xdr:nvSpPr>
      <xdr:spPr>
        <a:xfrm>
          <a:off x="678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74483</xdr:rowOff>
    </xdr:from>
    <xdr:to>
      <xdr:col>55</xdr:col>
      <xdr:colOff>50800</xdr:colOff>
      <xdr:row>36</xdr:row>
      <xdr:rowOff>4633</xdr:rowOff>
    </xdr:to>
    <xdr:sp>
      <xdr:nvSpPr>
        <xdr:cNvPr id="312" name="楕円 311"/>
        <xdr:cNvSpPr/>
      </xdr:nvSpPr>
      <xdr:spPr>
        <a:xfrm>
          <a:off x="104267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52910</xdr:rowOff>
    </xdr:from>
    <xdr:ext cx="534377" cy="259045"/>
    <xdr:sp>
      <xdr:nvSpPr>
        <xdr:cNvPr id="313" name="補助費等該当値テキスト"/>
        <xdr:cNvSpPr txBox="1"/>
      </xdr:nvSpPr>
      <xdr:spPr>
        <a:xfrm>
          <a:off x="10528300" y="60534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24542</xdr:rowOff>
    </xdr:from>
    <xdr:to>
      <xdr:col>50</xdr:col>
      <xdr:colOff>165100</xdr:colOff>
      <xdr:row>35</xdr:row>
      <xdr:rowOff>126142</xdr:rowOff>
    </xdr:to>
    <xdr:sp>
      <xdr:nvSpPr>
        <xdr:cNvPr id="314" name="楕円 313"/>
        <xdr:cNvSpPr/>
      </xdr:nvSpPr>
      <xdr:spPr>
        <a:xfrm>
          <a:off x="958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142669</xdr:rowOff>
    </xdr:from>
    <xdr:ext cx="533889" cy="259045"/>
    <xdr:sp>
      <xdr:nvSpPr>
        <xdr:cNvPr id="315" name="テキスト ボックス 314"/>
        <xdr:cNvSpPr txBox="1"/>
      </xdr:nvSpPr>
      <xdr:spPr>
        <a:xfrm>
          <a:off x="9371965" y="58000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70749</xdr:rowOff>
    </xdr:from>
    <xdr:to>
      <xdr:col>46</xdr:col>
      <xdr:colOff>38100</xdr:colOff>
      <xdr:row>36</xdr:row>
      <xdr:rowOff>899</xdr:rowOff>
    </xdr:to>
    <xdr:sp>
      <xdr:nvSpPr>
        <xdr:cNvPr id="316" name="楕円 315"/>
        <xdr:cNvSpPr/>
      </xdr:nvSpPr>
      <xdr:spPr>
        <a:xfrm>
          <a:off x="8699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17426</xdr:rowOff>
    </xdr:from>
    <xdr:ext cx="534377" cy="259045"/>
    <xdr:sp>
      <xdr:nvSpPr>
        <xdr:cNvPr id="317" name="テキスト ボックス 316"/>
        <xdr:cNvSpPr txBox="1"/>
      </xdr:nvSpPr>
      <xdr:spPr>
        <a:xfrm>
          <a:off x="8482965" y="58464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41938</xdr:rowOff>
    </xdr:from>
    <xdr:to>
      <xdr:col>41</xdr:col>
      <xdr:colOff>101600</xdr:colOff>
      <xdr:row>30</xdr:row>
      <xdr:rowOff>143538</xdr:rowOff>
    </xdr:to>
    <xdr:sp>
      <xdr:nvSpPr>
        <xdr:cNvPr id="318" name="楕円 317"/>
        <xdr:cNvSpPr/>
      </xdr:nvSpPr>
      <xdr:spPr>
        <a:xfrm>
          <a:off x="7810500" y="51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160065</xdr:rowOff>
    </xdr:from>
    <xdr:ext cx="599010" cy="259045"/>
    <xdr:sp>
      <xdr:nvSpPr>
        <xdr:cNvPr id="319" name="テキスト ボックス 318"/>
        <xdr:cNvSpPr txBox="1"/>
      </xdr:nvSpPr>
      <xdr:spPr>
        <a:xfrm>
          <a:off x="7561580" y="496062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169169</xdr:rowOff>
    </xdr:from>
    <xdr:to>
      <xdr:col>36</xdr:col>
      <xdr:colOff>165100</xdr:colOff>
      <xdr:row>37</xdr:row>
      <xdr:rowOff>99319</xdr:rowOff>
    </xdr:to>
    <xdr:sp>
      <xdr:nvSpPr>
        <xdr:cNvPr id="320" name="楕円 319"/>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90446</xdr:rowOff>
    </xdr:from>
    <xdr:ext cx="533889" cy="259045"/>
    <xdr:sp>
      <xdr:nvSpPr>
        <xdr:cNvPr id="321" name="テキスト ボックス 320"/>
        <xdr:cNvSpPr txBox="1"/>
      </xdr:nvSpPr>
      <xdr:spPr>
        <a:xfrm>
          <a:off x="6704965" y="64338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45</xdr:row>
      <xdr:rowOff>57150</xdr:rowOff>
    </xdr:from>
    <xdr:to>
      <xdr:col>43</xdr:col>
      <xdr:colOff>63500</xdr:colOff>
      <xdr:row>46</xdr:row>
      <xdr:rowOff>139700</xdr:rowOff>
    </xdr:to>
    <xdr:sp>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46</xdr:row>
      <xdr:rowOff>88900</xdr:rowOff>
    </xdr:from>
    <xdr:to>
      <xdr:col>43</xdr:col>
      <xdr:colOff>63500</xdr:colOff>
      <xdr:row>48</xdr:row>
      <xdr:rowOff>0</xdr:rowOff>
    </xdr:to>
    <xdr:sp>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46</xdr:row>
      <xdr:rowOff>88900</xdr:rowOff>
    </xdr:from>
    <xdr:to>
      <xdr:col>48</xdr:col>
      <xdr:colOff>127000</xdr:colOff>
      <xdr:row>48</xdr:row>
      <xdr:rowOff>0</xdr:rowOff>
    </xdr:to>
    <xdr:sp>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46</xdr:row>
      <xdr:rowOff>88900</xdr:rowOff>
    </xdr:from>
    <xdr:to>
      <xdr:col>54</xdr:col>
      <xdr:colOff>127000</xdr:colOff>
      <xdr:row>48</xdr:row>
      <xdr:rowOff>0</xdr:rowOff>
    </xdr:to>
    <xdr:sp>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xdr:nvSpPr>
        <xdr:cNvPr id="330" name="テキスト ボックス 329"/>
        <xdr:cNvSpPr txBox="1"/>
      </xdr:nvSpPr>
      <xdr:spPr>
        <a:xfrm>
          <a:off x="6565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xdr:nvSpPr>
        <xdr:cNvPr id="333" name="テキスト ボックス 332"/>
        <xdr:cNvSpPr txBox="1"/>
      </xdr:nvSpPr>
      <xdr:spPr>
        <a:xfrm>
          <a:off x="6355080" y="1001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xdr:nvSpPr>
        <xdr:cNvPr id="335" name="テキスト ボックス 334"/>
        <xdr:cNvSpPr txBox="1"/>
      </xdr:nvSpPr>
      <xdr:spPr>
        <a:xfrm>
          <a:off x="6072505" y="963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xdr:nvSpPr>
        <xdr:cNvPr id="337" name="テキスト ボックス 336"/>
        <xdr:cNvSpPr txBox="1"/>
      </xdr:nvSpPr>
      <xdr:spPr>
        <a:xfrm>
          <a:off x="6008370" y="925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xdr:nvSpPr>
        <xdr:cNvPr id="339" name="テキスト ボックス 338"/>
        <xdr:cNvSpPr txBox="1"/>
      </xdr:nvSpPr>
      <xdr:spPr>
        <a:xfrm>
          <a:off x="6008370" y="887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xdr:nvSpPr>
        <xdr:cNvPr id="341" name="テキスト ボックス 340"/>
        <xdr:cNvSpPr txBox="1"/>
      </xdr:nvSpPr>
      <xdr:spPr>
        <a:xfrm>
          <a:off x="6008370" y="849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xdr:nvSpPr>
        <xdr:cNvPr id="343" name="テキスト ボックス 342"/>
        <xdr:cNvSpPr txBox="1"/>
      </xdr:nvSpPr>
      <xdr:spPr>
        <a:xfrm>
          <a:off x="6008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xdr:nvCxnSpPr>
        <xdr:cNvPr id="345" name="直線コネクタ 344"/>
        <xdr:cNvCxnSpPr/>
      </xdr:nvCxnSpPr>
      <xdr:spPr>
        <a:xfrm flipV="1">
          <a:off x="10475595" y="876744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xdr:nvSpPr>
        <xdr:cNvPr id="346" name="普通建設事業費最小値テキスト"/>
        <xdr:cNvSpPr txBox="1"/>
      </xdr:nvSpPr>
      <xdr:spPr>
        <a:xfrm>
          <a:off x="10528300" y="99307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xdr:nvCxnSpPr>
        <xdr:cNvPr id="347" name="直線コネクタ 346"/>
        <xdr:cNvCxnSpPr/>
      </xdr:nvCxnSpPr>
      <xdr:spPr>
        <a:xfrm>
          <a:off x="10388600" y="992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xdr:nvSpPr>
        <xdr:cNvPr id="348" name="普通建設事業費最大値テキスト"/>
        <xdr:cNvSpPr txBox="1"/>
      </xdr:nvSpPr>
      <xdr:spPr>
        <a:xfrm>
          <a:off x="10528300" y="854265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xdr:nvCxnSpPr>
        <xdr:cNvPr id="349" name="直線コネクタ 348"/>
        <xdr:cNvCxnSpPr/>
      </xdr:nvCxnSpPr>
      <xdr:spPr>
        <a:xfrm>
          <a:off x="10388600" y="87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51643</xdr:rowOff>
    </xdr:from>
    <xdr:to>
      <xdr:col>55</xdr:col>
      <xdr:colOff>0</xdr:colOff>
      <xdr:row>56</xdr:row>
      <xdr:rowOff>85088</xdr:rowOff>
    </xdr:to>
    <xdr:cxnSp>
      <xdr:nvCxnSpPr>
        <xdr:cNvPr id="350" name="直線コネクタ 349"/>
        <xdr:cNvCxnSpPr/>
      </xdr:nvCxnSpPr>
      <xdr:spPr>
        <a:xfrm flipV="1">
          <a:off x="9639300" y="9652635"/>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xdr:nvSpPr>
        <xdr:cNvPr id="351" name="普通建設事業費平均値テキスト"/>
        <xdr:cNvSpPr txBox="1"/>
      </xdr:nvSpPr>
      <xdr:spPr>
        <a:xfrm>
          <a:off x="10528300" y="934466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xdr:nvSpPr>
        <xdr:cNvPr id="352" name="フローチャート: 判断 351"/>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85088</xdr:rowOff>
    </xdr:from>
    <xdr:to>
      <xdr:col>50</xdr:col>
      <xdr:colOff>114300</xdr:colOff>
      <xdr:row>57</xdr:row>
      <xdr:rowOff>28997</xdr:rowOff>
    </xdr:to>
    <xdr:cxnSp>
      <xdr:nvCxnSpPr>
        <xdr:cNvPr id="353" name="直線コネクタ 352"/>
        <xdr:cNvCxnSpPr/>
      </xdr:nvCxnSpPr>
      <xdr:spPr>
        <a:xfrm flipV="1">
          <a:off x="8750300" y="9685655"/>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xdr:nvSpPr>
        <xdr:cNvPr id="354" name="フローチャート: 判断 353"/>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3889" cy="259045"/>
    <xdr:sp>
      <xdr:nvSpPr>
        <xdr:cNvPr id="355" name="テキスト ボックス 354"/>
        <xdr:cNvSpPr txBox="1"/>
      </xdr:nvSpPr>
      <xdr:spPr>
        <a:xfrm>
          <a:off x="9371965" y="93370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8255</xdr:rowOff>
    </xdr:from>
    <xdr:to>
      <xdr:col>45</xdr:col>
      <xdr:colOff>177800</xdr:colOff>
      <xdr:row>57</xdr:row>
      <xdr:rowOff>28997</xdr:rowOff>
    </xdr:to>
    <xdr:cxnSp>
      <xdr:nvCxnSpPr>
        <xdr:cNvPr id="356" name="直線コネクタ 355"/>
        <xdr:cNvCxnSpPr/>
      </xdr:nvCxnSpPr>
      <xdr:spPr>
        <a:xfrm>
          <a:off x="7861300" y="9609455"/>
          <a:ext cx="8890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xdr:nvSpPr>
        <xdr:cNvPr id="357" name="フローチャート: 判断 356"/>
        <xdr:cNvSpPr/>
      </xdr:nvSpPr>
      <xdr:spPr>
        <a:xfrm>
          <a:off x="8699500" y="95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xdr:nvSpPr>
        <xdr:cNvPr id="358" name="テキスト ボックス 357"/>
        <xdr:cNvSpPr txBox="1"/>
      </xdr:nvSpPr>
      <xdr:spPr>
        <a:xfrm>
          <a:off x="8482965" y="93364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8255</xdr:rowOff>
    </xdr:from>
    <xdr:to>
      <xdr:col>41</xdr:col>
      <xdr:colOff>50800</xdr:colOff>
      <xdr:row>56</xdr:row>
      <xdr:rowOff>15646</xdr:rowOff>
    </xdr:to>
    <xdr:cxnSp>
      <xdr:nvCxnSpPr>
        <xdr:cNvPr id="359" name="直線コネクタ 358"/>
        <xdr:cNvCxnSpPr/>
      </xdr:nvCxnSpPr>
      <xdr:spPr>
        <a:xfrm flipV="1">
          <a:off x="6972300" y="960945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xdr:nvSpPr>
        <xdr:cNvPr id="360" name="フローチャート: 判断 359"/>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xdr:nvSpPr>
        <xdr:cNvPr id="361" name="テキスト ボックス 360"/>
        <xdr:cNvSpPr txBox="1"/>
      </xdr:nvSpPr>
      <xdr:spPr>
        <a:xfrm>
          <a:off x="7593965" y="96659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xdr:nvSpPr>
        <xdr:cNvPr id="362" name="フローチャート: 判断 361"/>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3889" cy="259045"/>
    <xdr:sp>
      <xdr:nvSpPr>
        <xdr:cNvPr id="363" name="テキスト ボックス 362"/>
        <xdr:cNvSpPr txBox="1"/>
      </xdr:nvSpPr>
      <xdr:spPr>
        <a:xfrm>
          <a:off x="6704965" y="966724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xdr:nvSpPr>
        <xdr:cNvPr id="364" name="テキスト ボックス 363"/>
        <xdr:cNvSpPr txBox="1"/>
      </xdr:nvSpPr>
      <xdr:spPr>
        <a:xfrm>
          <a:off x="10287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xdr:nvSpPr>
        <xdr:cNvPr id="365" name="テキスト ボックス 364"/>
        <xdr:cNvSpPr txBox="1"/>
      </xdr:nvSpPr>
      <xdr:spPr>
        <a:xfrm>
          <a:off x="944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xdr:nvSpPr>
        <xdr:cNvPr id="366" name="テキスト ボックス 365"/>
        <xdr:cNvSpPr txBox="1"/>
      </xdr:nvSpPr>
      <xdr:spPr>
        <a:xfrm>
          <a:off x="855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xdr:nvSpPr>
        <xdr:cNvPr id="367" name="テキスト ボックス 366"/>
        <xdr:cNvSpPr txBox="1"/>
      </xdr:nvSpPr>
      <xdr:spPr>
        <a:xfrm>
          <a:off x="767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xdr:nvSpPr>
        <xdr:cNvPr id="368" name="テキスト ボックス 367"/>
        <xdr:cNvSpPr txBox="1"/>
      </xdr:nvSpPr>
      <xdr:spPr>
        <a:xfrm>
          <a:off x="678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843</xdr:rowOff>
    </xdr:from>
    <xdr:to>
      <xdr:col>55</xdr:col>
      <xdr:colOff>50800</xdr:colOff>
      <xdr:row>56</xdr:row>
      <xdr:rowOff>102443</xdr:rowOff>
    </xdr:to>
    <xdr:sp>
      <xdr:nvSpPr>
        <xdr:cNvPr id="369" name="楕円 368"/>
        <xdr:cNvSpPr/>
      </xdr:nvSpPr>
      <xdr:spPr>
        <a:xfrm>
          <a:off x="10426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150720</xdr:rowOff>
    </xdr:from>
    <xdr:ext cx="534377" cy="259045"/>
    <xdr:sp>
      <xdr:nvSpPr>
        <xdr:cNvPr id="370" name="普通建設事業費該当値テキスト"/>
        <xdr:cNvSpPr txBox="1"/>
      </xdr:nvSpPr>
      <xdr:spPr>
        <a:xfrm>
          <a:off x="10528300" y="95802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34288</xdr:rowOff>
    </xdr:from>
    <xdr:to>
      <xdr:col>50</xdr:col>
      <xdr:colOff>165100</xdr:colOff>
      <xdr:row>56</xdr:row>
      <xdr:rowOff>135888</xdr:rowOff>
    </xdr:to>
    <xdr:sp>
      <xdr:nvSpPr>
        <xdr:cNvPr id="371" name="楕円 370"/>
        <xdr:cNvSpPr/>
      </xdr:nvSpPr>
      <xdr:spPr>
        <a:xfrm>
          <a:off x="9588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127015</xdr:rowOff>
    </xdr:from>
    <xdr:ext cx="533889" cy="259045"/>
    <xdr:sp>
      <xdr:nvSpPr>
        <xdr:cNvPr id="372" name="テキスト ボックス 371"/>
        <xdr:cNvSpPr txBox="1"/>
      </xdr:nvSpPr>
      <xdr:spPr>
        <a:xfrm>
          <a:off x="9371965" y="972820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149647</xdr:rowOff>
    </xdr:from>
    <xdr:to>
      <xdr:col>46</xdr:col>
      <xdr:colOff>38100</xdr:colOff>
      <xdr:row>57</xdr:row>
      <xdr:rowOff>79797</xdr:rowOff>
    </xdr:to>
    <xdr:sp>
      <xdr:nvSpPr>
        <xdr:cNvPr id="373" name="楕円 372"/>
        <xdr:cNvSpPr/>
      </xdr:nvSpPr>
      <xdr:spPr>
        <a:xfrm>
          <a:off x="869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70924</xdr:rowOff>
    </xdr:from>
    <xdr:ext cx="534377" cy="259045"/>
    <xdr:sp>
      <xdr:nvSpPr>
        <xdr:cNvPr id="374" name="テキスト ボックス 373"/>
        <xdr:cNvSpPr txBox="1"/>
      </xdr:nvSpPr>
      <xdr:spPr>
        <a:xfrm>
          <a:off x="8482965" y="98431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128905</xdr:rowOff>
    </xdr:from>
    <xdr:to>
      <xdr:col>41</xdr:col>
      <xdr:colOff>101600</xdr:colOff>
      <xdr:row>56</xdr:row>
      <xdr:rowOff>59055</xdr:rowOff>
    </xdr:to>
    <xdr:sp>
      <xdr:nvSpPr>
        <xdr:cNvPr id="375" name="楕円 374"/>
        <xdr:cNvSpPr/>
      </xdr:nvSpPr>
      <xdr:spPr>
        <a:xfrm>
          <a:off x="7810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75582</xdr:rowOff>
    </xdr:from>
    <xdr:ext cx="534377" cy="259045"/>
    <xdr:sp>
      <xdr:nvSpPr>
        <xdr:cNvPr id="376" name="テキスト ボックス 375"/>
        <xdr:cNvSpPr txBox="1"/>
      </xdr:nvSpPr>
      <xdr:spPr>
        <a:xfrm>
          <a:off x="7593965" y="933386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136296</xdr:rowOff>
    </xdr:from>
    <xdr:to>
      <xdr:col>36</xdr:col>
      <xdr:colOff>165100</xdr:colOff>
      <xdr:row>56</xdr:row>
      <xdr:rowOff>66446</xdr:rowOff>
    </xdr:to>
    <xdr:sp>
      <xdr:nvSpPr>
        <xdr:cNvPr id="377" name="楕円 376"/>
        <xdr:cNvSpPr/>
      </xdr:nvSpPr>
      <xdr:spPr>
        <a:xfrm>
          <a:off x="692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82973</xdr:rowOff>
    </xdr:from>
    <xdr:ext cx="533889" cy="259045"/>
    <xdr:sp>
      <xdr:nvSpPr>
        <xdr:cNvPr id="378" name="テキスト ボックス 377"/>
        <xdr:cNvSpPr txBox="1"/>
      </xdr:nvSpPr>
      <xdr:spPr>
        <a:xfrm>
          <a:off x="6704965" y="93408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65</xdr:row>
      <xdr:rowOff>57150</xdr:rowOff>
    </xdr:from>
    <xdr:to>
      <xdr:col>43</xdr:col>
      <xdr:colOff>63500</xdr:colOff>
      <xdr:row>66</xdr:row>
      <xdr:rowOff>139700</xdr:rowOff>
    </xdr:to>
    <xdr:sp>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66</xdr:row>
      <xdr:rowOff>88900</xdr:rowOff>
    </xdr:from>
    <xdr:to>
      <xdr:col>43</xdr:col>
      <xdr:colOff>63500</xdr:colOff>
      <xdr:row>68</xdr:row>
      <xdr:rowOff>0</xdr:rowOff>
    </xdr:to>
    <xdr:sp>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66</xdr:row>
      <xdr:rowOff>88900</xdr:rowOff>
    </xdr:from>
    <xdr:to>
      <xdr:col>48</xdr:col>
      <xdr:colOff>127000</xdr:colOff>
      <xdr:row>68</xdr:row>
      <xdr:rowOff>0</xdr:rowOff>
    </xdr:to>
    <xdr:sp>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66</xdr:row>
      <xdr:rowOff>88900</xdr:rowOff>
    </xdr:from>
    <xdr:to>
      <xdr:col>54</xdr:col>
      <xdr:colOff>127000</xdr:colOff>
      <xdr:row>68</xdr:row>
      <xdr:rowOff>0</xdr:rowOff>
    </xdr:to>
    <xdr:sp>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xdr:nvSpPr>
        <xdr:cNvPr id="387" name="テキスト ボックス 386"/>
        <xdr:cNvSpPr txBox="1"/>
      </xdr:nvSpPr>
      <xdr:spPr>
        <a:xfrm>
          <a:off x="6565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xdr:nvSpPr>
        <xdr:cNvPr id="390" name="テキスト ボックス 389"/>
        <xdr:cNvSpPr txBox="1"/>
      </xdr:nvSpPr>
      <xdr:spPr>
        <a:xfrm>
          <a:off x="6355080" y="1344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xdr:nvSpPr>
        <xdr:cNvPr id="392" name="テキスト ボックス 391"/>
        <xdr:cNvSpPr txBox="1"/>
      </xdr:nvSpPr>
      <xdr:spPr>
        <a:xfrm>
          <a:off x="6072505" y="1306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xdr:nvSpPr>
        <xdr:cNvPr id="394" name="テキスト ボックス 393"/>
        <xdr:cNvSpPr txBox="1"/>
      </xdr:nvSpPr>
      <xdr:spPr>
        <a:xfrm>
          <a:off x="6072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xdr:nvSpPr>
        <xdr:cNvPr id="396" name="テキスト ボックス 395"/>
        <xdr:cNvSpPr txBox="1"/>
      </xdr:nvSpPr>
      <xdr:spPr>
        <a:xfrm>
          <a:off x="6072505" y="1230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xdr:nvSpPr>
        <xdr:cNvPr id="398" name="テキスト ボックス 397"/>
        <xdr:cNvSpPr txBox="1"/>
      </xdr:nvSpPr>
      <xdr:spPr>
        <a:xfrm>
          <a:off x="6072505" y="1192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xdr:nvSpPr>
        <xdr:cNvPr id="400" name="テキスト ボックス 399"/>
        <xdr:cNvSpPr txBox="1"/>
      </xdr:nvSpPr>
      <xdr:spPr>
        <a:xfrm>
          <a:off x="6008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xdr:nvCxnSpPr>
        <xdr:cNvPr id="402" name="直線コネクタ 401"/>
        <xdr:cNvCxnSpPr/>
      </xdr:nvCxnSpPr>
      <xdr:spPr>
        <a:xfrm flipV="1">
          <a:off x="10475595" y="12103735"/>
          <a:ext cx="1270" cy="148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xdr:nvSpPr>
        <xdr:cNvPr id="403" name="普通建設事業費 （ うち新規整備　）最小値テキスト"/>
        <xdr:cNvSpPr txBox="1"/>
      </xdr:nvSpPr>
      <xdr:spPr>
        <a:xfrm>
          <a:off x="10528300" y="13590270"/>
          <a:ext cx="3784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xdr:nvCxnSpPr>
        <xdr:cNvPr id="404" name="直線コネクタ 403"/>
        <xdr:cNvCxnSpPr/>
      </xdr:nvCxnSpPr>
      <xdr:spPr>
        <a:xfrm>
          <a:off x="10388600" y="1358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xdr:nvSpPr>
        <xdr:cNvPr id="405" name="普通建設事業費 （ うち新規整備　）最大値テキスト"/>
        <xdr:cNvSpPr txBox="1"/>
      </xdr:nvSpPr>
      <xdr:spPr>
        <a:xfrm>
          <a:off x="10528300" y="118789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xdr:nvCxnSpPr>
        <xdr:cNvPr id="406" name="直線コネクタ 405"/>
        <xdr:cNvCxnSpPr/>
      </xdr:nvCxnSpPr>
      <xdr:spPr>
        <a:xfrm>
          <a:off x="10388600" y="121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132917</xdr:rowOff>
    </xdr:from>
    <xdr:to>
      <xdr:col>55</xdr:col>
      <xdr:colOff>0</xdr:colOff>
      <xdr:row>79</xdr:row>
      <xdr:rowOff>41039</xdr:rowOff>
    </xdr:to>
    <xdr:cxnSp>
      <xdr:nvCxnSpPr>
        <xdr:cNvPr id="407" name="直線コネクタ 406"/>
        <xdr:cNvCxnSpPr/>
      </xdr:nvCxnSpPr>
      <xdr:spPr>
        <a:xfrm flipV="1">
          <a:off x="9639300" y="13505815"/>
          <a:ext cx="8382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xdr:nvSpPr>
        <xdr:cNvPr id="408" name="普通建設事業費 （ うち新規整備　）平均値テキスト"/>
        <xdr:cNvSpPr txBox="1"/>
      </xdr:nvSpPr>
      <xdr:spPr>
        <a:xfrm>
          <a:off x="10528300" y="13093700"/>
          <a:ext cx="534035"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xdr:nvSpPr>
        <xdr:cNvPr id="409" name="フローチャート: 判断 408"/>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10237</xdr:rowOff>
    </xdr:from>
    <xdr:to>
      <xdr:col>50</xdr:col>
      <xdr:colOff>114300</xdr:colOff>
      <xdr:row>79</xdr:row>
      <xdr:rowOff>41039</xdr:rowOff>
    </xdr:to>
    <xdr:cxnSp>
      <xdr:nvCxnSpPr>
        <xdr:cNvPr id="410" name="直線コネクタ 409"/>
        <xdr:cNvCxnSpPr/>
      </xdr:nvCxnSpPr>
      <xdr:spPr>
        <a:xfrm>
          <a:off x="8750300" y="13554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xdr:nvSpPr>
        <xdr:cNvPr id="411" name="フローチャート: 判断 410"/>
        <xdr:cNvSpPr/>
      </xdr:nvSpPr>
      <xdr:spPr>
        <a:xfrm>
          <a:off x="958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3889" cy="259045"/>
    <xdr:sp>
      <xdr:nvSpPr>
        <xdr:cNvPr id="412" name="テキスト ボックス 411"/>
        <xdr:cNvSpPr txBox="1"/>
      </xdr:nvSpPr>
      <xdr:spPr>
        <a:xfrm>
          <a:off x="9371965" y="129959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7779</xdr:rowOff>
    </xdr:from>
    <xdr:to>
      <xdr:col>45</xdr:col>
      <xdr:colOff>177800</xdr:colOff>
      <xdr:row>79</xdr:row>
      <xdr:rowOff>10237</xdr:rowOff>
    </xdr:to>
    <xdr:cxnSp>
      <xdr:nvCxnSpPr>
        <xdr:cNvPr id="413" name="直線コネクタ 412"/>
        <xdr:cNvCxnSpPr/>
      </xdr:nvCxnSpPr>
      <xdr:spPr>
        <a:xfrm>
          <a:off x="7861300" y="13552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xdr:nvSpPr>
        <xdr:cNvPr id="414" name="フローチャート: 判断 413"/>
        <xdr:cNvSpPr/>
      </xdr:nvSpPr>
      <xdr:spPr>
        <a:xfrm>
          <a:off x="8699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xdr:nvSpPr>
        <xdr:cNvPr id="415" name="テキスト ボックス 414"/>
        <xdr:cNvSpPr txBox="1"/>
      </xdr:nvSpPr>
      <xdr:spPr>
        <a:xfrm>
          <a:off x="8482965" y="129971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113201</xdr:rowOff>
    </xdr:from>
    <xdr:to>
      <xdr:col>41</xdr:col>
      <xdr:colOff>50800</xdr:colOff>
      <xdr:row>79</xdr:row>
      <xdr:rowOff>7779</xdr:rowOff>
    </xdr:to>
    <xdr:cxnSp>
      <xdr:nvCxnSpPr>
        <xdr:cNvPr id="416" name="直線コネクタ 415"/>
        <xdr:cNvCxnSpPr/>
      </xdr:nvCxnSpPr>
      <xdr:spPr>
        <a:xfrm>
          <a:off x="6972300" y="1348613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xdr:nvSpPr>
        <xdr:cNvPr id="417" name="フローチャート: 判断 416"/>
        <xdr:cNvSpPr/>
      </xdr:nvSpPr>
      <xdr:spPr>
        <a:xfrm>
          <a:off x="7810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xdr:nvSpPr>
        <xdr:cNvPr id="418" name="テキスト ボックス 417"/>
        <xdr:cNvSpPr txBox="1"/>
      </xdr:nvSpPr>
      <xdr:spPr>
        <a:xfrm>
          <a:off x="7593965" y="129692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3889" cy="259045"/>
    <xdr:sp>
      <xdr:nvSpPr>
        <xdr:cNvPr id="420" name="テキスト ボックス 419"/>
        <xdr:cNvSpPr txBox="1"/>
      </xdr:nvSpPr>
      <xdr:spPr>
        <a:xfrm>
          <a:off x="6704965" y="129914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xdr:nvSpPr>
        <xdr:cNvPr id="421" name="テキスト ボックス 420"/>
        <xdr:cNvSpPr txBox="1"/>
      </xdr:nvSpPr>
      <xdr:spPr>
        <a:xfrm>
          <a:off x="10287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xdr:nvSpPr>
        <xdr:cNvPr id="422" name="テキスト ボックス 421"/>
        <xdr:cNvSpPr txBox="1"/>
      </xdr:nvSpPr>
      <xdr:spPr>
        <a:xfrm>
          <a:off x="944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xdr:nvSpPr>
        <xdr:cNvPr id="423" name="テキスト ボックス 422"/>
        <xdr:cNvSpPr txBox="1"/>
      </xdr:nvSpPr>
      <xdr:spPr>
        <a:xfrm>
          <a:off x="855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xdr:nvSpPr>
        <xdr:cNvPr id="424" name="テキスト ボックス 423"/>
        <xdr:cNvSpPr txBox="1"/>
      </xdr:nvSpPr>
      <xdr:spPr>
        <a:xfrm>
          <a:off x="767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xdr:nvSpPr>
        <xdr:cNvPr id="425" name="テキスト ボックス 424"/>
        <xdr:cNvSpPr txBox="1"/>
      </xdr:nvSpPr>
      <xdr:spPr>
        <a:xfrm>
          <a:off x="678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82117</xdr:rowOff>
    </xdr:from>
    <xdr:to>
      <xdr:col>55</xdr:col>
      <xdr:colOff>50800</xdr:colOff>
      <xdr:row>79</xdr:row>
      <xdr:rowOff>12267</xdr:rowOff>
    </xdr:to>
    <xdr:sp>
      <xdr:nvSpPr>
        <xdr:cNvPr id="426" name="楕円 425"/>
        <xdr:cNvSpPr/>
      </xdr:nvSpPr>
      <xdr:spPr>
        <a:xfrm>
          <a:off x="104267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168494</xdr:rowOff>
    </xdr:from>
    <xdr:ext cx="469744" cy="259045"/>
    <xdr:sp>
      <xdr:nvSpPr>
        <xdr:cNvPr id="427" name="普通建設事業費 （ うち新規整備　）該当値テキスト"/>
        <xdr:cNvSpPr txBox="1"/>
      </xdr:nvSpPr>
      <xdr:spPr>
        <a:xfrm>
          <a:off x="10528300" y="133699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161689</xdr:rowOff>
    </xdr:from>
    <xdr:to>
      <xdr:col>50</xdr:col>
      <xdr:colOff>165100</xdr:colOff>
      <xdr:row>79</xdr:row>
      <xdr:rowOff>91839</xdr:rowOff>
    </xdr:to>
    <xdr:sp>
      <xdr:nvSpPr>
        <xdr:cNvPr id="428" name="楕円 427"/>
        <xdr:cNvSpPr/>
      </xdr:nvSpPr>
      <xdr:spPr>
        <a:xfrm>
          <a:off x="9588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82966</xdr:rowOff>
    </xdr:from>
    <xdr:ext cx="378565" cy="259045"/>
    <xdr:sp>
      <xdr:nvSpPr>
        <xdr:cNvPr id="429" name="テキスト ボックス 428"/>
        <xdr:cNvSpPr txBox="1"/>
      </xdr:nvSpPr>
      <xdr:spPr>
        <a:xfrm>
          <a:off x="9449435" y="1362710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130887</xdr:rowOff>
    </xdr:from>
    <xdr:to>
      <xdr:col>46</xdr:col>
      <xdr:colOff>38100</xdr:colOff>
      <xdr:row>79</xdr:row>
      <xdr:rowOff>61037</xdr:rowOff>
    </xdr:to>
    <xdr:sp>
      <xdr:nvSpPr>
        <xdr:cNvPr id="430" name="楕円 429"/>
        <xdr:cNvSpPr/>
      </xdr:nvSpPr>
      <xdr:spPr>
        <a:xfrm>
          <a:off x="8699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52164</xdr:rowOff>
    </xdr:from>
    <xdr:ext cx="469744" cy="259045"/>
    <xdr:sp>
      <xdr:nvSpPr>
        <xdr:cNvPr id="431" name="テキスト ボックス 430"/>
        <xdr:cNvSpPr txBox="1"/>
      </xdr:nvSpPr>
      <xdr:spPr>
        <a:xfrm>
          <a:off x="8515350" y="135966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128429</xdr:rowOff>
    </xdr:from>
    <xdr:to>
      <xdr:col>41</xdr:col>
      <xdr:colOff>101600</xdr:colOff>
      <xdr:row>79</xdr:row>
      <xdr:rowOff>58579</xdr:rowOff>
    </xdr:to>
    <xdr:sp>
      <xdr:nvSpPr>
        <xdr:cNvPr id="432" name="楕円 431"/>
        <xdr:cNvSpPr/>
      </xdr:nvSpPr>
      <xdr:spPr>
        <a:xfrm>
          <a:off x="7810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49706</xdr:rowOff>
    </xdr:from>
    <xdr:ext cx="469744" cy="259045"/>
    <xdr:sp>
      <xdr:nvSpPr>
        <xdr:cNvPr id="433" name="テキスト ボックス 432"/>
        <xdr:cNvSpPr txBox="1"/>
      </xdr:nvSpPr>
      <xdr:spPr>
        <a:xfrm>
          <a:off x="7626350" y="135940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62401</xdr:rowOff>
    </xdr:from>
    <xdr:to>
      <xdr:col>36</xdr:col>
      <xdr:colOff>165100</xdr:colOff>
      <xdr:row>78</xdr:row>
      <xdr:rowOff>164001</xdr:rowOff>
    </xdr:to>
    <xdr:sp>
      <xdr:nvSpPr>
        <xdr:cNvPr id="434" name="楕円 433"/>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155128</xdr:rowOff>
    </xdr:from>
    <xdr:ext cx="469744" cy="259045"/>
    <xdr:sp>
      <xdr:nvSpPr>
        <xdr:cNvPr id="435" name="テキスト ボックス 434"/>
        <xdr:cNvSpPr txBox="1"/>
      </xdr:nvSpPr>
      <xdr:spPr>
        <a:xfrm>
          <a:off x="6737350" y="1352804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85</xdr:row>
      <xdr:rowOff>57150</xdr:rowOff>
    </xdr:from>
    <xdr:to>
      <xdr:col>43</xdr:col>
      <xdr:colOff>63500</xdr:colOff>
      <xdr:row>86</xdr:row>
      <xdr:rowOff>139700</xdr:rowOff>
    </xdr:to>
    <xdr:sp>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86</xdr:row>
      <xdr:rowOff>88900</xdr:rowOff>
    </xdr:from>
    <xdr:to>
      <xdr:col>43</xdr:col>
      <xdr:colOff>63500</xdr:colOff>
      <xdr:row>88</xdr:row>
      <xdr:rowOff>0</xdr:rowOff>
    </xdr:to>
    <xdr:sp>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86</xdr:row>
      <xdr:rowOff>88900</xdr:rowOff>
    </xdr:from>
    <xdr:to>
      <xdr:col>48</xdr:col>
      <xdr:colOff>127000</xdr:colOff>
      <xdr:row>88</xdr:row>
      <xdr:rowOff>0</xdr:rowOff>
    </xdr:to>
    <xdr:sp>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86</xdr:row>
      <xdr:rowOff>88900</xdr:rowOff>
    </xdr:from>
    <xdr:to>
      <xdr:col>54</xdr:col>
      <xdr:colOff>127000</xdr:colOff>
      <xdr:row>88</xdr:row>
      <xdr:rowOff>0</xdr:rowOff>
    </xdr:to>
    <xdr:sp>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xdr:nvSpPr>
        <xdr:cNvPr id="444" name="テキスト ボックス 443"/>
        <xdr:cNvSpPr txBox="1"/>
      </xdr:nvSpPr>
      <xdr:spPr>
        <a:xfrm>
          <a:off x="6565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xdr:nvCxnSpPr>
        <xdr:cNvPr id="446" name="直線コネクタ 445"/>
        <xdr:cNvCxnSpPr/>
      </xdr:nvCxnSpPr>
      <xdr:spPr>
        <a:xfrm>
          <a:off x="6604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xdr:nvSpPr>
        <xdr:cNvPr id="447" name="テキスト ボックス 446"/>
        <xdr:cNvSpPr txBox="1"/>
      </xdr:nvSpPr>
      <xdr:spPr>
        <a:xfrm>
          <a:off x="6355080" y="1692973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xdr:nvCxnSpPr>
        <xdr:cNvPr id="448" name="直線コネクタ 447"/>
        <xdr:cNvCxnSpPr/>
      </xdr:nvCxnSpPr>
      <xdr:spPr>
        <a:xfrm>
          <a:off x="6604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xdr:nvSpPr>
        <xdr:cNvPr id="449" name="テキスト ボックス 448"/>
        <xdr:cNvSpPr txBox="1"/>
      </xdr:nvSpPr>
      <xdr:spPr>
        <a:xfrm>
          <a:off x="6072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xdr:nvCxnSpPr>
        <xdr:cNvPr id="450" name="直線コネクタ 449"/>
        <xdr:cNvCxnSpPr/>
      </xdr:nvCxnSpPr>
      <xdr:spPr>
        <a:xfrm>
          <a:off x="6604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xdr:nvSpPr>
        <xdr:cNvPr id="451" name="テキスト ボックス 450"/>
        <xdr:cNvSpPr txBox="1"/>
      </xdr:nvSpPr>
      <xdr:spPr>
        <a:xfrm>
          <a:off x="6072505" y="16276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xdr:nvCxnSpPr>
        <xdr:cNvPr id="452" name="直線コネクタ 451"/>
        <xdr:cNvCxnSpPr/>
      </xdr:nvCxnSpPr>
      <xdr:spPr>
        <a:xfrm>
          <a:off x="6604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xdr:nvSpPr>
        <xdr:cNvPr id="453" name="テキスト ボックス 452"/>
        <xdr:cNvSpPr txBox="1"/>
      </xdr:nvSpPr>
      <xdr:spPr>
        <a:xfrm>
          <a:off x="6072505" y="15949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xdr:nvCxnSpPr>
        <xdr:cNvPr id="454" name="直線コネクタ 453"/>
        <xdr:cNvCxnSpPr/>
      </xdr:nvCxnSpPr>
      <xdr:spPr>
        <a:xfrm>
          <a:off x="6604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xdr:nvSpPr>
        <xdr:cNvPr id="455" name="テキスト ボックス 454"/>
        <xdr:cNvSpPr txBox="1"/>
      </xdr:nvSpPr>
      <xdr:spPr>
        <a:xfrm>
          <a:off x="6008370" y="15623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xdr:nvCxnSpPr>
        <xdr:cNvPr id="456" name="直線コネクタ 455"/>
        <xdr:cNvCxnSpPr/>
      </xdr:nvCxnSpPr>
      <xdr:spPr>
        <a:xfrm>
          <a:off x="6604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xdr:nvSpPr>
        <xdr:cNvPr id="457" name="テキスト ボックス 456"/>
        <xdr:cNvSpPr txBox="1"/>
      </xdr:nvSpPr>
      <xdr:spPr>
        <a:xfrm>
          <a:off x="6008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xdr:nvSpPr>
        <xdr:cNvPr id="459" name="テキスト ボックス 458"/>
        <xdr:cNvSpPr txBox="1"/>
      </xdr:nvSpPr>
      <xdr:spPr>
        <a:xfrm>
          <a:off x="6008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xdr:nvCxnSpPr>
        <xdr:cNvPr id="461" name="直線コネクタ 460"/>
        <xdr:cNvCxnSpPr/>
      </xdr:nvCxnSpPr>
      <xdr:spPr>
        <a:xfrm flipV="1">
          <a:off x="10475595" y="15470505"/>
          <a:ext cx="1270" cy="1558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xdr:nvSpPr>
        <xdr:cNvPr id="462" name="普通建設事業費 （ うち更新整備　）最小値テキスト"/>
        <xdr:cNvSpPr txBox="1"/>
      </xdr:nvSpPr>
      <xdr:spPr>
        <a:xfrm>
          <a:off x="10528300" y="1703324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xdr:nvCxnSpPr>
        <xdr:cNvPr id="463" name="直線コネクタ 462"/>
        <xdr:cNvCxnSpPr/>
      </xdr:nvCxnSpPr>
      <xdr:spPr>
        <a:xfrm>
          <a:off x="10388600" y="170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xdr:nvSpPr>
        <xdr:cNvPr id="464" name="普通建設事業費 （ うち更新整備　）最大値テキスト"/>
        <xdr:cNvSpPr txBox="1"/>
      </xdr:nvSpPr>
      <xdr:spPr>
        <a:xfrm>
          <a:off x="10528300" y="1524571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xdr:nvCxnSpPr>
        <xdr:cNvPr id="465" name="直線コネクタ 464"/>
        <xdr:cNvCxnSpPr/>
      </xdr:nvCxnSpPr>
      <xdr:spPr>
        <a:xfrm>
          <a:off x="10388600" y="1547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47749</xdr:rowOff>
    </xdr:from>
    <xdr:to>
      <xdr:col>55</xdr:col>
      <xdr:colOff>0</xdr:colOff>
      <xdr:row>96</xdr:row>
      <xdr:rowOff>84139</xdr:rowOff>
    </xdr:to>
    <xdr:cxnSp>
      <xdr:nvCxnSpPr>
        <xdr:cNvPr id="466" name="直線コネクタ 465"/>
        <xdr:cNvCxnSpPr/>
      </xdr:nvCxnSpPr>
      <xdr:spPr>
        <a:xfrm flipV="1">
          <a:off x="9639300" y="16506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xdr:nvSpPr>
        <xdr:cNvPr id="467" name="普通建設事業費 （ うち更新整備　）平均値テキスト"/>
        <xdr:cNvSpPr txBox="1"/>
      </xdr:nvSpPr>
      <xdr:spPr>
        <a:xfrm>
          <a:off x="10528300" y="1643570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xdr:nvSpPr>
        <xdr:cNvPr id="468" name="フローチャート: 判断 467"/>
        <xdr:cNvSpPr/>
      </xdr:nvSpPr>
      <xdr:spPr>
        <a:xfrm>
          <a:off x="10426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84139</xdr:rowOff>
    </xdr:from>
    <xdr:to>
      <xdr:col>50</xdr:col>
      <xdr:colOff>114300</xdr:colOff>
      <xdr:row>97</xdr:row>
      <xdr:rowOff>160807</xdr:rowOff>
    </xdr:to>
    <xdr:cxnSp>
      <xdr:nvCxnSpPr>
        <xdr:cNvPr id="469" name="直線コネクタ 468"/>
        <xdr:cNvCxnSpPr/>
      </xdr:nvCxnSpPr>
      <xdr:spPr>
        <a:xfrm flipV="1">
          <a:off x="8750300" y="16543020"/>
          <a:ext cx="889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xdr:nvSpPr>
        <xdr:cNvPr id="470" name="フローチャート: 判断 469"/>
        <xdr:cNvSpPr/>
      </xdr:nvSpPr>
      <xdr:spPr>
        <a:xfrm>
          <a:off x="9588500" y="1656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3889" cy="259045"/>
    <xdr:sp>
      <xdr:nvSpPr>
        <xdr:cNvPr id="471" name="テキスト ボックス 470"/>
        <xdr:cNvSpPr txBox="1"/>
      </xdr:nvSpPr>
      <xdr:spPr>
        <a:xfrm>
          <a:off x="9371965" y="166617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142236</xdr:rowOff>
    </xdr:from>
    <xdr:to>
      <xdr:col>45</xdr:col>
      <xdr:colOff>177800</xdr:colOff>
      <xdr:row>97</xdr:row>
      <xdr:rowOff>160807</xdr:rowOff>
    </xdr:to>
    <xdr:cxnSp>
      <xdr:nvCxnSpPr>
        <xdr:cNvPr id="472" name="直線コネクタ 471"/>
        <xdr:cNvCxnSpPr/>
      </xdr:nvCxnSpPr>
      <xdr:spPr>
        <a:xfrm>
          <a:off x="7861300" y="1642935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xdr:nvSpPr>
        <xdr:cNvPr id="473" name="フローチャート: 判断 472"/>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xdr:nvSpPr>
        <xdr:cNvPr id="474" name="テキスト ボックス 473"/>
        <xdr:cNvSpPr txBox="1"/>
      </xdr:nvSpPr>
      <xdr:spPr>
        <a:xfrm>
          <a:off x="8482965" y="163309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142236</xdr:rowOff>
    </xdr:from>
    <xdr:to>
      <xdr:col>41</xdr:col>
      <xdr:colOff>50800</xdr:colOff>
      <xdr:row>96</xdr:row>
      <xdr:rowOff>60082</xdr:rowOff>
    </xdr:to>
    <xdr:cxnSp>
      <xdr:nvCxnSpPr>
        <xdr:cNvPr id="475" name="直線コネクタ 474"/>
        <xdr:cNvCxnSpPr/>
      </xdr:nvCxnSpPr>
      <xdr:spPr>
        <a:xfrm flipV="1">
          <a:off x="6972300" y="164293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xdr:nvSpPr>
        <xdr:cNvPr id="476" name="フローチャート: 判断 475"/>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xdr:nvSpPr>
        <xdr:cNvPr id="477" name="テキスト ボックス 476"/>
        <xdr:cNvSpPr txBox="1"/>
      </xdr:nvSpPr>
      <xdr:spPr>
        <a:xfrm>
          <a:off x="7593965" y="166706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xdr:nvSpPr>
        <xdr:cNvPr id="478" name="フローチャート: 判断 477"/>
        <xdr:cNvSpPr/>
      </xdr:nvSpPr>
      <xdr:spPr>
        <a:xfrm>
          <a:off x="6921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3889" cy="259045"/>
    <xdr:sp>
      <xdr:nvSpPr>
        <xdr:cNvPr id="479" name="テキスト ボックス 478"/>
        <xdr:cNvSpPr txBox="1"/>
      </xdr:nvSpPr>
      <xdr:spPr>
        <a:xfrm>
          <a:off x="6704965" y="166757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xdr:nvSpPr>
        <xdr:cNvPr id="480" name="テキスト ボックス 479"/>
        <xdr:cNvSpPr txBox="1"/>
      </xdr:nvSpPr>
      <xdr:spPr>
        <a:xfrm>
          <a:off x="10287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xdr:nvSpPr>
        <xdr:cNvPr id="481" name="テキスト ボックス 480"/>
        <xdr:cNvSpPr txBox="1"/>
      </xdr:nvSpPr>
      <xdr:spPr>
        <a:xfrm>
          <a:off x="944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xdr:nvSpPr>
        <xdr:cNvPr id="482" name="テキスト ボックス 481"/>
        <xdr:cNvSpPr txBox="1"/>
      </xdr:nvSpPr>
      <xdr:spPr>
        <a:xfrm>
          <a:off x="855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xdr:nvSpPr>
        <xdr:cNvPr id="483" name="テキスト ボックス 482"/>
        <xdr:cNvSpPr txBox="1"/>
      </xdr:nvSpPr>
      <xdr:spPr>
        <a:xfrm>
          <a:off x="767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xdr:nvSpPr>
        <xdr:cNvPr id="484" name="テキスト ボックス 483"/>
        <xdr:cNvSpPr txBox="1"/>
      </xdr:nvSpPr>
      <xdr:spPr>
        <a:xfrm>
          <a:off x="678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168399</xdr:rowOff>
    </xdr:from>
    <xdr:to>
      <xdr:col>55</xdr:col>
      <xdr:colOff>50800</xdr:colOff>
      <xdr:row>96</xdr:row>
      <xdr:rowOff>98549</xdr:rowOff>
    </xdr:to>
    <xdr:sp>
      <xdr:nvSpPr>
        <xdr:cNvPr id="485" name="楕円 484"/>
        <xdr:cNvSpPr/>
      </xdr:nvSpPr>
      <xdr:spPr>
        <a:xfrm>
          <a:off x="104267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19826</xdr:rowOff>
    </xdr:from>
    <xdr:ext cx="534377" cy="259045"/>
    <xdr:sp>
      <xdr:nvSpPr>
        <xdr:cNvPr id="486" name="普通建設事業費 （ うち更新整備　）該当値テキスト"/>
        <xdr:cNvSpPr txBox="1"/>
      </xdr:nvSpPr>
      <xdr:spPr>
        <a:xfrm>
          <a:off x="10528300" y="163074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33339</xdr:rowOff>
    </xdr:from>
    <xdr:to>
      <xdr:col>50</xdr:col>
      <xdr:colOff>165100</xdr:colOff>
      <xdr:row>96</xdr:row>
      <xdr:rowOff>134939</xdr:rowOff>
    </xdr:to>
    <xdr:sp>
      <xdr:nvSpPr>
        <xdr:cNvPr id="487" name="楕円 486"/>
        <xdr:cNvSpPr/>
      </xdr:nvSpPr>
      <xdr:spPr>
        <a:xfrm>
          <a:off x="9588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151466</xdr:rowOff>
    </xdr:from>
    <xdr:ext cx="533889" cy="259045"/>
    <xdr:sp>
      <xdr:nvSpPr>
        <xdr:cNvPr id="488" name="テキスト ボックス 487"/>
        <xdr:cNvSpPr txBox="1"/>
      </xdr:nvSpPr>
      <xdr:spPr>
        <a:xfrm>
          <a:off x="9371965" y="162674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110007</xdr:rowOff>
    </xdr:from>
    <xdr:to>
      <xdr:col>46</xdr:col>
      <xdr:colOff>38100</xdr:colOff>
      <xdr:row>98</xdr:row>
      <xdr:rowOff>40157</xdr:rowOff>
    </xdr:to>
    <xdr:sp>
      <xdr:nvSpPr>
        <xdr:cNvPr id="489" name="楕円 488"/>
        <xdr:cNvSpPr/>
      </xdr:nvSpPr>
      <xdr:spPr>
        <a:xfrm>
          <a:off x="8699500" y="167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31284</xdr:rowOff>
    </xdr:from>
    <xdr:ext cx="534377" cy="259045"/>
    <xdr:sp>
      <xdr:nvSpPr>
        <xdr:cNvPr id="490" name="テキスト ボックス 489"/>
        <xdr:cNvSpPr txBox="1"/>
      </xdr:nvSpPr>
      <xdr:spPr>
        <a:xfrm>
          <a:off x="8482965" y="168332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91436</xdr:rowOff>
    </xdr:from>
    <xdr:to>
      <xdr:col>41</xdr:col>
      <xdr:colOff>101600</xdr:colOff>
      <xdr:row>96</xdr:row>
      <xdr:rowOff>21586</xdr:rowOff>
    </xdr:to>
    <xdr:sp>
      <xdr:nvSpPr>
        <xdr:cNvPr id="491" name="楕円 490"/>
        <xdr:cNvSpPr/>
      </xdr:nvSpPr>
      <xdr:spPr>
        <a:xfrm>
          <a:off x="7810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38113</xdr:rowOff>
    </xdr:from>
    <xdr:ext cx="534377" cy="259045"/>
    <xdr:sp>
      <xdr:nvSpPr>
        <xdr:cNvPr id="492" name="テキスト ボックス 491"/>
        <xdr:cNvSpPr txBox="1"/>
      </xdr:nvSpPr>
      <xdr:spPr>
        <a:xfrm>
          <a:off x="7593965" y="1615440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9282</xdr:rowOff>
    </xdr:from>
    <xdr:to>
      <xdr:col>36</xdr:col>
      <xdr:colOff>165100</xdr:colOff>
      <xdr:row>96</xdr:row>
      <xdr:rowOff>110882</xdr:rowOff>
    </xdr:to>
    <xdr:sp>
      <xdr:nvSpPr>
        <xdr:cNvPr id="493" name="楕円 492"/>
        <xdr:cNvSpPr/>
      </xdr:nvSpPr>
      <xdr:spPr>
        <a:xfrm>
          <a:off x="6921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127409</xdr:rowOff>
    </xdr:from>
    <xdr:ext cx="533889" cy="259045"/>
    <xdr:sp>
      <xdr:nvSpPr>
        <xdr:cNvPr id="494" name="テキスト ボックス 493"/>
        <xdr:cNvSpPr txBox="1"/>
      </xdr:nvSpPr>
      <xdr:spPr>
        <a:xfrm>
          <a:off x="6704965" y="162433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25</xdr:row>
      <xdr:rowOff>57150</xdr:rowOff>
    </xdr:from>
    <xdr:to>
      <xdr:col>74</xdr:col>
      <xdr:colOff>0</xdr:colOff>
      <xdr:row>26</xdr:row>
      <xdr:rowOff>139700</xdr:rowOff>
    </xdr:to>
    <xdr:sp>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26</xdr:row>
      <xdr:rowOff>88900</xdr:rowOff>
    </xdr:from>
    <xdr:to>
      <xdr:col>74</xdr:col>
      <xdr:colOff>0</xdr:colOff>
      <xdr:row>28</xdr:row>
      <xdr:rowOff>0</xdr:rowOff>
    </xdr:to>
    <xdr:sp>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26</xdr:row>
      <xdr:rowOff>88900</xdr:rowOff>
    </xdr:from>
    <xdr:to>
      <xdr:col>79</xdr:col>
      <xdr:colOff>63500</xdr:colOff>
      <xdr:row>28</xdr:row>
      <xdr:rowOff>0</xdr:rowOff>
    </xdr:to>
    <xdr:sp>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26</xdr:row>
      <xdr:rowOff>88900</xdr:rowOff>
    </xdr:from>
    <xdr:to>
      <xdr:col>85</xdr:col>
      <xdr:colOff>63500</xdr:colOff>
      <xdr:row>28</xdr:row>
      <xdr:rowOff>0</xdr:rowOff>
    </xdr:to>
    <xdr:sp>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xdr:nvSpPr>
        <xdr:cNvPr id="503" name="テキスト ボックス 502"/>
        <xdr:cNvSpPr txBox="1"/>
      </xdr:nvSpPr>
      <xdr:spPr>
        <a:xfrm>
          <a:off x="12407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xdr:nvSpPr>
        <xdr:cNvPr id="506" name="テキスト ボックス 505"/>
        <xdr:cNvSpPr txBox="1"/>
      </xdr:nvSpPr>
      <xdr:spPr>
        <a:xfrm>
          <a:off x="12197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xdr:nvSpPr>
        <xdr:cNvPr id="508" name="テキスト ボックス 507"/>
        <xdr:cNvSpPr txBox="1"/>
      </xdr:nvSpPr>
      <xdr:spPr>
        <a:xfrm>
          <a:off x="11914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xdr:nvSpPr>
        <xdr:cNvPr id="510" name="テキスト ボックス 509"/>
        <xdr:cNvSpPr txBox="1"/>
      </xdr:nvSpPr>
      <xdr:spPr>
        <a:xfrm>
          <a:off x="11914505" y="582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xdr:nvSpPr>
        <xdr:cNvPr id="512" name="テキスト ボックス 511"/>
        <xdr:cNvSpPr txBox="1"/>
      </xdr:nvSpPr>
      <xdr:spPr>
        <a:xfrm>
          <a:off x="11914505" y="544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xdr:nvSpPr>
        <xdr:cNvPr id="514" name="テキスト ボックス 513"/>
        <xdr:cNvSpPr txBox="1"/>
      </xdr:nvSpPr>
      <xdr:spPr>
        <a:xfrm>
          <a:off x="11914505" y="506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xdr:nvSpPr>
        <xdr:cNvPr id="516" name="テキスト ボックス 515"/>
        <xdr:cNvSpPr txBox="1"/>
      </xdr:nvSpPr>
      <xdr:spPr>
        <a:xfrm>
          <a:off x="11850370" y="468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xdr:nvCxnSpPr>
        <xdr:cNvPr id="518" name="直線コネクタ 517"/>
        <xdr:cNvCxnSpPr/>
      </xdr:nvCxnSpPr>
      <xdr:spPr>
        <a:xfrm flipV="1">
          <a:off x="16317595" y="5386070"/>
          <a:ext cx="635"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xdr:nvSpPr>
        <xdr:cNvPr id="519" name="災害復旧事業費最小値テキスト"/>
        <xdr:cNvSpPr txBox="1"/>
      </xdr:nvSpPr>
      <xdr:spPr>
        <a:xfrm>
          <a:off x="16370300" y="67348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xdr:nvSpPr>
        <xdr:cNvPr id="521" name="災害復旧事業費最大値テキスト"/>
        <xdr:cNvSpPr txBox="1"/>
      </xdr:nvSpPr>
      <xdr:spPr>
        <a:xfrm>
          <a:off x="16370300" y="5161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xdr:nvCxnSpPr>
        <xdr:cNvPr id="522" name="直線コネクタ 521"/>
        <xdr:cNvCxnSpPr/>
      </xdr:nvCxnSpPr>
      <xdr:spPr>
        <a:xfrm>
          <a:off x="16230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49612</xdr:rowOff>
    </xdr:from>
    <xdr:to>
      <xdr:col>85</xdr:col>
      <xdr:colOff>127000</xdr:colOff>
      <xdr:row>38</xdr:row>
      <xdr:rowOff>162846</xdr:rowOff>
    </xdr:to>
    <xdr:cxnSp>
      <xdr:nvCxnSpPr>
        <xdr:cNvPr id="523" name="直線コネクタ 522"/>
        <xdr:cNvCxnSpPr/>
      </xdr:nvCxnSpPr>
      <xdr:spPr>
        <a:xfrm>
          <a:off x="15481300" y="6221730"/>
          <a:ext cx="8382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xdr:nvSpPr>
        <xdr:cNvPr id="524" name="災害復旧事業費平均値テキスト"/>
        <xdr:cNvSpPr txBox="1"/>
      </xdr:nvSpPr>
      <xdr:spPr>
        <a:xfrm>
          <a:off x="16370300" y="642175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xdr:nvSpPr>
        <xdr:cNvPr id="525" name="フローチャート: 判断 524"/>
        <xdr:cNvSpPr/>
      </xdr:nvSpPr>
      <xdr:spPr>
        <a:xfrm>
          <a:off x="16268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104210</xdr:rowOff>
    </xdr:from>
    <xdr:to>
      <xdr:col>81</xdr:col>
      <xdr:colOff>50800</xdr:colOff>
      <xdr:row>36</xdr:row>
      <xdr:rowOff>49612</xdr:rowOff>
    </xdr:to>
    <xdr:cxnSp>
      <xdr:nvCxnSpPr>
        <xdr:cNvPr id="526" name="直線コネクタ 525"/>
        <xdr:cNvCxnSpPr/>
      </xdr:nvCxnSpPr>
      <xdr:spPr>
        <a:xfrm>
          <a:off x="14592300" y="5933440"/>
          <a:ext cx="8890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xdr:nvSpPr>
        <xdr:cNvPr id="527" name="フローチャート: 判断 52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xdr:nvSpPr>
        <xdr:cNvPr id="528" name="テキスト ボックス 527"/>
        <xdr:cNvSpPr txBox="1"/>
      </xdr:nvSpPr>
      <xdr:spPr>
        <a:xfrm>
          <a:off x="15246350" y="663511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104210</xdr:rowOff>
    </xdr:from>
    <xdr:to>
      <xdr:col>76</xdr:col>
      <xdr:colOff>114300</xdr:colOff>
      <xdr:row>37</xdr:row>
      <xdr:rowOff>109372</xdr:rowOff>
    </xdr:to>
    <xdr:cxnSp>
      <xdr:nvCxnSpPr>
        <xdr:cNvPr id="529" name="直線コネクタ 528"/>
        <xdr:cNvCxnSpPr/>
      </xdr:nvCxnSpPr>
      <xdr:spPr>
        <a:xfrm flipV="1">
          <a:off x="13703300" y="593344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xdr:nvSpPr>
        <xdr:cNvPr id="530" name="フローチャート: 判断 529"/>
        <xdr:cNvSpPr/>
      </xdr:nvSpPr>
      <xdr:spPr>
        <a:xfrm>
          <a:off x="1454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xdr:nvSpPr>
        <xdr:cNvPr id="531" name="テキスト ボックス 530"/>
        <xdr:cNvSpPr txBox="1"/>
      </xdr:nvSpPr>
      <xdr:spPr>
        <a:xfrm>
          <a:off x="14357350" y="65824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xdr:rowOff>
    </xdr:from>
    <xdr:to>
      <xdr:col>71</xdr:col>
      <xdr:colOff>177800</xdr:colOff>
      <xdr:row>37</xdr:row>
      <xdr:rowOff>109372</xdr:rowOff>
    </xdr:to>
    <xdr:cxnSp>
      <xdr:nvCxnSpPr>
        <xdr:cNvPr id="532" name="直線コネクタ 531"/>
        <xdr:cNvCxnSpPr/>
      </xdr:nvCxnSpPr>
      <xdr:spPr>
        <a:xfrm>
          <a:off x="12814300" y="6357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xdr:nvSpPr>
        <xdr:cNvPr id="533" name="フローチャート: 判断 532"/>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xdr:nvSpPr>
        <xdr:cNvPr id="534" name="テキスト ボックス 533"/>
        <xdr:cNvSpPr txBox="1"/>
      </xdr:nvSpPr>
      <xdr:spPr>
        <a:xfrm>
          <a:off x="13468350" y="66243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xdr:nvSpPr>
        <xdr:cNvPr id="535" name="フローチャート: 判断 534"/>
        <xdr:cNvSpPr/>
      </xdr:nvSpPr>
      <xdr:spPr>
        <a:xfrm>
          <a:off x="12763500" y="65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xdr:nvSpPr>
        <xdr:cNvPr id="536" name="テキスト ボックス 535"/>
        <xdr:cNvSpPr txBox="1"/>
      </xdr:nvSpPr>
      <xdr:spPr>
        <a:xfrm>
          <a:off x="12579350" y="66249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xdr:nvSpPr>
        <xdr:cNvPr id="537" name="テキスト ボックス 536"/>
        <xdr:cNvSpPr txBox="1"/>
      </xdr:nvSpPr>
      <xdr:spPr>
        <a:xfrm>
          <a:off x="16129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xdr:nvSpPr>
        <xdr:cNvPr id="538" name="テキスト ボックス 537"/>
        <xdr:cNvSpPr txBox="1"/>
      </xdr:nvSpPr>
      <xdr:spPr>
        <a:xfrm>
          <a:off x="1529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xdr:nvSpPr>
        <xdr:cNvPr id="539" name="テキスト ボックス 538"/>
        <xdr:cNvSpPr txBox="1"/>
      </xdr:nvSpPr>
      <xdr:spPr>
        <a:xfrm>
          <a:off x="1440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xdr:nvSpPr>
        <xdr:cNvPr id="540" name="テキスト ボックス 539"/>
        <xdr:cNvSpPr txBox="1"/>
      </xdr:nvSpPr>
      <xdr:spPr>
        <a:xfrm>
          <a:off x="1351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xdr:nvSpPr>
        <xdr:cNvPr id="541" name="テキスト ボックス 540"/>
        <xdr:cNvSpPr txBox="1"/>
      </xdr:nvSpPr>
      <xdr:spPr>
        <a:xfrm>
          <a:off x="1262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112046</xdr:rowOff>
    </xdr:from>
    <xdr:to>
      <xdr:col>85</xdr:col>
      <xdr:colOff>177800</xdr:colOff>
      <xdr:row>39</xdr:row>
      <xdr:rowOff>42196</xdr:rowOff>
    </xdr:to>
    <xdr:sp>
      <xdr:nvSpPr>
        <xdr:cNvPr id="542" name="楕円 541"/>
        <xdr:cNvSpPr/>
      </xdr:nvSpPr>
      <xdr:spPr>
        <a:xfrm>
          <a:off x="16268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34047</xdr:rowOff>
    </xdr:from>
    <xdr:ext cx="469744" cy="259045"/>
    <xdr:sp>
      <xdr:nvSpPr>
        <xdr:cNvPr id="543" name="災害復旧事業費該当値テキスト"/>
        <xdr:cNvSpPr txBox="1"/>
      </xdr:nvSpPr>
      <xdr:spPr>
        <a:xfrm>
          <a:off x="16370300" y="65487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170262</xdr:rowOff>
    </xdr:from>
    <xdr:to>
      <xdr:col>81</xdr:col>
      <xdr:colOff>101600</xdr:colOff>
      <xdr:row>36</xdr:row>
      <xdr:rowOff>100412</xdr:rowOff>
    </xdr:to>
    <xdr:sp>
      <xdr:nvSpPr>
        <xdr:cNvPr id="544" name="楕円 543"/>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116939</xdr:rowOff>
    </xdr:from>
    <xdr:ext cx="534377" cy="259045"/>
    <xdr:sp>
      <xdr:nvSpPr>
        <xdr:cNvPr id="545" name="テキスト ボックス 544"/>
        <xdr:cNvSpPr txBox="1"/>
      </xdr:nvSpPr>
      <xdr:spPr>
        <a:xfrm>
          <a:off x="15213965" y="59461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53410</xdr:rowOff>
    </xdr:from>
    <xdr:to>
      <xdr:col>76</xdr:col>
      <xdr:colOff>165100</xdr:colOff>
      <xdr:row>34</xdr:row>
      <xdr:rowOff>155010</xdr:rowOff>
    </xdr:to>
    <xdr:sp>
      <xdr:nvSpPr>
        <xdr:cNvPr id="546" name="楕円 545"/>
        <xdr:cNvSpPr/>
      </xdr:nvSpPr>
      <xdr:spPr>
        <a:xfrm>
          <a:off x="14541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xdr:rowOff>
    </xdr:from>
    <xdr:ext cx="533889" cy="259045"/>
    <xdr:sp>
      <xdr:nvSpPr>
        <xdr:cNvPr id="547" name="テキスト ボックス 546"/>
        <xdr:cNvSpPr txBox="1"/>
      </xdr:nvSpPr>
      <xdr:spPr>
        <a:xfrm>
          <a:off x="14324965" y="56578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58572</xdr:rowOff>
    </xdr:from>
    <xdr:to>
      <xdr:col>72</xdr:col>
      <xdr:colOff>38100</xdr:colOff>
      <xdr:row>37</xdr:row>
      <xdr:rowOff>160172</xdr:rowOff>
    </xdr:to>
    <xdr:sp>
      <xdr:nvSpPr>
        <xdr:cNvPr id="548" name="楕円 547"/>
        <xdr:cNvSpPr/>
      </xdr:nvSpPr>
      <xdr:spPr>
        <a:xfrm>
          <a:off x="13652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5249</xdr:rowOff>
    </xdr:from>
    <xdr:ext cx="534377" cy="259045"/>
    <xdr:sp>
      <xdr:nvSpPr>
        <xdr:cNvPr id="549" name="テキスト ボックス 548"/>
        <xdr:cNvSpPr txBox="1"/>
      </xdr:nvSpPr>
      <xdr:spPr>
        <a:xfrm>
          <a:off x="13435965" y="6177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135077</xdr:rowOff>
    </xdr:from>
    <xdr:to>
      <xdr:col>67</xdr:col>
      <xdr:colOff>101600</xdr:colOff>
      <xdr:row>37</xdr:row>
      <xdr:rowOff>65227</xdr:rowOff>
    </xdr:to>
    <xdr:sp>
      <xdr:nvSpPr>
        <xdr:cNvPr id="550" name="楕円 549"/>
        <xdr:cNvSpPr/>
      </xdr:nvSpPr>
      <xdr:spPr>
        <a:xfrm>
          <a:off x="1276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81754</xdr:rowOff>
    </xdr:from>
    <xdr:ext cx="534377" cy="259045"/>
    <xdr:sp>
      <xdr:nvSpPr>
        <xdr:cNvPr id="551" name="テキスト ボックス 550"/>
        <xdr:cNvSpPr txBox="1"/>
      </xdr:nvSpPr>
      <xdr:spPr>
        <a:xfrm>
          <a:off x="12546965" y="60820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45</xdr:row>
      <xdr:rowOff>57150</xdr:rowOff>
    </xdr:from>
    <xdr:to>
      <xdr:col>74</xdr:col>
      <xdr:colOff>0</xdr:colOff>
      <xdr:row>46</xdr:row>
      <xdr:rowOff>139700</xdr:rowOff>
    </xdr:to>
    <xdr:sp>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46</xdr:row>
      <xdr:rowOff>88900</xdr:rowOff>
    </xdr:from>
    <xdr:to>
      <xdr:col>74</xdr:col>
      <xdr:colOff>0</xdr:colOff>
      <xdr:row>48</xdr:row>
      <xdr:rowOff>0</xdr:rowOff>
    </xdr:to>
    <xdr:sp>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46</xdr:row>
      <xdr:rowOff>88900</xdr:rowOff>
    </xdr:from>
    <xdr:to>
      <xdr:col>79</xdr:col>
      <xdr:colOff>63500</xdr:colOff>
      <xdr:row>48</xdr:row>
      <xdr:rowOff>0</xdr:rowOff>
    </xdr:to>
    <xdr:sp>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46</xdr:row>
      <xdr:rowOff>88900</xdr:rowOff>
    </xdr:from>
    <xdr:to>
      <xdr:col>85</xdr:col>
      <xdr:colOff>63500</xdr:colOff>
      <xdr:row>48</xdr:row>
      <xdr:rowOff>0</xdr:rowOff>
    </xdr:to>
    <xdr:sp>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xdr:nvSpPr>
        <xdr:cNvPr id="560" name="テキスト ボックス 559"/>
        <xdr:cNvSpPr txBox="1"/>
      </xdr:nvSpPr>
      <xdr:spPr>
        <a:xfrm>
          <a:off x="12407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xdr:nvSpPr>
        <xdr:cNvPr id="563" name="テキスト ボックス 562"/>
        <xdr:cNvSpPr txBox="1"/>
      </xdr:nvSpPr>
      <xdr:spPr>
        <a:xfrm>
          <a:off x="12197080" y="925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xdr:nvSpPr>
        <xdr:cNvPr id="565" name="テキスト ボックス 564"/>
        <xdr:cNvSpPr txBox="1"/>
      </xdr:nvSpPr>
      <xdr:spPr>
        <a:xfrm>
          <a:off x="12197080" y="8112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xdr:nvCxnSpPr>
        <xdr:cNvPr id="567" name="直線コネクタ 566"/>
        <xdr:cNvCxnSpPr/>
      </xdr:nvCxnSpPr>
      <xdr:spPr>
        <a:xfrm>
          <a:off x="16317595" y="9398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xdr:nvSpPr>
        <xdr:cNvPr id="568" name="失業対策事業費最小値テキスト"/>
        <xdr:cNvSpPr txBox="1"/>
      </xdr:nvSpPr>
      <xdr:spPr>
        <a:xfrm>
          <a:off x="16370300" y="9439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xdr:nvSpPr>
        <xdr:cNvPr id="570" name="失業対策事業費最大値テキスト"/>
        <xdr:cNvSpPr txBox="1"/>
      </xdr:nvSpPr>
      <xdr:spPr>
        <a:xfrm>
          <a:off x="16370300" y="9097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xdr:nvSpPr>
        <xdr:cNvPr id="573" name="失業対策事業費平均値テキスト"/>
        <xdr:cNvSpPr txBox="1"/>
      </xdr:nvSpPr>
      <xdr:spPr>
        <a:xfrm>
          <a:off x="16370300" y="9325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xdr:nvSpPr>
        <xdr:cNvPr id="577" name="テキスト ボックス 576"/>
        <xdr:cNvSpPr txBox="1"/>
      </xdr:nvSpPr>
      <xdr:spPr>
        <a:xfrm>
          <a:off x="15356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xdr:nvSpPr>
        <xdr:cNvPr id="580" name="テキスト ボックス 579"/>
        <xdr:cNvSpPr txBox="1"/>
      </xdr:nvSpPr>
      <xdr:spPr>
        <a:xfrm>
          <a:off x="14467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xdr:nvSpPr>
        <xdr:cNvPr id="583" name="テキスト ボックス 582"/>
        <xdr:cNvSpPr txBox="1"/>
      </xdr:nvSpPr>
      <xdr:spPr>
        <a:xfrm>
          <a:off x="13578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xdr:nvSpPr>
        <xdr:cNvPr id="585" name="テキスト ボックス 584"/>
        <xdr:cNvSpPr txBox="1"/>
      </xdr:nvSpPr>
      <xdr:spPr>
        <a:xfrm>
          <a:off x="12689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xdr:nvSpPr>
        <xdr:cNvPr id="586" name="テキスト ボックス 585"/>
        <xdr:cNvSpPr txBox="1"/>
      </xdr:nvSpPr>
      <xdr:spPr>
        <a:xfrm>
          <a:off x="16129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xdr:nvSpPr>
        <xdr:cNvPr id="587" name="テキスト ボックス 586"/>
        <xdr:cNvSpPr txBox="1"/>
      </xdr:nvSpPr>
      <xdr:spPr>
        <a:xfrm>
          <a:off x="1529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xdr:nvSpPr>
        <xdr:cNvPr id="588" name="テキスト ボックス 587"/>
        <xdr:cNvSpPr txBox="1"/>
      </xdr:nvSpPr>
      <xdr:spPr>
        <a:xfrm>
          <a:off x="1440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xdr:nvSpPr>
        <xdr:cNvPr id="589" name="テキスト ボックス 588"/>
        <xdr:cNvSpPr txBox="1"/>
      </xdr:nvSpPr>
      <xdr:spPr>
        <a:xfrm>
          <a:off x="1351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xdr:nvSpPr>
        <xdr:cNvPr id="590" name="テキスト ボックス 589"/>
        <xdr:cNvSpPr txBox="1"/>
      </xdr:nvSpPr>
      <xdr:spPr>
        <a:xfrm>
          <a:off x="1262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xdr:nvSpPr>
        <xdr:cNvPr id="592" name="失業対策事業費該当値テキスト"/>
        <xdr:cNvSpPr txBox="1"/>
      </xdr:nvSpPr>
      <xdr:spPr>
        <a:xfrm>
          <a:off x="16370300" y="9211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xdr:nvSpPr>
        <xdr:cNvPr id="594" name="テキスト ボックス 593"/>
        <xdr:cNvSpPr txBox="1"/>
      </xdr:nvSpPr>
      <xdr:spPr>
        <a:xfrm>
          <a:off x="15356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xdr:nvSpPr>
        <xdr:cNvPr id="596" name="テキスト ボックス 595"/>
        <xdr:cNvSpPr txBox="1"/>
      </xdr:nvSpPr>
      <xdr:spPr>
        <a:xfrm>
          <a:off x="14467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xdr:nvSpPr>
        <xdr:cNvPr id="598" name="テキスト ボックス 597"/>
        <xdr:cNvSpPr txBox="1"/>
      </xdr:nvSpPr>
      <xdr:spPr>
        <a:xfrm>
          <a:off x="13578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xdr:nvSpPr>
        <xdr:cNvPr id="600" name="テキスト ボックス 599"/>
        <xdr:cNvSpPr txBox="1"/>
      </xdr:nvSpPr>
      <xdr:spPr>
        <a:xfrm>
          <a:off x="12689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65</xdr:row>
      <xdr:rowOff>57150</xdr:rowOff>
    </xdr:from>
    <xdr:to>
      <xdr:col>74</xdr:col>
      <xdr:colOff>0</xdr:colOff>
      <xdr:row>66</xdr:row>
      <xdr:rowOff>139700</xdr:rowOff>
    </xdr:to>
    <xdr:sp>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66</xdr:row>
      <xdr:rowOff>88900</xdr:rowOff>
    </xdr:from>
    <xdr:to>
      <xdr:col>74</xdr:col>
      <xdr:colOff>0</xdr:colOff>
      <xdr:row>68</xdr:row>
      <xdr:rowOff>0</xdr:rowOff>
    </xdr:to>
    <xdr:sp>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66</xdr:row>
      <xdr:rowOff>88900</xdr:rowOff>
    </xdr:from>
    <xdr:to>
      <xdr:col>79</xdr:col>
      <xdr:colOff>63500</xdr:colOff>
      <xdr:row>68</xdr:row>
      <xdr:rowOff>0</xdr:rowOff>
    </xdr:to>
    <xdr:sp>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66</xdr:row>
      <xdr:rowOff>88900</xdr:rowOff>
    </xdr:from>
    <xdr:to>
      <xdr:col>85</xdr:col>
      <xdr:colOff>63500</xdr:colOff>
      <xdr:row>68</xdr:row>
      <xdr:rowOff>0</xdr:rowOff>
    </xdr:to>
    <xdr:sp>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xdr:nvSpPr>
        <xdr:cNvPr id="609" name="テキスト ボックス 608"/>
        <xdr:cNvSpPr txBox="1"/>
      </xdr:nvSpPr>
      <xdr:spPr>
        <a:xfrm>
          <a:off x="12407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xdr:nvSpPr>
        <xdr:cNvPr id="611" name="テキスト ボックス 610"/>
        <xdr:cNvSpPr txBox="1"/>
      </xdr:nvSpPr>
      <xdr:spPr>
        <a:xfrm>
          <a:off x="12197080" y="1382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xdr:nvCxnSpPr>
        <xdr:cNvPr id="612" name="直線コネクタ 611"/>
        <xdr:cNvCxnSpPr/>
      </xdr:nvCxnSpPr>
      <xdr:spPr>
        <a:xfrm>
          <a:off x="12446000" y="13642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xdr:nvSpPr>
        <xdr:cNvPr id="613" name="テキスト ボックス 612"/>
        <xdr:cNvSpPr txBox="1"/>
      </xdr:nvSpPr>
      <xdr:spPr>
        <a:xfrm>
          <a:off x="11914505" y="13500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xdr:nvCxnSpPr>
        <xdr:cNvPr id="614" name="直線コネクタ 613"/>
        <xdr:cNvCxnSpPr/>
      </xdr:nvCxnSpPr>
      <xdr:spPr>
        <a:xfrm>
          <a:off x="12446000" y="13316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xdr:nvSpPr>
        <xdr:cNvPr id="615" name="テキスト ボックス 614"/>
        <xdr:cNvSpPr txBox="1"/>
      </xdr:nvSpPr>
      <xdr:spPr>
        <a:xfrm>
          <a:off x="11914505" y="13174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xdr:nvCxnSpPr>
        <xdr:cNvPr id="616" name="直線コネクタ 615"/>
        <xdr:cNvCxnSpPr/>
      </xdr:nvCxnSpPr>
      <xdr:spPr>
        <a:xfrm>
          <a:off x="12446000" y="12990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xdr:nvSpPr>
        <xdr:cNvPr id="617" name="テキスト ボックス 616"/>
        <xdr:cNvSpPr txBox="1"/>
      </xdr:nvSpPr>
      <xdr:spPr>
        <a:xfrm>
          <a:off x="11914505" y="12847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xdr:nvCxnSpPr>
        <xdr:cNvPr id="618" name="直線コネクタ 617"/>
        <xdr:cNvCxnSpPr/>
      </xdr:nvCxnSpPr>
      <xdr:spPr>
        <a:xfrm>
          <a:off x="12446000" y="12663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xdr:nvSpPr>
        <xdr:cNvPr id="619" name="テキスト ボックス 618"/>
        <xdr:cNvSpPr txBox="1"/>
      </xdr:nvSpPr>
      <xdr:spPr>
        <a:xfrm>
          <a:off x="11914505" y="12520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xdr:nvCxnSpPr>
        <xdr:cNvPr id="620" name="直線コネクタ 619"/>
        <xdr:cNvCxnSpPr/>
      </xdr:nvCxnSpPr>
      <xdr:spPr>
        <a:xfrm>
          <a:off x="12446000" y="12336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xdr:nvSpPr>
        <xdr:cNvPr id="621" name="テキスト ボックス 620"/>
        <xdr:cNvSpPr txBox="1"/>
      </xdr:nvSpPr>
      <xdr:spPr>
        <a:xfrm>
          <a:off x="11850370" y="12194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xdr:nvCxnSpPr>
        <xdr:cNvPr id="622" name="直線コネクタ 621"/>
        <xdr:cNvCxnSpPr/>
      </xdr:nvCxnSpPr>
      <xdr:spPr>
        <a:xfrm>
          <a:off x="12446000" y="12010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xdr:nvSpPr>
        <xdr:cNvPr id="623" name="テキスト ボックス 622"/>
        <xdr:cNvSpPr txBox="1"/>
      </xdr:nvSpPr>
      <xdr:spPr>
        <a:xfrm>
          <a:off x="11850370" y="11868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xdr:nvSpPr>
        <xdr:cNvPr id="625" name="テキスト ボックス 624"/>
        <xdr:cNvSpPr txBox="1"/>
      </xdr:nvSpPr>
      <xdr:spPr>
        <a:xfrm>
          <a:off x="11850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xdr:nvCxnSpPr>
        <xdr:cNvPr id="627" name="直線コネクタ 626"/>
        <xdr:cNvCxnSpPr/>
      </xdr:nvCxnSpPr>
      <xdr:spPr>
        <a:xfrm flipV="1">
          <a:off x="16317595" y="12001500"/>
          <a:ext cx="635"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xdr:nvSpPr>
        <xdr:cNvPr id="628" name="公債費最小値テキスト"/>
        <xdr:cNvSpPr txBox="1"/>
      </xdr:nvSpPr>
      <xdr:spPr>
        <a:xfrm>
          <a:off x="16370300" y="135077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xdr:nvCxnSpPr>
        <xdr:cNvPr id="629" name="直線コネクタ 628"/>
        <xdr:cNvCxnSpPr/>
      </xdr:nvCxnSpPr>
      <xdr:spPr>
        <a:xfrm>
          <a:off x="16230600" y="1350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xdr:nvSpPr>
        <xdr:cNvPr id="630" name="公債費最大値テキスト"/>
        <xdr:cNvSpPr txBox="1"/>
      </xdr:nvSpPr>
      <xdr:spPr>
        <a:xfrm>
          <a:off x="16370300" y="117767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xdr:nvCxnSpPr>
        <xdr:cNvPr id="631" name="直線コネクタ 630"/>
        <xdr:cNvCxnSpPr/>
      </xdr:nvCxnSpPr>
      <xdr:spPr>
        <a:xfrm>
          <a:off x="16230600" y="1200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110913</xdr:rowOff>
    </xdr:from>
    <xdr:to>
      <xdr:col>85</xdr:col>
      <xdr:colOff>127000</xdr:colOff>
      <xdr:row>77</xdr:row>
      <xdr:rowOff>115729</xdr:rowOff>
    </xdr:to>
    <xdr:cxnSp>
      <xdr:nvCxnSpPr>
        <xdr:cNvPr id="632" name="直線コネクタ 631"/>
        <xdr:cNvCxnSpPr/>
      </xdr:nvCxnSpPr>
      <xdr:spPr>
        <a:xfrm>
          <a:off x="15481300" y="133121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xdr:nvSpPr>
        <xdr:cNvPr id="633" name="公債費平均値テキスト"/>
        <xdr:cNvSpPr txBox="1"/>
      </xdr:nvSpPr>
      <xdr:spPr>
        <a:xfrm>
          <a:off x="16370300" y="1272667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xdr:nvSpPr>
        <xdr:cNvPr id="634" name="フローチャート: 判断 633"/>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73144</xdr:rowOff>
    </xdr:from>
    <xdr:to>
      <xdr:col>81</xdr:col>
      <xdr:colOff>50800</xdr:colOff>
      <xdr:row>77</xdr:row>
      <xdr:rowOff>110913</xdr:rowOff>
    </xdr:to>
    <xdr:cxnSp>
      <xdr:nvCxnSpPr>
        <xdr:cNvPr id="635" name="直線コネクタ 634"/>
        <xdr:cNvCxnSpPr/>
      </xdr:nvCxnSpPr>
      <xdr:spPr>
        <a:xfrm>
          <a:off x="14592300" y="1327467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xdr:nvSpPr>
        <xdr:cNvPr id="636" name="フローチャート: 判断 635"/>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xdr:nvSpPr>
        <xdr:cNvPr id="637" name="テキスト ボックス 636"/>
        <xdr:cNvSpPr txBox="1"/>
      </xdr:nvSpPr>
      <xdr:spPr>
        <a:xfrm>
          <a:off x="15213965" y="126688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40308</xdr:rowOff>
    </xdr:from>
    <xdr:to>
      <xdr:col>76</xdr:col>
      <xdr:colOff>114300</xdr:colOff>
      <xdr:row>77</xdr:row>
      <xdr:rowOff>73144</xdr:rowOff>
    </xdr:to>
    <xdr:cxnSp>
      <xdr:nvCxnSpPr>
        <xdr:cNvPr id="638" name="直線コネクタ 637"/>
        <xdr:cNvCxnSpPr/>
      </xdr:nvCxnSpPr>
      <xdr:spPr>
        <a:xfrm>
          <a:off x="13703300" y="13241655"/>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xdr:nvSpPr>
        <xdr:cNvPr id="639" name="フローチャート: 判断 638"/>
        <xdr:cNvSpPr/>
      </xdr:nvSpPr>
      <xdr:spPr>
        <a:xfrm>
          <a:off x="14541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3889" cy="259045"/>
    <xdr:sp>
      <xdr:nvSpPr>
        <xdr:cNvPr id="640" name="テキスト ボックス 639"/>
        <xdr:cNvSpPr txBox="1"/>
      </xdr:nvSpPr>
      <xdr:spPr>
        <a:xfrm>
          <a:off x="14324965" y="126682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170512</xdr:rowOff>
    </xdr:from>
    <xdr:to>
      <xdr:col>71</xdr:col>
      <xdr:colOff>177800</xdr:colOff>
      <xdr:row>77</xdr:row>
      <xdr:rowOff>40308</xdr:rowOff>
    </xdr:to>
    <xdr:cxnSp>
      <xdr:nvCxnSpPr>
        <xdr:cNvPr id="641" name="直線コネクタ 640"/>
        <xdr:cNvCxnSpPr/>
      </xdr:nvCxnSpPr>
      <xdr:spPr>
        <a:xfrm>
          <a:off x="12814300" y="13200380"/>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xdr:nvSpPr>
        <xdr:cNvPr id="642" name="フローチャート: 判断 641"/>
        <xdr:cNvSpPr/>
      </xdr:nvSpPr>
      <xdr:spPr>
        <a:xfrm>
          <a:off x="13652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xdr:nvSpPr>
        <xdr:cNvPr id="643" name="テキスト ボックス 642"/>
        <xdr:cNvSpPr txBox="1"/>
      </xdr:nvSpPr>
      <xdr:spPr>
        <a:xfrm>
          <a:off x="13435965" y="127984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xdr:nvSpPr>
        <xdr:cNvPr id="644" name="フローチャート: 判断 643"/>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xdr:nvSpPr>
        <xdr:cNvPr id="645" name="テキスト ボックス 644"/>
        <xdr:cNvSpPr txBox="1"/>
      </xdr:nvSpPr>
      <xdr:spPr>
        <a:xfrm>
          <a:off x="12546965" y="128035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xdr:nvSpPr>
        <xdr:cNvPr id="646" name="テキスト ボックス 645"/>
        <xdr:cNvSpPr txBox="1"/>
      </xdr:nvSpPr>
      <xdr:spPr>
        <a:xfrm>
          <a:off x="16129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xdr:nvSpPr>
        <xdr:cNvPr id="647" name="テキスト ボックス 646"/>
        <xdr:cNvSpPr txBox="1"/>
      </xdr:nvSpPr>
      <xdr:spPr>
        <a:xfrm>
          <a:off x="1529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xdr:nvSpPr>
        <xdr:cNvPr id="648" name="テキスト ボックス 647"/>
        <xdr:cNvSpPr txBox="1"/>
      </xdr:nvSpPr>
      <xdr:spPr>
        <a:xfrm>
          <a:off x="1440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xdr:nvSpPr>
        <xdr:cNvPr id="649" name="テキスト ボックス 648"/>
        <xdr:cNvSpPr txBox="1"/>
      </xdr:nvSpPr>
      <xdr:spPr>
        <a:xfrm>
          <a:off x="1351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xdr:nvSpPr>
        <xdr:cNvPr id="650" name="テキスト ボックス 649"/>
        <xdr:cNvSpPr txBox="1"/>
      </xdr:nvSpPr>
      <xdr:spPr>
        <a:xfrm>
          <a:off x="1262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64929</xdr:rowOff>
    </xdr:from>
    <xdr:to>
      <xdr:col>85</xdr:col>
      <xdr:colOff>177800</xdr:colOff>
      <xdr:row>77</xdr:row>
      <xdr:rowOff>166529</xdr:rowOff>
    </xdr:to>
    <xdr:sp>
      <xdr:nvSpPr>
        <xdr:cNvPr id="651" name="楕円 650"/>
        <xdr:cNvSpPr/>
      </xdr:nvSpPr>
      <xdr:spPr>
        <a:xfrm>
          <a:off x="162687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43356</xdr:rowOff>
    </xdr:from>
    <xdr:ext cx="534377" cy="259045"/>
    <xdr:sp>
      <xdr:nvSpPr>
        <xdr:cNvPr id="652" name="公債費該当値テキスト"/>
        <xdr:cNvSpPr txBox="1"/>
      </xdr:nvSpPr>
      <xdr:spPr>
        <a:xfrm>
          <a:off x="16370300" y="132448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60113</xdr:rowOff>
    </xdr:from>
    <xdr:to>
      <xdr:col>81</xdr:col>
      <xdr:colOff>101600</xdr:colOff>
      <xdr:row>77</xdr:row>
      <xdr:rowOff>161713</xdr:rowOff>
    </xdr:to>
    <xdr:sp>
      <xdr:nvSpPr>
        <xdr:cNvPr id="653" name="楕円 652"/>
        <xdr:cNvSpPr/>
      </xdr:nvSpPr>
      <xdr:spPr>
        <a:xfrm>
          <a:off x="15430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152840</xdr:rowOff>
    </xdr:from>
    <xdr:ext cx="534377" cy="259045"/>
    <xdr:sp>
      <xdr:nvSpPr>
        <xdr:cNvPr id="654" name="テキスト ボックス 653"/>
        <xdr:cNvSpPr txBox="1"/>
      </xdr:nvSpPr>
      <xdr:spPr>
        <a:xfrm>
          <a:off x="15213965" y="133540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22344</xdr:rowOff>
    </xdr:from>
    <xdr:to>
      <xdr:col>76</xdr:col>
      <xdr:colOff>165100</xdr:colOff>
      <xdr:row>77</xdr:row>
      <xdr:rowOff>123944</xdr:rowOff>
    </xdr:to>
    <xdr:sp>
      <xdr:nvSpPr>
        <xdr:cNvPr id="655" name="楕円 654"/>
        <xdr:cNvSpPr/>
      </xdr:nvSpPr>
      <xdr:spPr>
        <a:xfrm>
          <a:off x="14541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115071</xdr:rowOff>
    </xdr:from>
    <xdr:ext cx="533889" cy="259045"/>
    <xdr:sp>
      <xdr:nvSpPr>
        <xdr:cNvPr id="656" name="テキスト ボックス 655"/>
        <xdr:cNvSpPr txBox="1"/>
      </xdr:nvSpPr>
      <xdr:spPr>
        <a:xfrm>
          <a:off x="14324965" y="133165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160958</xdr:rowOff>
    </xdr:from>
    <xdr:to>
      <xdr:col>72</xdr:col>
      <xdr:colOff>38100</xdr:colOff>
      <xdr:row>77</xdr:row>
      <xdr:rowOff>91108</xdr:rowOff>
    </xdr:to>
    <xdr:sp>
      <xdr:nvSpPr>
        <xdr:cNvPr id="657" name="楕円 656"/>
        <xdr:cNvSpPr/>
      </xdr:nvSpPr>
      <xdr:spPr>
        <a:xfrm>
          <a:off x="13652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82235</xdr:rowOff>
    </xdr:from>
    <xdr:ext cx="534377" cy="259045"/>
    <xdr:sp>
      <xdr:nvSpPr>
        <xdr:cNvPr id="658" name="テキスト ボックス 657"/>
        <xdr:cNvSpPr txBox="1"/>
      </xdr:nvSpPr>
      <xdr:spPr>
        <a:xfrm>
          <a:off x="13435965" y="132835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119712</xdr:rowOff>
    </xdr:from>
    <xdr:to>
      <xdr:col>67</xdr:col>
      <xdr:colOff>101600</xdr:colOff>
      <xdr:row>77</xdr:row>
      <xdr:rowOff>49862</xdr:rowOff>
    </xdr:to>
    <xdr:sp>
      <xdr:nvSpPr>
        <xdr:cNvPr id="659" name="楕円 658"/>
        <xdr:cNvSpPr/>
      </xdr:nvSpPr>
      <xdr:spPr>
        <a:xfrm>
          <a:off x="12763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40989</xdr:rowOff>
    </xdr:from>
    <xdr:ext cx="534377" cy="259045"/>
    <xdr:sp>
      <xdr:nvSpPr>
        <xdr:cNvPr id="660" name="テキスト ボックス 659"/>
        <xdr:cNvSpPr txBox="1"/>
      </xdr:nvSpPr>
      <xdr:spPr>
        <a:xfrm>
          <a:off x="12546965" y="132422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85</xdr:row>
      <xdr:rowOff>57150</xdr:rowOff>
    </xdr:from>
    <xdr:to>
      <xdr:col>74</xdr:col>
      <xdr:colOff>0</xdr:colOff>
      <xdr:row>86</xdr:row>
      <xdr:rowOff>139700</xdr:rowOff>
    </xdr:to>
    <xdr:sp>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86</xdr:row>
      <xdr:rowOff>88900</xdr:rowOff>
    </xdr:from>
    <xdr:to>
      <xdr:col>74</xdr:col>
      <xdr:colOff>0</xdr:colOff>
      <xdr:row>88</xdr:row>
      <xdr:rowOff>0</xdr:rowOff>
    </xdr:to>
    <xdr:sp>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86</xdr:row>
      <xdr:rowOff>88900</xdr:rowOff>
    </xdr:from>
    <xdr:to>
      <xdr:col>79</xdr:col>
      <xdr:colOff>63500</xdr:colOff>
      <xdr:row>88</xdr:row>
      <xdr:rowOff>0</xdr:rowOff>
    </xdr:to>
    <xdr:sp>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86</xdr:row>
      <xdr:rowOff>88900</xdr:rowOff>
    </xdr:from>
    <xdr:to>
      <xdr:col>85</xdr:col>
      <xdr:colOff>63500</xdr:colOff>
      <xdr:row>88</xdr:row>
      <xdr:rowOff>0</xdr:rowOff>
    </xdr:to>
    <xdr:sp>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xdr:nvSpPr>
        <xdr:cNvPr id="669" name="テキスト ボックス 668"/>
        <xdr:cNvSpPr txBox="1"/>
      </xdr:nvSpPr>
      <xdr:spPr>
        <a:xfrm>
          <a:off x="12407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xdr:nvSpPr>
        <xdr:cNvPr id="672" name="テキスト ボックス 671"/>
        <xdr:cNvSpPr txBox="1"/>
      </xdr:nvSpPr>
      <xdr:spPr>
        <a:xfrm>
          <a:off x="12197080" y="1687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xdr:nvSpPr>
        <xdr:cNvPr id="674" name="テキスト ボックス 673"/>
        <xdr:cNvSpPr txBox="1"/>
      </xdr:nvSpPr>
      <xdr:spPr>
        <a:xfrm>
          <a:off x="11914505" y="1649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xdr:nvSpPr>
        <xdr:cNvPr id="676" name="テキスト ボックス 675"/>
        <xdr:cNvSpPr txBox="1"/>
      </xdr:nvSpPr>
      <xdr:spPr>
        <a:xfrm>
          <a:off x="11914505" y="1611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xdr:nvSpPr>
        <xdr:cNvPr id="678" name="テキスト ボックス 677"/>
        <xdr:cNvSpPr txBox="1"/>
      </xdr:nvSpPr>
      <xdr:spPr>
        <a:xfrm>
          <a:off x="11914505" y="1573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xdr:nvSpPr>
        <xdr:cNvPr id="680" name="テキスト ボックス 679"/>
        <xdr:cNvSpPr txBox="1"/>
      </xdr:nvSpPr>
      <xdr:spPr>
        <a:xfrm>
          <a:off x="11850370" y="1535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xdr:nvSpPr>
        <xdr:cNvPr id="682" name="テキスト ボックス 681"/>
        <xdr:cNvSpPr txBox="1"/>
      </xdr:nvSpPr>
      <xdr:spPr>
        <a:xfrm>
          <a:off x="11850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xdr:nvCxnSpPr>
        <xdr:cNvPr id="684" name="直線コネクタ 683"/>
        <xdr:cNvCxnSpPr/>
      </xdr:nvCxnSpPr>
      <xdr:spPr>
        <a:xfrm flipV="1">
          <a:off x="16317595" y="15543530"/>
          <a:ext cx="635" cy="14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xdr:nvSpPr>
        <xdr:cNvPr id="685" name="積立金最小値テキスト"/>
        <xdr:cNvSpPr txBox="1"/>
      </xdr:nvSpPr>
      <xdr:spPr>
        <a:xfrm>
          <a:off x="16370300" y="170059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xdr:nvCxnSpPr>
        <xdr:cNvPr id="686" name="直線コネクタ 685"/>
        <xdr:cNvCxnSpPr/>
      </xdr:nvCxnSpPr>
      <xdr:spPr>
        <a:xfrm>
          <a:off x="16230600" y="1700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xdr:nvSpPr>
        <xdr:cNvPr id="687" name="積立金最大値テキスト"/>
        <xdr:cNvSpPr txBox="1"/>
      </xdr:nvSpPr>
      <xdr:spPr>
        <a:xfrm>
          <a:off x="16370300" y="1531874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xdr:nvCxnSpPr>
        <xdr:cNvPr id="688" name="直線コネクタ 687"/>
        <xdr:cNvCxnSpPr/>
      </xdr:nvCxnSpPr>
      <xdr:spPr>
        <a:xfrm>
          <a:off x="16230600" y="1554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123126</xdr:rowOff>
    </xdr:from>
    <xdr:to>
      <xdr:col>85</xdr:col>
      <xdr:colOff>127000</xdr:colOff>
      <xdr:row>95</xdr:row>
      <xdr:rowOff>104623</xdr:rowOff>
    </xdr:to>
    <xdr:cxnSp>
      <xdr:nvCxnSpPr>
        <xdr:cNvPr id="689" name="直線コネクタ 688"/>
        <xdr:cNvCxnSpPr/>
      </xdr:nvCxnSpPr>
      <xdr:spPr>
        <a:xfrm flipV="1">
          <a:off x="15481300" y="16238855"/>
          <a:ext cx="8382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xdr:nvSpPr>
        <xdr:cNvPr id="690" name="積立金平均値テキスト"/>
        <xdr:cNvSpPr txBox="1"/>
      </xdr:nvSpPr>
      <xdr:spPr>
        <a:xfrm>
          <a:off x="16370300" y="1660779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xdr:nvSpPr>
        <xdr:cNvPr id="691" name="フローチャート: 判断 690"/>
        <xdr:cNvSpPr/>
      </xdr:nvSpPr>
      <xdr:spPr>
        <a:xfrm>
          <a:off x="162687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104623</xdr:rowOff>
    </xdr:from>
    <xdr:to>
      <xdr:col>81</xdr:col>
      <xdr:colOff>50800</xdr:colOff>
      <xdr:row>96</xdr:row>
      <xdr:rowOff>16523</xdr:rowOff>
    </xdr:to>
    <xdr:cxnSp>
      <xdr:nvCxnSpPr>
        <xdr:cNvPr id="692" name="直線コネクタ 691"/>
        <xdr:cNvCxnSpPr/>
      </xdr:nvCxnSpPr>
      <xdr:spPr>
        <a:xfrm flipV="1">
          <a:off x="14592300" y="16391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xdr:nvSpPr>
        <xdr:cNvPr id="693" name="フローチャート: 判断 692"/>
        <xdr:cNvSpPr/>
      </xdr:nvSpPr>
      <xdr:spPr>
        <a:xfrm>
          <a:off x="1543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xdr:nvSpPr>
        <xdr:cNvPr id="694" name="テキスト ボックス 693"/>
        <xdr:cNvSpPr txBox="1"/>
      </xdr:nvSpPr>
      <xdr:spPr>
        <a:xfrm>
          <a:off x="15213965" y="167201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16523</xdr:rowOff>
    </xdr:from>
    <xdr:to>
      <xdr:col>76</xdr:col>
      <xdr:colOff>114300</xdr:colOff>
      <xdr:row>96</xdr:row>
      <xdr:rowOff>113919</xdr:rowOff>
    </xdr:to>
    <xdr:cxnSp>
      <xdr:nvCxnSpPr>
        <xdr:cNvPr id="695" name="直線コネクタ 694"/>
        <xdr:cNvCxnSpPr/>
      </xdr:nvCxnSpPr>
      <xdr:spPr>
        <a:xfrm flipV="1">
          <a:off x="13703300" y="164757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xdr:nvSpPr>
        <xdr:cNvPr id="696" name="フローチャート: 判断 695"/>
        <xdr:cNvSpPr/>
      </xdr:nvSpPr>
      <xdr:spPr>
        <a:xfrm>
          <a:off x="14541500" y="1656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3889" cy="259045"/>
    <xdr:sp>
      <xdr:nvSpPr>
        <xdr:cNvPr id="697" name="テキスト ボックス 696"/>
        <xdr:cNvSpPr txBox="1"/>
      </xdr:nvSpPr>
      <xdr:spPr>
        <a:xfrm>
          <a:off x="14324965" y="166617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97816</xdr:rowOff>
    </xdr:from>
    <xdr:to>
      <xdr:col>71</xdr:col>
      <xdr:colOff>177800</xdr:colOff>
      <xdr:row>96</xdr:row>
      <xdr:rowOff>113919</xdr:rowOff>
    </xdr:to>
    <xdr:cxnSp>
      <xdr:nvCxnSpPr>
        <xdr:cNvPr id="698" name="直線コネクタ 697"/>
        <xdr:cNvCxnSpPr/>
      </xdr:nvCxnSpPr>
      <xdr:spPr>
        <a:xfrm>
          <a:off x="12814300" y="1655699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xdr:nvSpPr>
        <xdr:cNvPr id="699" name="フローチャート: 判断 698"/>
        <xdr:cNvSpPr/>
      </xdr:nvSpPr>
      <xdr:spPr>
        <a:xfrm>
          <a:off x="13652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xdr:nvSpPr>
        <xdr:cNvPr id="700" name="テキスト ボックス 699"/>
        <xdr:cNvSpPr txBox="1"/>
      </xdr:nvSpPr>
      <xdr:spPr>
        <a:xfrm>
          <a:off x="13435965" y="168586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xdr:nvSpPr>
        <xdr:cNvPr id="701" name="フローチャート: 判断 700"/>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xdr:nvSpPr>
        <xdr:cNvPr id="702" name="テキスト ボックス 701"/>
        <xdr:cNvSpPr txBox="1"/>
      </xdr:nvSpPr>
      <xdr:spPr>
        <a:xfrm>
          <a:off x="12546965" y="168751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xdr:nvSpPr>
        <xdr:cNvPr id="703" name="テキスト ボックス 702"/>
        <xdr:cNvSpPr txBox="1"/>
      </xdr:nvSpPr>
      <xdr:spPr>
        <a:xfrm>
          <a:off x="16129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xdr:nvSpPr>
        <xdr:cNvPr id="704" name="テキスト ボックス 703"/>
        <xdr:cNvSpPr txBox="1"/>
      </xdr:nvSpPr>
      <xdr:spPr>
        <a:xfrm>
          <a:off x="1529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xdr:nvSpPr>
        <xdr:cNvPr id="705" name="テキスト ボックス 704"/>
        <xdr:cNvSpPr txBox="1"/>
      </xdr:nvSpPr>
      <xdr:spPr>
        <a:xfrm>
          <a:off x="1440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xdr:nvSpPr>
        <xdr:cNvPr id="706" name="テキスト ボックス 705"/>
        <xdr:cNvSpPr txBox="1"/>
      </xdr:nvSpPr>
      <xdr:spPr>
        <a:xfrm>
          <a:off x="1351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xdr:nvSpPr>
        <xdr:cNvPr id="707" name="テキスト ボックス 706"/>
        <xdr:cNvSpPr txBox="1"/>
      </xdr:nvSpPr>
      <xdr:spPr>
        <a:xfrm>
          <a:off x="1262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72326</xdr:rowOff>
    </xdr:from>
    <xdr:to>
      <xdr:col>85</xdr:col>
      <xdr:colOff>177800</xdr:colOff>
      <xdr:row>95</xdr:row>
      <xdr:rowOff>2476</xdr:rowOff>
    </xdr:to>
    <xdr:sp>
      <xdr:nvSpPr>
        <xdr:cNvPr id="708" name="楕円 707"/>
        <xdr:cNvSpPr/>
      </xdr:nvSpPr>
      <xdr:spPr>
        <a:xfrm>
          <a:off x="162687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95203</xdr:rowOff>
    </xdr:from>
    <xdr:ext cx="534377" cy="259045"/>
    <xdr:sp>
      <xdr:nvSpPr>
        <xdr:cNvPr id="709" name="積立金該当値テキスト"/>
        <xdr:cNvSpPr txBox="1"/>
      </xdr:nvSpPr>
      <xdr:spPr>
        <a:xfrm>
          <a:off x="16370300" y="160394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53823</xdr:rowOff>
    </xdr:from>
    <xdr:to>
      <xdr:col>81</xdr:col>
      <xdr:colOff>101600</xdr:colOff>
      <xdr:row>95</xdr:row>
      <xdr:rowOff>155423</xdr:rowOff>
    </xdr:to>
    <xdr:sp>
      <xdr:nvSpPr>
        <xdr:cNvPr id="710" name="楕円 709"/>
        <xdr:cNvSpPr/>
      </xdr:nvSpPr>
      <xdr:spPr>
        <a:xfrm>
          <a:off x="15430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500</xdr:rowOff>
    </xdr:from>
    <xdr:ext cx="534377" cy="259045"/>
    <xdr:sp>
      <xdr:nvSpPr>
        <xdr:cNvPr id="711" name="テキスト ボックス 710"/>
        <xdr:cNvSpPr txBox="1"/>
      </xdr:nvSpPr>
      <xdr:spPr>
        <a:xfrm>
          <a:off x="15213965" y="161163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137173</xdr:rowOff>
    </xdr:from>
    <xdr:to>
      <xdr:col>76</xdr:col>
      <xdr:colOff>165100</xdr:colOff>
      <xdr:row>96</xdr:row>
      <xdr:rowOff>67323</xdr:rowOff>
    </xdr:to>
    <xdr:sp>
      <xdr:nvSpPr>
        <xdr:cNvPr id="712" name="楕円 711"/>
        <xdr:cNvSpPr/>
      </xdr:nvSpPr>
      <xdr:spPr>
        <a:xfrm>
          <a:off x="14541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83850</xdr:rowOff>
    </xdr:from>
    <xdr:ext cx="533889" cy="259045"/>
    <xdr:sp>
      <xdr:nvSpPr>
        <xdr:cNvPr id="713" name="テキスト ボックス 712"/>
        <xdr:cNvSpPr txBox="1"/>
      </xdr:nvSpPr>
      <xdr:spPr>
        <a:xfrm>
          <a:off x="14324965" y="16200120"/>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63119</xdr:rowOff>
    </xdr:from>
    <xdr:to>
      <xdr:col>72</xdr:col>
      <xdr:colOff>38100</xdr:colOff>
      <xdr:row>96</xdr:row>
      <xdr:rowOff>164719</xdr:rowOff>
    </xdr:to>
    <xdr:sp>
      <xdr:nvSpPr>
        <xdr:cNvPr id="714" name="楕円 713"/>
        <xdr:cNvSpPr/>
      </xdr:nvSpPr>
      <xdr:spPr>
        <a:xfrm>
          <a:off x="13652500" y="165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9796</xdr:rowOff>
    </xdr:from>
    <xdr:ext cx="534377" cy="259045"/>
    <xdr:sp>
      <xdr:nvSpPr>
        <xdr:cNvPr id="715" name="テキスト ボックス 714"/>
        <xdr:cNvSpPr txBox="1"/>
      </xdr:nvSpPr>
      <xdr:spPr>
        <a:xfrm>
          <a:off x="13435965" y="162972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47016</xdr:rowOff>
    </xdr:from>
    <xdr:to>
      <xdr:col>67</xdr:col>
      <xdr:colOff>101600</xdr:colOff>
      <xdr:row>96</xdr:row>
      <xdr:rowOff>148616</xdr:rowOff>
    </xdr:to>
    <xdr:sp>
      <xdr:nvSpPr>
        <xdr:cNvPr id="716" name="楕円 715"/>
        <xdr:cNvSpPr/>
      </xdr:nvSpPr>
      <xdr:spPr>
        <a:xfrm>
          <a:off x="12763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165143</xdr:rowOff>
    </xdr:from>
    <xdr:ext cx="534377" cy="259045"/>
    <xdr:sp>
      <xdr:nvSpPr>
        <xdr:cNvPr id="717" name="テキスト ボックス 716"/>
        <xdr:cNvSpPr txBox="1"/>
      </xdr:nvSpPr>
      <xdr:spPr>
        <a:xfrm>
          <a:off x="12546965" y="162814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25</xdr:row>
      <xdr:rowOff>57150</xdr:rowOff>
    </xdr:from>
    <xdr:to>
      <xdr:col>104</xdr:col>
      <xdr:colOff>127000</xdr:colOff>
      <xdr:row>26</xdr:row>
      <xdr:rowOff>139700</xdr:rowOff>
    </xdr:to>
    <xdr:sp>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26</xdr:row>
      <xdr:rowOff>88900</xdr:rowOff>
    </xdr:from>
    <xdr:to>
      <xdr:col>104</xdr:col>
      <xdr:colOff>127000</xdr:colOff>
      <xdr:row>28</xdr:row>
      <xdr:rowOff>0</xdr:rowOff>
    </xdr:to>
    <xdr:sp>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26</xdr:row>
      <xdr:rowOff>88900</xdr:rowOff>
    </xdr:from>
    <xdr:to>
      <xdr:col>110</xdr:col>
      <xdr:colOff>0</xdr:colOff>
      <xdr:row>28</xdr:row>
      <xdr:rowOff>0</xdr:rowOff>
    </xdr:to>
    <xdr:sp>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26</xdr:row>
      <xdr:rowOff>88900</xdr:rowOff>
    </xdr:from>
    <xdr:to>
      <xdr:col>116</xdr:col>
      <xdr:colOff>0</xdr:colOff>
      <xdr:row>28</xdr:row>
      <xdr:rowOff>0</xdr:rowOff>
    </xdr:to>
    <xdr:sp>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xdr:nvSpPr>
        <xdr:cNvPr id="726" name="テキスト ボックス 725"/>
        <xdr:cNvSpPr txBox="1"/>
      </xdr:nvSpPr>
      <xdr:spPr>
        <a:xfrm>
          <a:off x="18249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xdr:nvSpPr>
        <xdr:cNvPr id="729" name="テキスト ボックス 728"/>
        <xdr:cNvSpPr txBox="1"/>
      </xdr:nvSpPr>
      <xdr:spPr>
        <a:xfrm>
          <a:off x="18039080" y="6512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xdr:nvSpPr>
        <xdr:cNvPr id="731" name="テキスト ボックス 730"/>
        <xdr:cNvSpPr txBox="1"/>
      </xdr:nvSpPr>
      <xdr:spPr>
        <a:xfrm>
          <a:off x="17756505" y="6055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xdr:nvSpPr>
        <xdr:cNvPr id="733" name="テキスト ボックス 732"/>
        <xdr:cNvSpPr txBox="1"/>
      </xdr:nvSpPr>
      <xdr:spPr>
        <a:xfrm>
          <a:off x="17756505" y="55981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xdr:nvSpPr>
        <xdr:cNvPr id="735" name="テキスト ボックス 734"/>
        <xdr:cNvSpPr txBox="1"/>
      </xdr:nvSpPr>
      <xdr:spPr>
        <a:xfrm>
          <a:off x="17756505" y="51409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xdr:nvSpPr>
        <xdr:cNvPr id="737" name="テキスト ボックス 736"/>
        <xdr:cNvSpPr txBox="1"/>
      </xdr:nvSpPr>
      <xdr:spPr>
        <a:xfrm>
          <a:off x="17756505" y="468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xdr:nvCxnSpPr>
        <xdr:cNvPr id="739" name="直線コネクタ 738"/>
        <xdr:cNvCxnSpPr/>
      </xdr:nvCxnSpPr>
      <xdr:spPr>
        <a:xfrm flipV="1">
          <a:off x="22159595" y="5499100"/>
          <a:ext cx="635"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xdr:nvSpPr>
        <xdr:cNvPr id="740" name="投資及び出資金最小値テキスト"/>
        <xdr:cNvSpPr txBox="1"/>
      </xdr:nvSpPr>
      <xdr:spPr>
        <a:xfrm>
          <a:off x="22212300" y="66586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xdr:nvSpPr>
        <xdr:cNvPr id="742" name="投資及び出資金最大値テキスト"/>
        <xdr:cNvSpPr txBox="1"/>
      </xdr:nvSpPr>
      <xdr:spPr>
        <a:xfrm>
          <a:off x="22212300" y="52743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xdr:nvCxnSpPr>
        <xdr:cNvPr id="743" name="直線コネクタ 742"/>
        <xdr:cNvCxnSpPr/>
      </xdr:nvCxnSpPr>
      <xdr:spPr>
        <a:xfrm>
          <a:off x="220726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143129</xdr:rowOff>
    </xdr:from>
    <xdr:to>
      <xdr:col>116</xdr:col>
      <xdr:colOff>63500</xdr:colOff>
      <xdr:row>37</xdr:row>
      <xdr:rowOff>144638</xdr:rowOff>
    </xdr:to>
    <xdr:cxnSp>
      <xdr:nvCxnSpPr>
        <xdr:cNvPr id="744" name="直線コネクタ 743"/>
        <xdr:cNvCxnSpPr/>
      </xdr:nvCxnSpPr>
      <xdr:spPr>
        <a:xfrm flipV="1">
          <a:off x="21323300" y="6486525"/>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xdr:nvSpPr>
        <xdr:cNvPr id="745" name="投資及び出資金平均値テキスト"/>
        <xdr:cNvSpPr txBox="1"/>
      </xdr:nvSpPr>
      <xdr:spPr>
        <a:xfrm>
          <a:off x="22212300" y="6214110"/>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xdr:nvSpPr>
        <xdr:cNvPr id="746" name="フローチャート: 判断 745"/>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129961</xdr:rowOff>
    </xdr:from>
    <xdr:to>
      <xdr:col>111</xdr:col>
      <xdr:colOff>177800</xdr:colOff>
      <xdr:row>37</xdr:row>
      <xdr:rowOff>144638</xdr:rowOff>
    </xdr:to>
    <xdr:cxnSp>
      <xdr:nvCxnSpPr>
        <xdr:cNvPr id="747" name="直線コネクタ 746"/>
        <xdr:cNvCxnSpPr/>
      </xdr:nvCxnSpPr>
      <xdr:spPr>
        <a:xfrm>
          <a:off x="20434300" y="6473190"/>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xdr:nvSpPr>
        <xdr:cNvPr id="748" name="フローチャート: 判断 747"/>
        <xdr:cNvSpPr/>
      </xdr:nvSpPr>
      <xdr:spPr>
        <a:xfrm>
          <a:off x="21272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xdr:nvSpPr>
        <xdr:cNvPr id="749" name="テキスト ボックス 748"/>
        <xdr:cNvSpPr txBox="1"/>
      </xdr:nvSpPr>
      <xdr:spPr>
        <a:xfrm>
          <a:off x="21088350" y="615823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129961</xdr:rowOff>
    </xdr:from>
    <xdr:to>
      <xdr:col>107</xdr:col>
      <xdr:colOff>50800</xdr:colOff>
      <xdr:row>37</xdr:row>
      <xdr:rowOff>137323</xdr:rowOff>
    </xdr:to>
    <xdr:cxnSp>
      <xdr:nvCxnSpPr>
        <xdr:cNvPr id="750" name="直線コネクタ 749"/>
        <xdr:cNvCxnSpPr/>
      </xdr:nvCxnSpPr>
      <xdr:spPr>
        <a:xfrm flipV="1">
          <a:off x="19545300" y="6473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xdr:nvSpPr>
        <xdr:cNvPr id="751" name="フローチャート: 判断 750"/>
        <xdr:cNvSpPr/>
      </xdr:nvSpPr>
      <xdr:spPr>
        <a:xfrm>
          <a:off x="20383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xdr:nvSpPr>
        <xdr:cNvPr id="752" name="テキスト ボックス 751"/>
        <xdr:cNvSpPr txBox="1"/>
      </xdr:nvSpPr>
      <xdr:spPr>
        <a:xfrm>
          <a:off x="20199350" y="613727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137323</xdr:rowOff>
    </xdr:from>
    <xdr:to>
      <xdr:col>102</xdr:col>
      <xdr:colOff>114300</xdr:colOff>
      <xdr:row>38</xdr:row>
      <xdr:rowOff>139700</xdr:rowOff>
    </xdr:to>
    <xdr:cxnSp>
      <xdr:nvCxnSpPr>
        <xdr:cNvPr id="753" name="直線コネクタ 752"/>
        <xdr:cNvCxnSpPr/>
      </xdr:nvCxnSpPr>
      <xdr:spPr>
        <a:xfrm flipV="1">
          <a:off x="18656300" y="6480810"/>
          <a:ext cx="8890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xdr:nvSpPr>
        <xdr:cNvPr id="754" name="フローチャート: 判断 753"/>
        <xdr:cNvSpPr/>
      </xdr:nvSpPr>
      <xdr:spPr>
        <a:xfrm>
          <a:off x="19494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xdr:nvSpPr>
        <xdr:cNvPr id="755" name="テキスト ボックス 754"/>
        <xdr:cNvSpPr txBox="1"/>
      </xdr:nvSpPr>
      <xdr:spPr>
        <a:xfrm>
          <a:off x="19310350" y="619506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xdr:nvSpPr>
        <xdr:cNvPr id="757" name="テキスト ボックス 756"/>
        <xdr:cNvSpPr txBox="1"/>
      </xdr:nvSpPr>
      <xdr:spPr>
        <a:xfrm>
          <a:off x="18421350" y="627062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xdr:nvSpPr>
        <xdr:cNvPr id="758" name="テキスト ボックス 757"/>
        <xdr:cNvSpPr txBox="1"/>
      </xdr:nvSpPr>
      <xdr:spPr>
        <a:xfrm>
          <a:off x="21971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xdr:nvSpPr>
        <xdr:cNvPr id="759" name="テキスト ボックス 758"/>
        <xdr:cNvSpPr txBox="1"/>
      </xdr:nvSpPr>
      <xdr:spPr>
        <a:xfrm>
          <a:off x="2113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xdr:nvSpPr>
        <xdr:cNvPr id="760" name="テキスト ボックス 759"/>
        <xdr:cNvSpPr txBox="1"/>
      </xdr:nvSpPr>
      <xdr:spPr>
        <a:xfrm>
          <a:off x="2024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xdr:nvSpPr>
        <xdr:cNvPr id="761" name="テキスト ボックス 760"/>
        <xdr:cNvSpPr txBox="1"/>
      </xdr:nvSpPr>
      <xdr:spPr>
        <a:xfrm>
          <a:off x="19354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xdr:nvSpPr>
        <xdr:cNvPr id="762" name="テキスト ボックス 761"/>
        <xdr:cNvSpPr txBox="1"/>
      </xdr:nvSpPr>
      <xdr:spPr>
        <a:xfrm>
          <a:off x="18465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92329</xdr:rowOff>
    </xdr:from>
    <xdr:to>
      <xdr:col>116</xdr:col>
      <xdr:colOff>114300</xdr:colOff>
      <xdr:row>38</xdr:row>
      <xdr:rowOff>22479</xdr:rowOff>
    </xdr:to>
    <xdr:sp>
      <xdr:nvSpPr>
        <xdr:cNvPr id="763" name="楕円 762"/>
        <xdr:cNvSpPr/>
      </xdr:nvSpPr>
      <xdr:spPr>
        <a:xfrm>
          <a:off x="22110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70756</xdr:rowOff>
    </xdr:from>
    <xdr:ext cx="469744" cy="259045"/>
    <xdr:sp>
      <xdr:nvSpPr>
        <xdr:cNvPr id="764" name="投資及び出資金該当値テキスト"/>
        <xdr:cNvSpPr txBox="1"/>
      </xdr:nvSpPr>
      <xdr:spPr>
        <a:xfrm>
          <a:off x="22212300" y="641413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93838</xdr:rowOff>
    </xdr:from>
    <xdr:to>
      <xdr:col>112</xdr:col>
      <xdr:colOff>38100</xdr:colOff>
      <xdr:row>38</xdr:row>
      <xdr:rowOff>23988</xdr:rowOff>
    </xdr:to>
    <xdr:sp>
      <xdr:nvSpPr>
        <xdr:cNvPr id="765" name="楕円 764"/>
        <xdr:cNvSpPr/>
      </xdr:nvSpPr>
      <xdr:spPr>
        <a:xfrm>
          <a:off x="21272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15115</xdr:rowOff>
    </xdr:from>
    <xdr:ext cx="469744" cy="259045"/>
    <xdr:sp>
      <xdr:nvSpPr>
        <xdr:cNvPr id="766" name="テキスト ボックス 765"/>
        <xdr:cNvSpPr txBox="1"/>
      </xdr:nvSpPr>
      <xdr:spPr>
        <a:xfrm>
          <a:off x="21088350" y="652970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79161</xdr:rowOff>
    </xdr:from>
    <xdr:to>
      <xdr:col>107</xdr:col>
      <xdr:colOff>101600</xdr:colOff>
      <xdr:row>38</xdr:row>
      <xdr:rowOff>9311</xdr:rowOff>
    </xdr:to>
    <xdr:sp>
      <xdr:nvSpPr>
        <xdr:cNvPr id="767" name="楕円 766"/>
        <xdr:cNvSpPr/>
      </xdr:nvSpPr>
      <xdr:spPr>
        <a:xfrm>
          <a:off x="2038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439</xdr:rowOff>
    </xdr:from>
    <xdr:ext cx="469744" cy="259045"/>
    <xdr:sp>
      <xdr:nvSpPr>
        <xdr:cNvPr id="768" name="テキスト ボックス 767"/>
        <xdr:cNvSpPr txBox="1"/>
      </xdr:nvSpPr>
      <xdr:spPr>
        <a:xfrm>
          <a:off x="20199350" y="65151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86523</xdr:rowOff>
    </xdr:from>
    <xdr:to>
      <xdr:col>102</xdr:col>
      <xdr:colOff>165100</xdr:colOff>
      <xdr:row>38</xdr:row>
      <xdr:rowOff>16673</xdr:rowOff>
    </xdr:to>
    <xdr:sp>
      <xdr:nvSpPr>
        <xdr:cNvPr id="769" name="楕円 768"/>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7800</xdr:rowOff>
    </xdr:from>
    <xdr:ext cx="469744" cy="259045"/>
    <xdr:sp>
      <xdr:nvSpPr>
        <xdr:cNvPr id="770" name="テキスト ボックス 769"/>
        <xdr:cNvSpPr txBox="1"/>
      </xdr:nvSpPr>
      <xdr:spPr>
        <a:xfrm>
          <a:off x="19310350" y="65227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xdr:nvSpPr>
        <xdr:cNvPr id="772" name="テキスト ボックス 771"/>
        <xdr:cNvSpPr txBox="1"/>
      </xdr:nvSpPr>
      <xdr:spPr>
        <a:xfrm>
          <a:off x="18531205" y="66967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45</xdr:row>
      <xdr:rowOff>57150</xdr:rowOff>
    </xdr:from>
    <xdr:to>
      <xdr:col>104</xdr:col>
      <xdr:colOff>127000</xdr:colOff>
      <xdr:row>46</xdr:row>
      <xdr:rowOff>139700</xdr:rowOff>
    </xdr:to>
    <xdr:sp>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46</xdr:row>
      <xdr:rowOff>88900</xdr:rowOff>
    </xdr:from>
    <xdr:to>
      <xdr:col>104</xdr:col>
      <xdr:colOff>127000</xdr:colOff>
      <xdr:row>48</xdr:row>
      <xdr:rowOff>0</xdr:rowOff>
    </xdr:to>
    <xdr:sp>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46</xdr:row>
      <xdr:rowOff>88900</xdr:rowOff>
    </xdr:from>
    <xdr:to>
      <xdr:col>110</xdr:col>
      <xdr:colOff>0</xdr:colOff>
      <xdr:row>48</xdr:row>
      <xdr:rowOff>0</xdr:rowOff>
    </xdr:to>
    <xdr:sp>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46</xdr:row>
      <xdr:rowOff>88900</xdr:rowOff>
    </xdr:from>
    <xdr:to>
      <xdr:col>116</xdr:col>
      <xdr:colOff>0</xdr:colOff>
      <xdr:row>48</xdr:row>
      <xdr:rowOff>0</xdr:rowOff>
    </xdr:to>
    <xdr:sp>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xdr:nvSpPr>
        <xdr:cNvPr id="781" name="テキスト ボックス 780"/>
        <xdr:cNvSpPr txBox="1"/>
      </xdr:nvSpPr>
      <xdr:spPr>
        <a:xfrm>
          <a:off x="18249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xdr:nvSpPr>
        <xdr:cNvPr id="784" name="テキスト ボックス 783"/>
        <xdr:cNvSpPr txBox="1"/>
      </xdr:nvSpPr>
      <xdr:spPr>
        <a:xfrm>
          <a:off x="18039080" y="9941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xdr:nvSpPr>
        <xdr:cNvPr id="786" name="テキスト ボックス 785"/>
        <xdr:cNvSpPr txBox="1"/>
      </xdr:nvSpPr>
      <xdr:spPr>
        <a:xfrm>
          <a:off x="17756505" y="94843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xdr:nvSpPr>
        <xdr:cNvPr id="788" name="テキスト ボックス 787"/>
        <xdr:cNvSpPr txBox="1"/>
      </xdr:nvSpPr>
      <xdr:spPr>
        <a:xfrm>
          <a:off x="17756505" y="90271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xdr:nvSpPr>
        <xdr:cNvPr id="790" name="テキスト ボックス 789"/>
        <xdr:cNvSpPr txBox="1"/>
      </xdr:nvSpPr>
      <xdr:spPr>
        <a:xfrm>
          <a:off x="17756505" y="85699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xdr:nvSpPr>
        <xdr:cNvPr id="792" name="テキスト ボックス 791"/>
        <xdr:cNvSpPr txBox="1"/>
      </xdr:nvSpPr>
      <xdr:spPr>
        <a:xfrm>
          <a:off x="17756505" y="811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xdr:nvCxnSpPr>
        <xdr:cNvPr id="794" name="直線コネクタ 793"/>
        <xdr:cNvCxnSpPr/>
      </xdr:nvCxnSpPr>
      <xdr:spPr>
        <a:xfrm flipV="1">
          <a:off x="22159595" y="9001760"/>
          <a:ext cx="635"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xdr:nvSpPr>
        <xdr:cNvPr id="795" name="貸付金最小値テキスト"/>
        <xdr:cNvSpPr txBox="1"/>
      </xdr:nvSpPr>
      <xdr:spPr>
        <a:xfrm>
          <a:off x="22212300" y="100876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xdr:nvSpPr>
        <xdr:cNvPr id="797" name="貸付金最大値テキスト"/>
        <xdr:cNvSpPr txBox="1"/>
      </xdr:nvSpPr>
      <xdr:spPr>
        <a:xfrm>
          <a:off x="22212300" y="87769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xdr:nvCxnSpPr>
        <xdr:cNvPr id="798" name="直線コネクタ 797"/>
        <xdr:cNvCxnSpPr/>
      </xdr:nvCxnSpPr>
      <xdr:spPr>
        <a:xfrm>
          <a:off x="22072600" y="900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164891</xdr:rowOff>
    </xdr:from>
    <xdr:to>
      <xdr:col>116</xdr:col>
      <xdr:colOff>63500</xdr:colOff>
      <xdr:row>57</xdr:row>
      <xdr:rowOff>19228</xdr:rowOff>
    </xdr:to>
    <xdr:cxnSp>
      <xdr:nvCxnSpPr>
        <xdr:cNvPr id="799" name="直線コネクタ 798"/>
        <xdr:cNvCxnSpPr/>
      </xdr:nvCxnSpPr>
      <xdr:spPr>
        <a:xfrm flipV="1">
          <a:off x="21323300" y="9765665"/>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xdr:nvSpPr>
        <xdr:cNvPr id="800" name="貸付金平均値テキスト"/>
        <xdr:cNvSpPr txBox="1"/>
      </xdr:nvSpPr>
      <xdr:spPr>
        <a:xfrm>
          <a:off x="22212300" y="956119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xdr:nvSpPr>
        <xdr:cNvPr id="801" name="フローチャート: 判断 800"/>
        <xdr:cNvSpPr/>
      </xdr:nvSpPr>
      <xdr:spPr>
        <a:xfrm>
          <a:off x="22110700" y="97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104632</xdr:rowOff>
    </xdr:from>
    <xdr:to>
      <xdr:col>111</xdr:col>
      <xdr:colOff>177800</xdr:colOff>
      <xdr:row>57</xdr:row>
      <xdr:rowOff>19228</xdr:rowOff>
    </xdr:to>
    <xdr:cxnSp>
      <xdr:nvCxnSpPr>
        <xdr:cNvPr id="802" name="直線コネクタ 801"/>
        <xdr:cNvCxnSpPr/>
      </xdr:nvCxnSpPr>
      <xdr:spPr>
        <a:xfrm>
          <a:off x="20434300" y="9705340"/>
          <a:ext cx="889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xdr:nvSpPr>
        <xdr:cNvPr id="803" name="フローチャート: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xdr:nvSpPr>
        <xdr:cNvPr id="804" name="テキスト ボックス 803"/>
        <xdr:cNvSpPr txBox="1"/>
      </xdr:nvSpPr>
      <xdr:spPr>
        <a:xfrm>
          <a:off x="21088350" y="95034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130191</xdr:rowOff>
    </xdr:from>
    <xdr:to>
      <xdr:col>107</xdr:col>
      <xdr:colOff>50800</xdr:colOff>
      <xdr:row>56</xdr:row>
      <xdr:rowOff>104632</xdr:rowOff>
    </xdr:to>
    <xdr:cxnSp>
      <xdr:nvCxnSpPr>
        <xdr:cNvPr id="805" name="直線コネクタ 804"/>
        <xdr:cNvCxnSpPr/>
      </xdr:nvCxnSpPr>
      <xdr:spPr>
        <a:xfrm>
          <a:off x="19545300" y="9559925"/>
          <a:ext cx="889000"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xdr:nvSpPr>
        <xdr:cNvPr id="806" name="フローチャート: 判断 805"/>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xdr:nvSpPr>
        <xdr:cNvPr id="807" name="テキスト ボックス 806"/>
        <xdr:cNvSpPr txBox="1"/>
      </xdr:nvSpPr>
      <xdr:spPr>
        <a:xfrm>
          <a:off x="20199350" y="980122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118532</xdr:rowOff>
    </xdr:from>
    <xdr:to>
      <xdr:col>102</xdr:col>
      <xdr:colOff>114300</xdr:colOff>
      <xdr:row>55</xdr:row>
      <xdr:rowOff>130191</xdr:rowOff>
    </xdr:to>
    <xdr:cxnSp>
      <xdr:nvCxnSpPr>
        <xdr:cNvPr id="808" name="直線コネクタ 807"/>
        <xdr:cNvCxnSpPr/>
      </xdr:nvCxnSpPr>
      <xdr:spPr>
        <a:xfrm>
          <a:off x="18656300" y="9547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xdr:nvSpPr>
        <xdr:cNvPr id="809" name="フローチャート: 判断 808"/>
        <xdr:cNvSpPr/>
      </xdr:nvSpPr>
      <xdr:spPr>
        <a:xfrm>
          <a:off x="19494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xdr:nvSpPr>
        <xdr:cNvPr id="810" name="テキスト ボックス 809"/>
        <xdr:cNvSpPr txBox="1"/>
      </xdr:nvSpPr>
      <xdr:spPr>
        <a:xfrm>
          <a:off x="19310350" y="98717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xdr:nvSpPr>
        <xdr:cNvPr id="811" name="フローチャート: 判断 810"/>
        <xdr:cNvSpPr/>
      </xdr:nvSpPr>
      <xdr:spPr>
        <a:xfrm>
          <a:off x="18605500" y="97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xdr:nvSpPr>
        <xdr:cNvPr id="812" name="テキスト ボックス 811"/>
        <xdr:cNvSpPr txBox="1"/>
      </xdr:nvSpPr>
      <xdr:spPr>
        <a:xfrm>
          <a:off x="18421350" y="988250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xdr:nvSpPr>
        <xdr:cNvPr id="813" name="テキスト ボックス 812"/>
        <xdr:cNvSpPr txBox="1"/>
      </xdr:nvSpPr>
      <xdr:spPr>
        <a:xfrm>
          <a:off x="21971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xdr:nvSpPr>
        <xdr:cNvPr id="814" name="テキスト ボックス 813"/>
        <xdr:cNvSpPr txBox="1"/>
      </xdr:nvSpPr>
      <xdr:spPr>
        <a:xfrm>
          <a:off x="2113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xdr:nvSpPr>
        <xdr:cNvPr id="815" name="テキスト ボックス 814"/>
        <xdr:cNvSpPr txBox="1"/>
      </xdr:nvSpPr>
      <xdr:spPr>
        <a:xfrm>
          <a:off x="2024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xdr:nvSpPr>
        <xdr:cNvPr id="816" name="テキスト ボックス 815"/>
        <xdr:cNvSpPr txBox="1"/>
      </xdr:nvSpPr>
      <xdr:spPr>
        <a:xfrm>
          <a:off x="19354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xdr:nvSpPr>
        <xdr:cNvPr id="817" name="テキスト ボックス 816"/>
        <xdr:cNvSpPr txBox="1"/>
      </xdr:nvSpPr>
      <xdr:spPr>
        <a:xfrm>
          <a:off x="18465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114091</xdr:rowOff>
    </xdr:from>
    <xdr:to>
      <xdr:col>116</xdr:col>
      <xdr:colOff>114300</xdr:colOff>
      <xdr:row>57</xdr:row>
      <xdr:rowOff>44241</xdr:rowOff>
    </xdr:to>
    <xdr:sp>
      <xdr:nvSpPr>
        <xdr:cNvPr id="818" name="楕円 817"/>
        <xdr:cNvSpPr/>
      </xdr:nvSpPr>
      <xdr:spPr>
        <a:xfrm>
          <a:off x="221107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92518</xdr:rowOff>
    </xdr:from>
    <xdr:ext cx="469744" cy="259045"/>
    <xdr:sp>
      <xdr:nvSpPr>
        <xdr:cNvPr id="819" name="貸付金該当値テキスト"/>
        <xdr:cNvSpPr txBox="1"/>
      </xdr:nvSpPr>
      <xdr:spPr>
        <a:xfrm>
          <a:off x="22212300" y="969327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139878</xdr:rowOff>
    </xdr:from>
    <xdr:to>
      <xdr:col>112</xdr:col>
      <xdr:colOff>38100</xdr:colOff>
      <xdr:row>57</xdr:row>
      <xdr:rowOff>70028</xdr:rowOff>
    </xdr:to>
    <xdr:sp>
      <xdr:nvSpPr>
        <xdr:cNvPr id="820" name="楕円 819"/>
        <xdr:cNvSpPr/>
      </xdr:nvSpPr>
      <xdr:spPr>
        <a:xfrm>
          <a:off x="2127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61155</xdr:rowOff>
    </xdr:from>
    <xdr:ext cx="469744" cy="259045"/>
    <xdr:sp>
      <xdr:nvSpPr>
        <xdr:cNvPr id="821" name="テキスト ボックス 820"/>
        <xdr:cNvSpPr txBox="1"/>
      </xdr:nvSpPr>
      <xdr:spPr>
        <a:xfrm>
          <a:off x="21088350" y="98336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53832</xdr:rowOff>
    </xdr:from>
    <xdr:to>
      <xdr:col>107</xdr:col>
      <xdr:colOff>101600</xdr:colOff>
      <xdr:row>56</xdr:row>
      <xdr:rowOff>155432</xdr:rowOff>
    </xdr:to>
    <xdr:sp>
      <xdr:nvSpPr>
        <xdr:cNvPr id="822" name="楕円 821"/>
        <xdr:cNvSpPr/>
      </xdr:nvSpPr>
      <xdr:spPr>
        <a:xfrm>
          <a:off x="20383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509</xdr:rowOff>
    </xdr:from>
    <xdr:ext cx="469744" cy="259045"/>
    <xdr:sp>
      <xdr:nvSpPr>
        <xdr:cNvPr id="823" name="テキスト ボックス 822"/>
        <xdr:cNvSpPr txBox="1"/>
      </xdr:nvSpPr>
      <xdr:spPr>
        <a:xfrm>
          <a:off x="20199350" y="942975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79391</xdr:rowOff>
    </xdr:from>
    <xdr:to>
      <xdr:col>102</xdr:col>
      <xdr:colOff>165100</xdr:colOff>
      <xdr:row>56</xdr:row>
      <xdr:rowOff>9541</xdr:rowOff>
    </xdr:to>
    <xdr:sp>
      <xdr:nvSpPr>
        <xdr:cNvPr id="824" name="楕円 823"/>
        <xdr:cNvSpPr/>
      </xdr:nvSpPr>
      <xdr:spPr>
        <a:xfrm>
          <a:off x="19494500" y="95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26068</xdr:rowOff>
    </xdr:from>
    <xdr:ext cx="533889" cy="259045"/>
    <xdr:sp>
      <xdr:nvSpPr>
        <xdr:cNvPr id="825" name="テキスト ボックス 824"/>
        <xdr:cNvSpPr txBox="1"/>
      </xdr:nvSpPr>
      <xdr:spPr>
        <a:xfrm>
          <a:off x="19277965" y="928433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67732</xdr:rowOff>
    </xdr:from>
    <xdr:to>
      <xdr:col>98</xdr:col>
      <xdr:colOff>38100</xdr:colOff>
      <xdr:row>55</xdr:row>
      <xdr:rowOff>169332</xdr:rowOff>
    </xdr:to>
    <xdr:sp>
      <xdr:nvSpPr>
        <xdr:cNvPr id="826" name="楕円 825"/>
        <xdr:cNvSpPr/>
      </xdr:nvSpPr>
      <xdr:spPr>
        <a:xfrm>
          <a:off x="18605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14409</xdr:rowOff>
    </xdr:from>
    <xdr:ext cx="534377" cy="259045"/>
    <xdr:sp>
      <xdr:nvSpPr>
        <xdr:cNvPr id="827" name="テキスト ボックス 826"/>
        <xdr:cNvSpPr txBox="1"/>
      </xdr:nvSpPr>
      <xdr:spPr>
        <a:xfrm>
          <a:off x="18388965" y="92722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65</xdr:row>
      <xdr:rowOff>57150</xdr:rowOff>
    </xdr:from>
    <xdr:to>
      <xdr:col>104</xdr:col>
      <xdr:colOff>127000</xdr:colOff>
      <xdr:row>66</xdr:row>
      <xdr:rowOff>139700</xdr:rowOff>
    </xdr:to>
    <xdr:sp>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66</xdr:row>
      <xdr:rowOff>88900</xdr:rowOff>
    </xdr:from>
    <xdr:to>
      <xdr:col>104</xdr:col>
      <xdr:colOff>127000</xdr:colOff>
      <xdr:row>68</xdr:row>
      <xdr:rowOff>0</xdr:rowOff>
    </xdr:to>
    <xdr:sp>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66</xdr:row>
      <xdr:rowOff>88900</xdr:rowOff>
    </xdr:from>
    <xdr:to>
      <xdr:col>110</xdr:col>
      <xdr:colOff>0</xdr:colOff>
      <xdr:row>68</xdr:row>
      <xdr:rowOff>0</xdr:rowOff>
    </xdr:to>
    <xdr:sp>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66</xdr:row>
      <xdr:rowOff>88900</xdr:rowOff>
    </xdr:from>
    <xdr:to>
      <xdr:col>116</xdr:col>
      <xdr:colOff>0</xdr:colOff>
      <xdr:row>68</xdr:row>
      <xdr:rowOff>0</xdr:rowOff>
    </xdr:to>
    <xdr:sp>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xdr:nvSpPr>
        <xdr:cNvPr id="836" name="テキスト ボックス 835"/>
        <xdr:cNvSpPr txBox="1"/>
      </xdr:nvSpPr>
      <xdr:spPr>
        <a:xfrm>
          <a:off x="18249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xdr:nvSpPr>
        <xdr:cNvPr id="838" name="テキスト ボックス 837"/>
        <xdr:cNvSpPr txBox="1"/>
      </xdr:nvSpPr>
      <xdr:spPr>
        <a:xfrm>
          <a:off x="17756505" y="1382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xdr:nvSpPr>
        <xdr:cNvPr id="840" name="テキスト ボックス 839"/>
        <xdr:cNvSpPr txBox="1"/>
      </xdr:nvSpPr>
      <xdr:spPr>
        <a:xfrm>
          <a:off x="17756505" y="1344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xdr:nvSpPr>
        <xdr:cNvPr id="842" name="テキスト ボックス 841"/>
        <xdr:cNvSpPr txBox="1"/>
      </xdr:nvSpPr>
      <xdr:spPr>
        <a:xfrm>
          <a:off x="17756505" y="1306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xdr:nvSpPr>
        <xdr:cNvPr id="844" name="テキスト ボックス 843"/>
        <xdr:cNvSpPr txBox="1"/>
      </xdr:nvSpPr>
      <xdr:spPr>
        <a:xfrm>
          <a:off x="17756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xdr:nvSpPr>
        <xdr:cNvPr id="846" name="テキスト ボックス 845"/>
        <xdr:cNvSpPr txBox="1"/>
      </xdr:nvSpPr>
      <xdr:spPr>
        <a:xfrm>
          <a:off x="17756505" y="1230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xdr:nvSpPr>
        <xdr:cNvPr id="848" name="テキスト ボックス 847"/>
        <xdr:cNvSpPr txBox="1"/>
      </xdr:nvSpPr>
      <xdr:spPr>
        <a:xfrm>
          <a:off x="17756505" y="1192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xdr:nvSpPr>
        <xdr:cNvPr id="850" name="テキスト ボックス 849"/>
        <xdr:cNvSpPr txBox="1"/>
      </xdr:nvSpPr>
      <xdr:spPr>
        <a:xfrm>
          <a:off x="17756505" y="11541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xdr:nvCxnSpPr>
        <xdr:cNvPr id="852" name="直線コネクタ 851"/>
        <xdr:cNvCxnSpPr/>
      </xdr:nvCxnSpPr>
      <xdr:spPr>
        <a:xfrm flipV="1">
          <a:off x="22159595" y="12131675"/>
          <a:ext cx="635"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xdr:nvSpPr>
        <xdr:cNvPr id="853" name="繰出金最小値テキスト"/>
        <xdr:cNvSpPr txBox="1"/>
      </xdr:nvSpPr>
      <xdr:spPr>
        <a:xfrm>
          <a:off x="22212300" y="134435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xdr:nvCxnSpPr>
        <xdr:cNvPr id="854" name="直線コネクタ 853"/>
        <xdr:cNvCxnSpPr/>
      </xdr:nvCxnSpPr>
      <xdr:spPr>
        <a:xfrm>
          <a:off x="22072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xdr:nvSpPr>
        <xdr:cNvPr id="855" name="繰出金最大値テキスト"/>
        <xdr:cNvSpPr txBox="1"/>
      </xdr:nvSpPr>
      <xdr:spPr>
        <a:xfrm>
          <a:off x="22212300" y="119068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xdr:nvCxnSpPr>
        <xdr:cNvPr id="856" name="直線コネクタ 855"/>
        <xdr:cNvCxnSpPr/>
      </xdr:nvCxnSpPr>
      <xdr:spPr>
        <a:xfrm>
          <a:off x="22072600" y="1213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58624</xdr:rowOff>
    </xdr:from>
    <xdr:to>
      <xdr:col>116</xdr:col>
      <xdr:colOff>63500</xdr:colOff>
      <xdr:row>75</xdr:row>
      <xdr:rowOff>137261</xdr:rowOff>
    </xdr:to>
    <xdr:cxnSp>
      <xdr:nvCxnSpPr>
        <xdr:cNvPr id="857" name="直線コネクタ 856"/>
        <xdr:cNvCxnSpPr/>
      </xdr:nvCxnSpPr>
      <xdr:spPr>
        <a:xfrm flipV="1">
          <a:off x="21323300" y="1291717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xdr:nvSpPr>
        <xdr:cNvPr id="858" name="繰出金平均値テキスト"/>
        <xdr:cNvSpPr txBox="1"/>
      </xdr:nvSpPr>
      <xdr:spPr>
        <a:xfrm>
          <a:off x="22212300" y="1270000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xdr:nvSpPr>
        <xdr:cNvPr id="859" name="フローチャート: 判断 858"/>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137261</xdr:rowOff>
    </xdr:from>
    <xdr:to>
      <xdr:col>111</xdr:col>
      <xdr:colOff>177800</xdr:colOff>
      <xdr:row>75</xdr:row>
      <xdr:rowOff>170714</xdr:rowOff>
    </xdr:to>
    <xdr:cxnSp>
      <xdr:nvCxnSpPr>
        <xdr:cNvPr id="860" name="直線コネクタ 859"/>
        <xdr:cNvCxnSpPr/>
      </xdr:nvCxnSpPr>
      <xdr:spPr>
        <a:xfrm flipV="1">
          <a:off x="20434300" y="1299591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xdr:nvSpPr>
        <xdr:cNvPr id="861" name="フローチャート: 判断 860"/>
        <xdr:cNvSpPr/>
      </xdr:nvSpPr>
      <xdr:spPr>
        <a:xfrm>
          <a:off x="21272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xdr:nvSpPr>
        <xdr:cNvPr id="862" name="テキスト ボックス 861"/>
        <xdr:cNvSpPr txBox="1"/>
      </xdr:nvSpPr>
      <xdr:spPr>
        <a:xfrm>
          <a:off x="21055965" y="126930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170714</xdr:rowOff>
    </xdr:from>
    <xdr:to>
      <xdr:col>107</xdr:col>
      <xdr:colOff>50800</xdr:colOff>
      <xdr:row>76</xdr:row>
      <xdr:rowOff>66777</xdr:rowOff>
    </xdr:to>
    <xdr:cxnSp>
      <xdr:nvCxnSpPr>
        <xdr:cNvPr id="863" name="直線コネクタ 862"/>
        <xdr:cNvCxnSpPr/>
      </xdr:nvCxnSpPr>
      <xdr:spPr>
        <a:xfrm flipV="1">
          <a:off x="19545300" y="1302893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xdr:nvSpPr>
        <xdr:cNvPr id="864" name="フローチャート: 判断 863"/>
        <xdr:cNvSpPr/>
      </xdr:nvSpPr>
      <xdr:spPr>
        <a:xfrm>
          <a:off x="20383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xdr:nvSpPr>
        <xdr:cNvPr id="865" name="テキスト ボックス 864"/>
        <xdr:cNvSpPr txBox="1"/>
      </xdr:nvSpPr>
      <xdr:spPr>
        <a:xfrm>
          <a:off x="20166965" y="127203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151016</xdr:rowOff>
    </xdr:from>
    <xdr:to>
      <xdr:col>102</xdr:col>
      <xdr:colOff>114300</xdr:colOff>
      <xdr:row>76</xdr:row>
      <xdr:rowOff>66777</xdr:rowOff>
    </xdr:to>
    <xdr:cxnSp>
      <xdr:nvCxnSpPr>
        <xdr:cNvPr id="866" name="直線コネクタ 865"/>
        <xdr:cNvCxnSpPr/>
      </xdr:nvCxnSpPr>
      <xdr:spPr>
        <a:xfrm>
          <a:off x="18656300" y="12494895"/>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xdr:nvSpPr>
        <xdr:cNvPr id="867" name="フローチャート: 判断 866"/>
        <xdr:cNvSpPr/>
      </xdr:nvSpPr>
      <xdr:spPr>
        <a:xfrm>
          <a:off x="19494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3889" cy="259045"/>
    <xdr:sp>
      <xdr:nvSpPr>
        <xdr:cNvPr id="868" name="テキスト ボックス 867"/>
        <xdr:cNvSpPr txBox="1"/>
      </xdr:nvSpPr>
      <xdr:spPr>
        <a:xfrm>
          <a:off x="19277965" y="131476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xdr:nvSpPr>
        <xdr:cNvPr id="869" name="フローチャート: 判断 868"/>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xdr:nvSpPr>
        <xdr:cNvPr id="870" name="テキスト ボックス 869"/>
        <xdr:cNvSpPr txBox="1"/>
      </xdr:nvSpPr>
      <xdr:spPr>
        <a:xfrm>
          <a:off x="18388965" y="129235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xdr:nvSpPr>
        <xdr:cNvPr id="871" name="テキスト ボックス 870"/>
        <xdr:cNvSpPr txBox="1"/>
      </xdr:nvSpPr>
      <xdr:spPr>
        <a:xfrm>
          <a:off x="21971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xdr:nvSpPr>
        <xdr:cNvPr id="872" name="テキスト ボックス 871"/>
        <xdr:cNvSpPr txBox="1"/>
      </xdr:nvSpPr>
      <xdr:spPr>
        <a:xfrm>
          <a:off x="2113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xdr:nvSpPr>
        <xdr:cNvPr id="873" name="テキスト ボックス 872"/>
        <xdr:cNvSpPr txBox="1"/>
      </xdr:nvSpPr>
      <xdr:spPr>
        <a:xfrm>
          <a:off x="2024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xdr:nvSpPr>
        <xdr:cNvPr id="874" name="テキスト ボックス 873"/>
        <xdr:cNvSpPr txBox="1"/>
      </xdr:nvSpPr>
      <xdr:spPr>
        <a:xfrm>
          <a:off x="19354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xdr:nvSpPr>
        <xdr:cNvPr id="875" name="テキスト ボックス 874"/>
        <xdr:cNvSpPr txBox="1"/>
      </xdr:nvSpPr>
      <xdr:spPr>
        <a:xfrm>
          <a:off x="18465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7824</xdr:rowOff>
    </xdr:from>
    <xdr:to>
      <xdr:col>116</xdr:col>
      <xdr:colOff>114300</xdr:colOff>
      <xdr:row>75</xdr:row>
      <xdr:rowOff>109424</xdr:rowOff>
    </xdr:to>
    <xdr:sp>
      <xdr:nvSpPr>
        <xdr:cNvPr id="876" name="楕円 875"/>
        <xdr:cNvSpPr/>
      </xdr:nvSpPr>
      <xdr:spPr>
        <a:xfrm>
          <a:off x="221107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157701</xdr:rowOff>
    </xdr:from>
    <xdr:ext cx="534377" cy="259045"/>
    <xdr:sp>
      <xdr:nvSpPr>
        <xdr:cNvPr id="877" name="繰出金該当値テキスト"/>
        <xdr:cNvSpPr txBox="1"/>
      </xdr:nvSpPr>
      <xdr:spPr>
        <a:xfrm>
          <a:off x="22212300" y="128447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86461</xdr:rowOff>
    </xdr:from>
    <xdr:to>
      <xdr:col>112</xdr:col>
      <xdr:colOff>38100</xdr:colOff>
      <xdr:row>76</xdr:row>
      <xdr:rowOff>16611</xdr:rowOff>
    </xdr:to>
    <xdr:sp>
      <xdr:nvSpPr>
        <xdr:cNvPr id="878" name="楕円 877"/>
        <xdr:cNvSpPr/>
      </xdr:nvSpPr>
      <xdr:spPr>
        <a:xfrm>
          <a:off x="21272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7738</xdr:rowOff>
    </xdr:from>
    <xdr:ext cx="534377" cy="259045"/>
    <xdr:sp>
      <xdr:nvSpPr>
        <xdr:cNvPr id="879" name="テキスト ボックス 878"/>
        <xdr:cNvSpPr txBox="1"/>
      </xdr:nvSpPr>
      <xdr:spPr>
        <a:xfrm>
          <a:off x="21055965" y="130378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119914</xdr:rowOff>
    </xdr:from>
    <xdr:to>
      <xdr:col>107</xdr:col>
      <xdr:colOff>101600</xdr:colOff>
      <xdr:row>76</xdr:row>
      <xdr:rowOff>50064</xdr:rowOff>
    </xdr:to>
    <xdr:sp>
      <xdr:nvSpPr>
        <xdr:cNvPr id="880" name="楕円 879"/>
        <xdr:cNvSpPr/>
      </xdr:nvSpPr>
      <xdr:spPr>
        <a:xfrm>
          <a:off x="20383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41191</xdr:rowOff>
    </xdr:from>
    <xdr:ext cx="534377" cy="259045"/>
    <xdr:sp>
      <xdr:nvSpPr>
        <xdr:cNvPr id="881" name="テキスト ボックス 880"/>
        <xdr:cNvSpPr txBox="1"/>
      </xdr:nvSpPr>
      <xdr:spPr>
        <a:xfrm>
          <a:off x="20166965" y="130708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15977</xdr:rowOff>
    </xdr:from>
    <xdr:to>
      <xdr:col>102</xdr:col>
      <xdr:colOff>165100</xdr:colOff>
      <xdr:row>76</xdr:row>
      <xdr:rowOff>117577</xdr:rowOff>
    </xdr:to>
    <xdr:sp>
      <xdr:nvSpPr>
        <xdr:cNvPr id="882" name="楕円 881"/>
        <xdr:cNvSpPr/>
      </xdr:nvSpPr>
      <xdr:spPr>
        <a:xfrm>
          <a:off x="19494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134104</xdr:rowOff>
    </xdr:from>
    <xdr:ext cx="533889" cy="259045"/>
    <xdr:sp>
      <xdr:nvSpPr>
        <xdr:cNvPr id="883" name="テキスト ボックス 882"/>
        <xdr:cNvSpPr txBox="1"/>
      </xdr:nvSpPr>
      <xdr:spPr>
        <a:xfrm>
          <a:off x="19277965" y="128212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100216</xdr:rowOff>
    </xdr:from>
    <xdr:to>
      <xdr:col>98</xdr:col>
      <xdr:colOff>38100</xdr:colOff>
      <xdr:row>73</xdr:row>
      <xdr:rowOff>30366</xdr:rowOff>
    </xdr:to>
    <xdr:sp>
      <xdr:nvSpPr>
        <xdr:cNvPr id="884" name="楕円 883"/>
        <xdr:cNvSpPr/>
      </xdr:nvSpPr>
      <xdr:spPr>
        <a:xfrm>
          <a:off x="18605500" y="124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46893</xdr:rowOff>
    </xdr:from>
    <xdr:ext cx="534377" cy="259045"/>
    <xdr:sp>
      <xdr:nvSpPr>
        <xdr:cNvPr id="885" name="テキスト ボックス 884"/>
        <xdr:cNvSpPr txBox="1"/>
      </xdr:nvSpPr>
      <xdr:spPr>
        <a:xfrm>
          <a:off x="18388965" y="122193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85</xdr:row>
      <xdr:rowOff>57150</xdr:rowOff>
    </xdr:from>
    <xdr:to>
      <xdr:col>104</xdr:col>
      <xdr:colOff>127000</xdr:colOff>
      <xdr:row>86</xdr:row>
      <xdr:rowOff>139700</xdr:rowOff>
    </xdr:to>
    <xdr:sp>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86</xdr:row>
      <xdr:rowOff>88900</xdr:rowOff>
    </xdr:from>
    <xdr:to>
      <xdr:col>104</xdr:col>
      <xdr:colOff>127000</xdr:colOff>
      <xdr:row>88</xdr:row>
      <xdr:rowOff>0</xdr:rowOff>
    </xdr:to>
    <xdr:sp>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86</xdr:row>
      <xdr:rowOff>88900</xdr:rowOff>
    </xdr:from>
    <xdr:to>
      <xdr:col>110</xdr:col>
      <xdr:colOff>0</xdr:colOff>
      <xdr:row>88</xdr:row>
      <xdr:rowOff>0</xdr:rowOff>
    </xdr:to>
    <xdr:sp>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86</xdr:row>
      <xdr:rowOff>88900</xdr:rowOff>
    </xdr:from>
    <xdr:to>
      <xdr:col>116</xdr:col>
      <xdr:colOff>0</xdr:colOff>
      <xdr:row>88</xdr:row>
      <xdr:rowOff>0</xdr:rowOff>
    </xdr:to>
    <xdr:sp>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xdr:nvSpPr>
        <xdr:cNvPr id="894" name="テキスト ボックス 893"/>
        <xdr:cNvSpPr txBox="1"/>
      </xdr:nvSpPr>
      <xdr:spPr>
        <a:xfrm>
          <a:off x="18249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xdr:nvSpPr>
        <xdr:cNvPr id="897" name="テキスト ボックス 896"/>
        <xdr:cNvSpPr txBox="1"/>
      </xdr:nvSpPr>
      <xdr:spPr>
        <a:xfrm>
          <a:off x="18039080" y="16113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xdr:nvSpPr>
        <xdr:cNvPr id="899" name="テキスト ボックス 898"/>
        <xdr:cNvSpPr txBox="1"/>
      </xdr:nvSpPr>
      <xdr:spPr>
        <a:xfrm>
          <a:off x="18039080" y="14970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xdr:nvCxnSpPr>
        <xdr:cNvPr id="901" name="直線コネクタ 900"/>
        <xdr:cNvCxnSpPr/>
      </xdr:nvCxnSpPr>
      <xdr:spPr>
        <a:xfrm>
          <a:off x="22159595" y="16256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xdr:nvSpPr>
        <xdr:cNvPr id="902" name="前年度繰上充用金最小値テキスト"/>
        <xdr:cNvSpPr txBox="1"/>
      </xdr:nvSpPr>
      <xdr:spPr>
        <a:xfrm>
          <a:off x="22212300" y="16297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xdr:nvSpPr>
        <xdr:cNvPr id="904" name="前年度繰上充用金最大値テキスト"/>
        <xdr:cNvSpPr txBox="1"/>
      </xdr:nvSpPr>
      <xdr:spPr>
        <a:xfrm>
          <a:off x="22212300" y="15955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xdr:nvSpPr>
        <xdr:cNvPr id="907" name="前年度繰上充用金平均値テキスト"/>
        <xdr:cNvSpPr txBox="1"/>
      </xdr:nvSpPr>
      <xdr:spPr>
        <a:xfrm>
          <a:off x="22212300" y="16183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xdr:nvSpPr>
        <xdr:cNvPr id="911" name="テキスト ボックス 910"/>
        <xdr:cNvSpPr txBox="1"/>
      </xdr:nvSpPr>
      <xdr:spPr>
        <a:xfrm>
          <a:off x="21198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xdr:nvSpPr>
        <xdr:cNvPr id="914" name="テキスト ボックス 913"/>
        <xdr:cNvSpPr txBox="1"/>
      </xdr:nvSpPr>
      <xdr:spPr>
        <a:xfrm>
          <a:off x="20309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xdr:nvSpPr>
        <xdr:cNvPr id="917" name="テキスト ボックス 916"/>
        <xdr:cNvSpPr txBox="1"/>
      </xdr:nvSpPr>
      <xdr:spPr>
        <a:xfrm>
          <a:off x="19420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xdr:nvSpPr>
        <xdr:cNvPr id="919" name="テキスト ボックス 918"/>
        <xdr:cNvSpPr txBox="1"/>
      </xdr:nvSpPr>
      <xdr:spPr>
        <a:xfrm>
          <a:off x="18531205" y="16297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xdr:nvSpPr>
        <xdr:cNvPr id="920" name="テキスト ボックス 919"/>
        <xdr:cNvSpPr txBox="1"/>
      </xdr:nvSpPr>
      <xdr:spPr>
        <a:xfrm>
          <a:off x="21971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xdr:nvSpPr>
        <xdr:cNvPr id="921" name="テキスト ボックス 920"/>
        <xdr:cNvSpPr txBox="1"/>
      </xdr:nvSpPr>
      <xdr:spPr>
        <a:xfrm>
          <a:off x="2113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xdr:nvSpPr>
        <xdr:cNvPr id="922" name="テキスト ボックス 921"/>
        <xdr:cNvSpPr txBox="1"/>
      </xdr:nvSpPr>
      <xdr:spPr>
        <a:xfrm>
          <a:off x="2024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xdr:nvSpPr>
        <xdr:cNvPr id="923" name="テキスト ボックス 922"/>
        <xdr:cNvSpPr txBox="1"/>
      </xdr:nvSpPr>
      <xdr:spPr>
        <a:xfrm>
          <a:off x="19354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xdr:nvSpPr>
        <xdr:cNvPr id="924" name="テキスト ボックス 923"/>
        <xdr:cNvSpPr txBox="1"/>
      </xdr:nvSpPr>
      <xdr:spPr>
        <a:xfrm>
          <a:off x="18465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xdr:nvSpPr>
        <xdr:cNvPr id="926" name="前年度繰上充用金該当値テキスト"/>
        <xdr:cNvSpPr txBox="1"/>
      </xdr:nvSpPr>
      <xdr:spPr>
        <a:xfrm>
          <a:off x="22212300" y="16069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xdr:nvSpPr>
        <xdr:cNvPr id="928" name="テキスト ボックス 927"/>
        <xdr:cNvSpPr txBox="1"/>
      </xdr:nvSpPr>
      <xdr:spPr>
        <a:xfrm>
          <a:off x="21198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xdr:nvSpPr>
        <xdr:cNvPr id="930" name="テキスト ボックス 929"/>
        <xdr:cNvSpPr txBox="1"/>
      </xdr:nvSpPr>
      <xdr:spPr>
        <a:xfrm>
          <a:off x="20309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xdr:nvSpPr>
        <xdr:cNvPr id="932" name="テキスト ボックス 931"/>
        <xdr:cNvSpPr txBox="1"/>
      </xdr:nvSpPr>
      <xdr:spPr>
        <a:xfrm>
          <a:off x="19420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xdr:nvSpPr>
        <xdr:cNvPr id="934" name="テキスト ボックス 933"/>
        <xdr:cNvSpPr txBox="1"/>
      </xdr:nvSpPr>
      <xdr:spPr>
        <a:xfrm>
          <a:off x="18531205" y="15980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endParaRPr kumimoji="1" lang="ja-JP" altLang="en-US" sz="12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25400</xdr:colOff>
      <xdr:row>105</xdr:row>
      <xdr:rowOff>95250</xdr:rowOff>
    </xdr:from>
    <xdr:to>
      <xdr:col>120</xdr:col>
      <xdr:colOff>88900</xdr:colOff>
      <xdr:row>114</xdr:row>
      <xdr:rowOff>76200</xdr:rowOff>
    </xdr:to>
    <xdr:sp>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大きく増加しているのは、維持補修費、扶助費、積立金である。維持補修費は除雪費の増加によるもの、扶助費は物価高騰対応重点支援給付金や電力・ガス・食料品等価格高騰重点支援給付金の給付による増、積立金は今後予定している著大公共施設整備事業費に対する財源を積立てたことによる増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前年度と比較し大きく減少したものは、災害復旧事業費、補助費等である。災害復旧事業費は令和２年度及び令和３年度に発生した災害箇所の復旧が完了したことによる減、補助費等はプレミアム付き商品券事業の終了による減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63500</xdr:colOff>
      <xdr:row>0</xdr:row>
      <xdr:rowOff>127000</xdr:rowOff>
    </xdr:from>
    <xdr:to>
      <xdr:col>70</xdr:col>
      <xdr:colOff>0</xdr:colOff>
      <xdr:row>4</xdr:row>
      <xdr:rowOff>76200</xdr:rowOff>
    </xdr:to>
    <xdr:sp>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0</xdr:colOff>
      <xdr:row>1</xdr:row>
      <xdr:rowOff>19050</xdr:rowOff>
    </xdr:from>
    <xdr:to>
      <xdr:col>120</xdr:col>
      <xdr:colOff>114300</xdr:colOff>
      <xdr:row>4</xdr:row>
      <xdr:rowOff>63500</xdr:rowOff>
    </xdr:to>
    <xdr:sp>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岐阜県高山市</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85</xdr:col>
      <xdr:colOff>63500</xdr:colOff>
      <xdr:row>1</xdr:row>
      <xdr:rowOff>19050</xdr:rowOff>
    </xdr:from>
    <xdr:to>
      <xdr:col>99</xdr:col>
      <xdr:colOff>57150</xdr:colOff>
      <xdr:row>4</xdr:row>
      <xdr:rowOff>63500</xdr:rowOff>
    </xdr:to>
    <xdr:sp>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1" charset="-128"/>
              <a:ea typeface="ＭＳ ゴシック" panose="020B0609070205080204" pitchFamily="1" charset="-128"/>
            </a:rPr>
            <a:t>令和</a:t>
          </a:r>
          <a:r>
            <a:rPr kumimoji="1" lang="en-US" altLang="ja-JP" sz="2000" b="1">
              <a:solidFill>
                <a:srgbClr val="FFFFFF"/>
              </a:solidFill>
              <a:latin typeface="ＭＳ ゴシック" panose="020B0609070205080204" pitchFamily="1" charset="-128"/>
              <a:ea typeface="ＭＳ ゴシック" panose="020B0609070205080204" pitchFamily="1" charset="-128"/>
            </a:rPr>
            <a:t>5</a:t>
          </a:r>
          <a:r>
            <a:rPr kumimoji="1" lang="ja-JP" altLang="en-US" sz="2000" b="1">
              <a:solidFill>
                <a:srgbClr val="FFFFFF"/>
              </a:solidFill>
              <a:latin typeface="ＭＳ ゴシック" panose="020B0609070205080204" pitchFamily="1" charset="-128"/>
              <a:ea typeface="ＭＳ ゴシック" panose="020B0609070205080204" pitchFamily="1" charset="-128"/>
            </a:rPr>
            <a:t>年度</a:t>
          </a:r>
          <a:endParaRPr kumimoji="1" lang="ja-JP" altLang="en-US" sz="2000" b="1">
            <a:solidFill>
              <a:srgbClr val="FFFFFF"/>
            </a:solidFill>
            <a:latin typeface="ＭＳ ゴシック" panose="020B0609070205080204" pitchFamily="1" charset="-128"/>
            <a:ea typeface="ＭＳ ゴシック" panose="020B0609070205080204" pitchFamily="1" charset="-128"/>
          </a:endParaRPr>
        </a:p>
      </xdr:txBody>
    </xdr:sp>
    <xdr:clientData/>
  </xdr:twoCellAnchor>
  <xdr:twoCellAnchor>
    <xdr:from>
      <xdr:col>4</xdr:col>
      <xdr:colOff>0</xdr:colOff>
      <xdr:row>5</xdr:row>
      <xdr:rowOff>31750</xdr:rowOff>
    </xdr:from>
    <xdr:to>
      <xdr:col>57</xdr:col>
      <xdr:colOff>0</xdr:colOff>
      <xdr:row>15</xdr:row>
      <xdr:rowOff>95250</xdr:rowOff>
    </xdr:to>
    <xdr:sp>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人口
　うち日本人
面積
歳入総額
歳出総額
実質収支
標準財政規模
地方債現在高</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127000</xdr:colOff>
      <xdr:row>5</xdr:row>
      <xdr:rowOff>63500</xdr:rowOff>
    </xdr:from>
    <xdr:to>
      <xdr:col>19</xdr:col>
      <xdr:colOff>25400</xdr:colOff>
      <xdr:row>15</xdr:row>
      <xdr:rowOff>63500</xdr:rowOff>
    </xdr:to>
    <xdr:sp>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83,281
82,239
2,177.61
56,306,750
52,544,618
3,432,333
27,959,520
15,709,596</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人</a:t>
          </a:r>
          <a:r>
            <a:rPr kumimoji="1" lang="en-US" altLang="ja-JP" sz="1100" b="1">
              <a:solidFill>
                <a:srgbClr val="000000"/>
              </a:solidFill>
              <a:latin typeface="ＭＳ ゴシック" panose="020B0609070205080204" pitchFamily="1" charset="-128"/>
              <a:ea typeface="ＭＳ ゴシック" panose="020B0609070205080204" pitchFamily="1" charset="-128"/>
            </a:rPr>
            <a:t>(R6.1.1</a:t>
          </a:r>
          <a:r>
            <a:rPr kumimoji="1" lang="ja-JP" altLang="en-US" sz="1100" b="1">
              <a:solidFill>
                <a:srgbClr val="000000"/>
              </a:solidFill>
              <a:latin typeface="ＭＳ ゴシック" panose="020B0609070205080204" pitchFamily="1" charset="-128"/>
              <a:ea typeface="ＭＳ ゴシック" panose="020B0609070205080204" pitchFamily="1" charset="-128"/>
            </a:rPr>
            <a:t>現在</a:t>
          </a:r>
          <a:r>
            <a:rPr kumimoji="1" lang="en-US" altLang="ja-JP" sz="1100" b="1">
              <a:solidFill>
                <a:srgbClr val="000000"/>
              </a:solidFill>
              <a:latin typeface="ＭＳ ゴシック" panose="020B0609070205080204" pitchFamily="1" charset="-128"/>
              <a:ea typeface="ＭＳ ゴシック" panose="020B0609070205080204" pitchFamily="1" charset="-128"/>
            </a:rPr>
            <a:t>)
</a:t>
          </a:r>
          <a:r>
            <a:rPr kumimoji="1" lang="ja-JP" altLang="en-US" sz="1100" b="1">
              <a:solidFill>
                <a:srgbClr val="000000"/>
              </a:solidFill>
              <a:latin typeface="ＭＳ ゴシック" panose="020B0609070205080204" pitchFamily="1" charset="-128"/>
              <a:ea typeface="ＭＳ ゴシック" panose="020B0609070205080204" pitchFamily="1" charset="-128"/>
            </a:rPr>
            <a:t>ｋ㎡
千円
千円
千円
千円
千円</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5</xdr:row>
      <xdr:rowOff>82550</xdr:rowOff>
    </xdr:from>
    <xdr:to>
      <xdr:col>37</xdr:col>
      <xdr:colOff>63500</xdr:colOff>
      <xdr:row>10</xdr:row>
      <xdr:rowOff>165100</xdr:rowOff>
    </xdr:to>
    <xdr:sp>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実質赤字比率
連結実質赤字比率
実質公債費比率
将来負担比率</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63500</xdr:colOff>
      <xdr:row>5</xdr:row>
      <xdr:rowOff>82550</xdr:rowOff>
    </xdr:from>
    <xdr:to>
      <xdr:col>44</xdr:col>
      <xdr:colOff>0</xdr:colOff>
      <xdr:row>10</xdr:row>
      <xdr:rowOff>165100</xdr:rowOff>
    </xdr:to>
    <xdr:sp>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1" charset="-128"/>
              <a:ea typeface="ＭＳ ゴシック" panose="020B0609070205080204" pitchFamily="1" charset="-128"/>
            </a:rPr>
            <a:t>-
-
4.5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1" charset="-128"/>
              <a:ea typeface="ＭＳ ゴシック" panose="020B0609070205080204" pitchFamily="1" charset="-128"/>
            </a:rPr>
            <a:t>％
％
％
％</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26</xdr:col>
      <xdr:colOff>127000</xdr:colOff>
      <xdr:row>10</xdr:row>
      <xdr:rowOff>0</xdr:rowOff>
    </xdr:from>
    <xdr:to>
      <xdr:col>37</xdr:col>
      <xdr:colOff>63500</xdr:colOff>
      <xdr:row>13</xdr:row>
      <xdr:rowOff>120650</xdr:rowOff>
    </xdr:to>
    <xdr:sp>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1" charset="-128"/>
              <a:ea typeface="ＭＳ ゴシック" panose="020B0609070205080204" pitchFamily="1" charset="-128"/>
            </a:rPr>
            <a:t>市町村類型
</a:t>
          </a:r>
          <a:r>
            <a:rPr kumimoji="1" lang="en-US" altLang="ja-JP" sz="1100" b="1">
              <a:solidFill>
                <a:srgbClr val="000000"/>
              </a:solidFill>
              <a:latin typeface="ＭＳ ゴシック" panose="020B0609070205080204" pitchFamily="1" charset="-128"/>
              <a:ea typeface="ＭＳ ゴシック" panose="020B0609070205080204" pitchFamily="1" charset="-128"/>
            </a:rPr>
            <a:t>(</a:t>
          </a:r>
          <a:r>
            <a:rPr kumimoji="1" lang="ja-JP" altLang="en-US" sz="1100" b="1">
              <a:solidFill>
                <a:srgbClr val="000000"/>
              </a:solidFill>
              <a:latin typeface="ＭＳ ゴシック" panose="020B0609070205080204" pitchFamily="1" charset="-128"/>
              <a:ea typeface="ＭＳ ゴシック" panose="020B0609070205080204" pitchFamily="1" charset="-128"/>
            </a:rPr>
            <a:t>年度毎</a:t>
          </a:r>
          <a:r>
            <a:rPr kumimoji="1" lang="en-US" altLang="ja-JP" sz="1100" b="1">
              <a:solidFill>
                <a:srgbClr val="000000"/>
              </a:solidFill>
              <a:latin typeface="ＭＳ ゴシック" panose="020B0609070205080204" pitchFamily="1" charset="-128"/>
              <a:ea typeface="ＭＳ ゴシック" panose="020B0609070205080204" pitchFamily="1" charset="-128"/>
            </a:rPr>
            <a:t>)</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1" charset="-128"/>
              <a:ea typeface="ＭＳ ゴシック" panose="020B0609070205080204" pitchFamily="1" charset="-128"/>
            </a:rPr>
            <a:t>R01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R02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R03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R04  Ⅱ</a:t>
          </a:r>
          <a:r>
            <a:rPr kumimoji="1" lang="ja-JP" altLang="en-US" sz="1100" b="1">
              <a:solidFill>
                <a:srgbClr val="000000"/>
              </a:solidFill>
              <a:latin typeface="ＭＳ ゴシック" panose="020B0609070205080204" pitchFamily="1" charset="-128"/>
              <a:ea typeface="ＭＳ ゴシック" panose="020B0609070205080204" pitchFamily="1" charset="-128"/>
            </a:rPr>
            <a:t>－１    </a:t>
          </a:r>
          <a:r>
            <a:rPr kumimoji="1" lang="en-US" altLang="ja-JP" sz="1100" b="1">
              <a:solidFill>
                <a:srgbClr val="000000"/>
              </a:solidFill>
              <a:latin typeface="ＭＳ ゴシック" panose="020B0609070205080204" pitchFamily="1" charset="-128"/>
              <a:ea typeface="ＭＳ ゴシック" panose="020B0609070205080204" pitchFamily="1" charset="-128"/>
            </a:rPr>
            <a:t>R05  Ⅱ</a:t>
          </a:r>
          <a:r>
            <a:rPr kumimoji="1" lang="ja-JP" altLang="en-US" sz="1100" b="1">
              <a:solidFill>
                <a:srgbClr val="000000"/>
              </a:solidFill>
              <a:latin typeface="ＭＳ ゴシック" panose="020B0609070205080204" pitchFamily="1" charset="-128"/>
              <a:ea typeface="ＭＳ ゴシック" panose="020B0609070205080204" pitchFamily="1" charset="-128"/>
            </a:rPr>
            <a:t>－１</a:t>
          </a:r>
          <a:endParaRPr kumimoji="1" lang="ja-JP" altLang="en-US" sz="1100" b="1">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25400</xdr:colOff>
      <xdr:row>5</xdr:row>
      <xdr:rowOff>31750</xdr:rowOff>
    </xdr:from>
    <xdr:to>
      <xdr:col>66</xdr:col>
      <xdr:colOff>25400</xdr:colOff>
      <xdr:row>11</xdr:row>
      <xdr:rowOff>146050</xdr:rowOff>
    </xdr:to>
    <xdr:sp>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7</xdr:row>
      <xdr:rowOff>19050</xdr:rowOff>
    </xdr:from>
    <xdr:to>
      <xdr:col>67</xdr:col>
      <xdr:colOff>31750</xdr:colOff>
      <xdr:row>8</xdr:row>
      <xdr:rowOff>101600</xdr:rowOff>
    </xdr:to>
    <xdr:sp>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95250</xdr:colOff>
      <xdr:row>9</xdr:row>
      <xdr:rowOff>6350</xdr:rowOff>
    </xdr:from>
    <xdr:to>
      <xdr:col>67</xdr:col>
      <xdr:colOff>31750</xdr:colOff>
      <xdr:row>12</xdr:row>
      <xdr:rowOff>127000</xdr:rowOff>
    </xdr:to>
    <xdr:sp>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xdr:nvSpPr>
        <xdr:cNvPr id="29" name="テキスト ボックス 28"/>
        <xdr:cNvSpPr txBox="1"/>
      </xdr:nvSpPr>
      <xdr:spPr>
        <a:xfrm>
          <a:off x="698500" y="2857500"/>
          <a:ext cx="889635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18</xdr:row>
      <xdr:rowOff>88900</xdr:rowOff>
    </xdr:from>
    <xdr:ext cx="6046335" cy="259045"/>
    <xdr:sp>
      <xdr:nvSpPr>
        <xdr:cNvPr id="30" name="テキスト ボックス 29"/>
        <xdr:cNvSpPr txBox="1"/>
      </xdr:nvSpPr>
      <xdr:spPr>
        <a:xfrm>
          <a:off x="698500" y="3175000"/>
          <a:ext cx="60458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20</xdr:row>
      <xdr:rowOff>63500</xdr:rowOff>
    </xdr:from>
    <xdr:ext cx="8231805" cy="259045"/>
    <xdr:sp>
      <xdr:nvSpPr>
        <xdr:cNvPr id="31" name="テキスト ボックス 30"/>
        <xdr:cNvSpPr txBox="1"/>
      </xdr:nvSpPr>
      <xdr:spPr>
        <a:xfrm>
          <a:off x="698500" y="3492500"/>
          <a:ext cx="823150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23</xdr:row>
      <xdr:rowOff>57150</xdr:rowOff>
    </xdr:from>
    <xdr:to>
      <xdr:col>28</xdr:col>
      <xdr:colOff>114300</xdr:colOff>
      <xdr:row>25</xdr:row>
      <xdr:rowOff>31750</xdr:rowOff>
    </xdr:to>
    <xdr:sp>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25</xdr:row>
      <xdr:rowOff>57150</xdr:rowOff>
    </xdr:from>
    <xdr:to>
      <xdr:col>12</xdr:col>
      <xdr:colOff>127000</xdr:colOff>
      <xdr:row>26</xdr:row>
      <xdr:rowOff>139700</xdr:rowOff>
    </xdr:to>
    <xdr:sp>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26</xdr:row>
      <xdr:rowOff>88900</xdr:rowOff>
    </xdr:from>
    <xdr:to>
      <xdr:col>12</xdr:col>
      <xdr:colOff>127000</xdr:colOff>
      <xdr:row>28</xdr:row>
      <xdr:rowOff>0</xdr:rowOff>
    </xdr:to>
    <xdr:sp>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26</xdr:row>
      <xdr:rowOff>88900</xdr:rowOff>
    </xdr:from>
    <xdr:to>
      <xdr:col>18</xdr:col>
      <xdr:colOff>0</xdr:colOff>
      <xdr:row>28</xdr:row>
      <xdr:rowOff>0</xdr:rowOff>
    </xdr:to>
    <xdr:sp>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26</xdr:row>
      <xdr:rowOff>88900</xdr:rowOff>
    </xdr:from>
    <xdr:to>
      <xdr:col>24</xdr:col>
      <xdr:colOff>0</xdr:colOff>
      <xdr:row>28</xdr:row>
      <xdr:rowOff>0</xdr:rowOff>
    </xdr:to>
    <xdr:sp>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xdr:nvSpPr>
        <xdr:cNvPr id="40" name="テキスト ボックス 39"/>
        <xdr:cNvSpPr txBox="1"/>
      </xdr:nvSpPr>
      <xdr:spPr>
        <a:xfrm>
          <a:off x="723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xdr:nvSpPr>
        <xdr:cNvPr id="42" name="テキスト ボックス 41"/>
        <xdr:cNvSpPr txBox="1"/>
      </xdr:nvSpPr>
      <xdr:spPr>
        <a:xfrm>
          <a:off x="294640" y="6969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xdr:nvSpPr>
        <xdr:cNvPr id="44" name="テキスト ボックス 43"/>
        <xdr:cNvSpPr txBox="1"/>
      </xdr:nvSpPr>
      <xdr:spPr>
        <a:xfrm>
          <a:off x="294640" y="6588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xdr:nvSpPr>
        <xdr:cNvPr id="46" name="テキスト ボックス 45"/>
        <xdr:cNvSpPr txBox="1"/>
      </xdr:nvSpPr>
      <xdr:spPr>
        <a:xfrm>
          <a:off x="294640" y="6207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xdr:nvSpPr>
        <xdr:cNvPr id="48" name="テキスト ボックス 47"/>
        <xdr:cNvSpPr txBox="1"/>
      </xdr:nvSpPr>
      <xdr:spPr>
        <a:xfrm>
          <a:off x="294640" y="5826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xdr:nvSpPr>
        <xdr:cNvPr id="50" name="テキスト ボックス 49"/>
        <xdr:cNvSpPr txBox="1"/>
      </xdr:nvSpPr>
      <xdr:spPr>
        <a:xfrm>
          <a:off x="294640" y="5445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xdr:nvSpPr>
        <xdr:cNvPr id="52" name="テキスト ボックス 51"/>
        <xdr:cNvSpPr txBox="1"/>
      </xdr:nvSpPr>
      <xdr:spPr>
        <a:xfrm>
          <a:off x="294640" y="5064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xdr:nvSpPr>
        <xdr:cNvPr id="54" name="テキスト ボックス 53"/>
        <xdr:cNvSpPr txBox="1"/>
      </xdr:nvSpPr>
      <xdr:spPr>
        <a:xfrm>
          <a:off x="294640" y="4683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xdr:nvCxnSpPr>
        <xdr:cNvPr id="56" name="直線コネクタ 55"/>
        <xdr:cNvCxnSpPr/>
      </xdr:nvCxnSpPr>
      <xdr:spPr>
        <a:xfrm flipV="1">
          <a:off x="4633595" y="5337810"/>
          <a:ext cx="127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xdr:nvSpPr>
        <xdr:cNvPr id="57" name="議会費最小値テキスト"/>
        <xdr:cNvSpPr txBox="1"/>
      </xdr:nvSpPr>
      <xdr:spPr>
        <a:xfrm>
          <a:off x="4686300" y="65925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xdr:nvCxnSpPr>
        <xdr:cNvPr id="58" name="直線コネクタ 57"/>
        <xdr:cNvCxnSpPr/>
      </xdr:nvCxnSpPr>
      <xdr:spPr>
        <a:xfrm>
          <a:off x="4546600" y="658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xdr:nvSpPr>
        <xdr:cNvPr id="59" name="議会費最大値テキスト"/>
        <xdr:cNvSpPr txBox="1"/>
      </xdr:nvSpPr>
      <xdr:spPr>
        <a:xfrm>
          <a:off x="4686300" y="51130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xdr:nvCxnSpPr>
        <xdr:cNvPr id="60" name="直線コネクタ 59"/>
        <xdr:cNvCxnSpPr/>
      </xdr:nvCxnSpPr>
      <xdr:spPr>
        <a:xfrm>
          <a:off x="4546600" y="533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131318</xdr:rowOff>
    </xdr:from>
    <xdr:to>
      <xdr:col>24</xdr:col>
      <xdr:colOff>63500</xdr:colOff>
      <xdr:row>36</xdr:row>
      <xdr:rowOff>34925</xdr:rowOff>
    </xdr:to>
    <xdr:cxnSp>
      <xdr:nvCxnSpPr>
        <xdr:cNvPr id="61" name="直線コネクタ 60"/>
        <xdr:cNvCxnSpPr/>
      </xdr:nvCxnSpPr>
      <xdr:spPr>
        <a:xfrm flipV="1">
          <a:off x="3797300" y="6131560"/>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xdr:nvSpPr>
        <xdr:cNvPr id="62" name="議会費平均値テキスト"/>
        <xdr:cNvSpPr txBox="1"/>
      </xdr:nvSpPr>
      <xdr:spPr>
        <a:xfrm>
          <a:off x="4686300" y="609536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xdr:nvSpPr>
        <xdr:cNvPr id="63" name="フローチャート: 判断 62"/>
        <xdr:cNvSpPr/>
      </xdr:nvSpPr>
      <xdr:spPr>
        <a:xfrm>
          <a:off x="45847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34925</xdr:rowOff>
    </xdr:from>
    <xdr:to>
      <xdr:col>19</xdr:col>
      <xdr:colOff>177800</xdr:colOff>
      <xdr:row>36</xdr:row>
      <xdr:rowOff>83312</xdr:rowOff>
    </xdr:to>
    <xdr:cxnSp>
      <xdr:nvCxnSpPr>
        <xdr:cNvPr id="64" name="直線コネクタ 63"/>
        <xdr:cNvCxnSpPr/>
      </xdr:nvCxnSpPr>
      <xdr:spPr>
        <a:xfrm flipV="1">
          <a:off x="2908300" y="62071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xdr:nvSpPr>
        <xdr:cNvPr id="65" name="フローチャート: 判断 64"/>
        <xdr:cNvSpPr/>
      </xdr:nvSpPr>
      <xdr:spPr>
        <a:xfrm>
          <a:off x="3746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xdr:nvSpPr>
        <xdr:cNvPr id="66" name="テキスト ボックス 65"/>
        <xdr:cNvSpPr txBox="1"/>
      </xdr:nvSpPr>
      <xdr:spPr>
        <a:xfrm>
          <a:off x="3562350" y="592391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36</xdr:row>
      <xdr:rowOff>83312</xdr:rowOff>
    </xdr:to>
    <xdr:cxnSp>
      <xdr:nvCxnSpPr>
        <xdr:cNvPr id="67" name="直線コネクタ 66"/>
        <xdr:cNvCxnSpPr/>
      </xdr:nvCxnSpPr>
      <xdr:spPr>
        <a:xfrm>
          <a:off x="2019300" y="6217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xdr:nvSpPr>
        <xdr:cNvPr id="68" name="フローチャート: 判断 67"/>
        <xdr:cNvSpPr/>
      </xdr:nvSpPr>
      <xdr:spPr>
        <a:xfrm>
          <a:off x="2857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xdr:nvSpPr>
        <xdr:cNvPr id="69" name="テキスト ボックス 68"/>
        <xdr:cNvSpPr txBox="1"/>
      </xdr:nvSpPr>
      <xdr:spPr>
        <a:xfrm>
          <a:off x="2673350" y="59436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25781</xdr:rowOff>
    </xdr:from>
    <xdr:to>
      <xdr:col>10</xdr:col>
      <xdr:colOff>114300</xdr:colOff>
      <xdr:row>36</xdr:row>
      <xdr:rowOff>45212</xdr:rowOff>
    </xdr:to>
    <xdr:cxnSp>
      <xdr:nvCxnSpPr>
        <xdr:cNvPr id="70" name="直線コネクタ 69"/>
        <xdr:cNvCxnSpPr/>
      </xdr:nvCxnSpPr>
      <xdr:spPr>
        <a:xfrm>
          <a:off x="1130300" y="6197600"/>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xdr:nvSpPr>
        <xdr:cNvPr id="72" name="テキスト ボックス 71"/>
        <xdr:cNvSpPr txBox="1"/>
      </xdr:nvSpPr>
      <xdr:spPr>
        <a:xfrm>
          <a:off x="1784350" y="592772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xdr:nvSpPr>
        <xdr:cNvPr id="74" name="テキスト ボックス 73"/>
        <xdr:cNvSpPr txBox="1"/>
      </xdr:nvSpPr>
      <xdr:spPr>
        <a:xfrm>
          <a:off x="895350" y="58883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xdr:nvSpPr>
        <xdr:cNvPr id="75" name="テキスト ボックス 74"/>
        <xdr:cNvSpPr txBox="1"/>
      </xdr:nvSpPr>
      <xdr:spPr>
        <a:xfrm>
          <a:off x="4445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xdr:nvSpPr>
        <xdr:cNvPr id="76" name="テキスト ボックス 75"/>
        <xdr:cNvSpPr txBox="1"/>
      </xdr:nvSpPr>
      <xdr:spPr>
        <a:xfrm>
          <a:off x="3606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xdr:nvSpPr>
        <xdr:cNvPr id="77" name="テキスト ボックス 76"/>
        <xdr:cNvSpPr txBox="1"/>
      </xdr:nvSpPr>
      <xdr:spPr>
        <a:xfrm>
          <a:off x="2717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xdr:nvSpPr>
        <xdr:cNvPr id="78" name="テキスト ボックス 77"/>
        <xdr:cNvSpPr txBox="1"/>
      </xdr:nvSpPr>
      <xdr:spPr>
        <a:xfrm>
          <a:off x="182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xdr:nvSpPr>
        <xdr:cNvPr id="79" name="テキスト ボックス 78"/>
        <xdr:cNvSpPr txBox="1"/>
      </xdr:nvSpPr>
      <xdr:spPr>
        <a:xfrm>
          <a:off x="93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80518</xdr:rowOff>
    </xdr:from>
    <xdr:to>
      <xdr:col>24</xdr:col>
      <xdr:colOff>114300</xdr:colOff>
      <xdr:row>36</xdr:row>
      <xdr:rowOff>10668</xdr:rowOff>
    </xdr:to>
    <xdr:sp>
      <xdr:nvSpPr>
        <xdr:cNvPr id="80" name="楕円 79"/>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103395</xdr:rowOff>
    </xdr:from>
    <xdr:ext cx="469744" cy="259045"/>
    <xdr:sp>
      <xdr:nvSpPr>
        <xdr:cNvPr id="81" name="議会費該当値テキスト"/>
        <xdr:cNvSpPr txBox="1"/>
      </xdr:nvSpPr>
      <xdr:spPr>
        <a:xfrm>
          <a:off x="4686300" y="593217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155575</xdr:rowOff>
    </xdr:from>
    <xdr:to>
      <xdr:col>20</xdr:col>
      <xdr:colOff>38100</xdr:colOff>
      <xdr:row>36</xdr:row>
      <xdr:rowOff>85725</xdr:rowOff>
    </xdr:to>
    <xdr:sp>
      <xdr:nvSpPr>
        <xdr:cNvPr id="82" name="楕円 81"/>
        <xdr:cNvSpPr/>
      </xdr:nvSpPr>
      <xdr:spPr>
        <a:xfrm>
          <a:off x="3746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76852</xdr:rowOff>
    </xdr:from>
    <xdr:ext cx="469744" cy="259045"/>
    <xdr:sp>
      <xdr:nvSpPr>
        <xdr:cNvPr id="83" name="テキスト ボックス 82"/>
        <xdr:cNvSpPr txBox="1"/>
      </xdr:nvSpPr>
      <xdr:spPr>
        <a:xfrm>
          <a:off x="3562350" y="6249035"/>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32512</xdr:rowOff>
    </xdr:from>
    <xdr:to>
      <xdr:col>15</xdr:col>
      <xdr:colOff>101600</xdr:colOff>
      <xdr:row>36</xdr:row>
      <xdr:rowOff>134112</xdr:rowOff>
    </xdr:to>
    <xdr:sp>
      <xdr:nvSpPr>
        <xdr:cNvPr id="84" name="楕円 83"/>
        <xdr:cNvSpPr/>
      </xdr:nvSpPr>
      <xdr:spPr>
        <a:xfrm>
          <a:off x="2857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125239</xdr:rowOff>
    </xdr:from>
    <xdr:ext cx="469744" cy="259045"/>
    <xdr:sp>
      <xdr:nvSpPr>
        <xdr:cNvPr id="85" name="テキスト ボックス 84"/>
        <xdr:cNvSpPr txBox="1"/>
      </xdr:nvSpPr>
      <xdr:spPr>
        <a:xfrm>
          <a:off x="2673350" y="629729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165862</xdr:rowOff>
    </xdr:from>
    <xdr:to>
      <xdr:col>10</xdr:col>
      <xdr:colOff>165100</xdr:colOff>
      <xdr:row>36</xdr:row>
      <xdr:rowOff>96012</xdr:rowOff>
    </xdr:to>
    <xdr:sp>
      <xdr:nvSpPr>
        <xdr:cNvPr id="86" name="楕円 85"/>
        <xdr:cNvSpPr/>
      </xdr:nvSpPr>
      <xdr:spPr>
        <a:xfrm>
          <a:off x="19685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xdr:nvSpPr>
        <xdr:cNvPr id="87" name="テキスト ボックス 86"/>
        <xdr:cNvSpPr txBox="1"/>
      </xdr:nvSpPr>
      <xdr:spPr>
        <a:xfrm>
          <a:off x="1784350" y="625919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146431</xdr:rowOff>
    </xdr:from>
    <xdr:to>
      <xdr:col>6</xdr:col>
      <xdr:colOff>38100</xdr:colOff>
      <xdr:row>36</xdr:row>
      <xdr:rowOff>76581</xdr:rowOff>
    </xdr:to>
    <xdr:sp>
      <xdr:nvSpPr>
        <xdr:cNvPr id="88" name="楕円 87"/>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67708</xdr:rowOff>
    </xdr:from>
    <xdr:ext cx="469744" cy="259045"/>
    <xdr:sp>
      <xdr:nvSpPr>
        <xdr:cNvPr id="89" name="テキスト ボックス 88"/>
        <xdr:cNvSpPr txBox="1"/>
      </xdr:nvSpPr>
      <xdr:spPr>
        <a:xfrm>
          <a:off x="895350" y="62395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45</xdr:row>
      <xdr:rowOff>57150</xdr:rowOff>
    </xdr:from>
    <xdr:to>
      <xdr:col>12</xdr:col>
      <xdr:colOff>127000</xdr:colOff>
      <xdr:row>46</xdr:row>
      <xdr:rowOff>139700</xdr:rowOff>
    </xdr:to>
    <xdr:sp>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46</xdr:row>
      <xdr:rowOff>88900</xdr:rowOff>
    </xdr:from>
    <xdr:to>
      <xdr:col>12</xdr:col>
      <xdr:colOff>127000</xdr:colOff>
      <xdr:row>48</xdr:row>
      <xdr:rowOff>0</xdr:rowOff>
    </xdr:to>
    <xdr:sp>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46</xdr:row>
      <xdr:rowOff>88900</xdr:rowOff>
    </xdr:from>
    <xdr:to>
      <xdr:col>18</xdr:col>
      <xdr:colOff>0</xdr:colOff>
      <xdr:row>48</xdr:row>
      <xdr:rowOff>0</xdr:rowOff>
    </xdr:to>
    <xdr:sp>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46</xdr:row>
      <xdr:rowOff>88900</xdr:rowOff>
    </xdr:from>
    <xdr:to>
      <xdr:col>24</xdr:col>
      <xdr:colOff>0</xdr:colOff>
      <xdr:row>48</xdr:row>
      <xdr:rowOff>0</xdr:rowOff>
    </xdr:to>
    <xdr:sp>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xdr:nvSpPr>
        <xdr:cNvPr id="98" name="テキスト ボックス 97"/>
        <xdr:cNvSpPr txBox="1"/>
      </xdr:nvSpPr>
      <xdr:spPr>
        <a:xfrm>
          <a:off x="723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xdr:nvSpPr>
        <xdr:cNvPr id="101" name="テキスト ボックス 100"/>
        <xdr:cNvSpPr txBox="1"/>
      </xdr:nvSpPr>
      <xdr:spPr>
        <a:xfrm>
          <a:off x="513080" y="99415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xdr:nvSpPr>
        <xdr:cNvPr id="103" name="テキスト ボックス 102"/>
        <xdr:cNvSpPr txBox="1"/>
      </xdr:nvSpPr>
      <xdr:spPr>
        <a:xfrm>
          <a:off x="166370" y="94843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xdr:nvSpPr>
        <xdr:cNvPr id="105" name="テキスト ボックス 104"/>
        <xdr:cNvSpPr txBox="1"/>
      </xdr:nvSpPr>
      <xdr:spPr>
        <a:xfrm>
          <a:off x="166370" y="90271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xdr:nvSpPr>
        <xdr:cNvPr id="107" name="テキスト ボックス 106"/>
        <xdr:cNvSpPr txBox="1"/>
      </xdr:nvSpPr>
      <xdr:spPr>
        <a:xfrm>
          <a:off x="166370" y="85699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xdr:nvSpPr>
        <xdr:cNvPr id="109" name="テキスト ボックス 108"/>
        <xdr:cNvSpPr txBox="1"/>
      </xdr:nvSpPr>
      <xdr:spPr>
        <a:xfrm>
          <a:off x="166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xdr:nvCxnSpPr>
        <xdr:cNvPr id="111" name="直線コネクタ 110"/>
        <xdr:cNvCxnSpPr/>
      </xdr:nvCxnSpPr>
      <xdr:spPr>
        <a:xfrm flipV="1">
          <a:off x="4633595" y="888746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xdr:nvSpPr>
        <xdr:cNvPr id="112" name="総務費最小値テキスト"/>
        <xdr:cNvSpPr txBox="1"/>
      </xdr:nvSpPr>
      <xdr:spPr>
        <a:xfrm>
          <a:off x="4686300" y="99441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xdr:nvCxnSpPr>
        <xdr:cNvPr id="113" name="直線コネクタ 112"/>
        <xdr:cNvCxnSpPr/>
      </xdr:nvCxnSpPr>
      <xdr:spPr>
        <a:xfrm>
          <a:off x="4546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xdr:nvSpPr>
        <xdr:cNvPr id="114" name="総務費最大値テキスト"/>
        <xdr:cNvSpPr txBox="1"/>
      </xdr:nvSpPr>
      <xdr:spPr>
        <a:xfrm>
          <a:off x="4686300" y="866267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xdr:nvCxnSpPr>
        <xdr:cNvPr id="115" name="直線コネクタ 114"/>
        <xdr:cNvCxnSpPr/>
      </xdr:nvCxnSpPr>
      <xdr:spPr>
        <a:xfrm>
          <a:off x="4546600" y="888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77448</xdr:rowOff>
    </xdr:from>
    <xdr:to>
      <xdr:col>24</xdr:col>
      <xdr:colOff>63500</xdr:colOff>
      <xdr:row>55</xdr:row>
      <xdr:rowOff>140386</xdr:rowOff>
    </xdr:to>
    <xdr:cxnSp>
      <xdr:nvCxnSpPr>
        <xdr:cNvPr id="116" name="直線コネクタ 115"/>
        <xdr:cNvCxnSpPr/>
      </xdr:nvCxnSpPr>
      <xdr:spPr>
        <a:xfrm flipV="1">
          <a:off x="3797300" y="9506585"/>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xdr:nvSpPr>
        <xdr:cNvPr id="117" name="総務費平均値テキスト"/>
        <xdr:cNvSpPr txBox="1"/>
      </xdr:nvSpPr>
      <xdr:spPr>
        <a:xfrm>
          <a:off x="4686300" y="9547860"/>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140386</xdr:rowOff>
    </xdr:from>
    <xdr:to>
      <xdr:col>19</xdr:col>
      <xdr:colOff>177800</xdr:colOff>
      <xdr:row>56</xdr:row>
      <xdr:rowOff>43688</xdr:rowOff>
    </xdr:to>
    <xdr:cxnSp>
      <xdr:nvCxnSpPr>
        <xdr:cNvPr id="119" name="直線コネクタ 118"/>
        <xdr:cNvCxnSpPr/>
      </xdr:nvCxnSpPr>
      <xdr:spPr>
        <a:xfrm flipV="1">
          <a:off x="2908300" y="95700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xdr:nvSpPr>
        <xdr:cNvPr id="121" name="テキスト ボックス 120"/>
        <xdr:cNvSpPr txBox="1"/>
      </xdr:nvSpPr>
      <xdr:spPr>
        <a:xfrm>
          <a:off x="3529965" y="97002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170355</xdr:rowOff>
    </xdr:from>
    <xdr:to>
      <xdr:col>15</xdr:col>
      <xdr:colOff>50800</xdr:colOff>
      <xdr:row>56</xdr:row>
      <xdr:rowOff>43688</xdr:rowOff>
    </xdr:to>
    <xdr:cxnSp>
      <xdr:nvCxnSpPr>
        <xdr:cNvPr id="122" name="直線コネクタ 121"/>
        <xdr:cNvCxnSpPr/>
      </xdr:nvCxnSpPr>
      <xdr:spPr>
        <a:xfrm>
          <a:off x="2019300" y="9257030"/>
          <a:ext cx="889000" cy="3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xdr:nvSpPr>
        <xdr:cNvPr id="124" name="テキスト ボックス 123"/>
        <xdr:cNvSpPr txBox="1"/>
      </xdr:nvSpPr>
      <xdr:spPr>
        <a:xfrm>
          <a:off x="2640965" y="96958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170355</xdr:rowOff>
    </xdr:from>
    <xdr:to>
      <xdr:col>10</xdr:col>
      <xdr:colOff>114300</xdr:colOff>
      <xdr:row>56</xdr:row>
      <xdr:rowOff>151569</xdr:rowOff>
    </xdr:to>
    <xdr:cxnSp>
      <xdr:nvCxnSpPr>
        <xdr:cNvPr id="125" name="直線コネクタ 124"/>
        <xdr:cNvCxnSpPr/>
      </xdr:nvCxnSpPr>
      <xdr:spPr>
        <a:xfrm flipV="1">
          <a:off x="1130300" y="925703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xdr:nvSpPr>
        <xdr:cNvPr id="126" name="フローチャート: 判断 125"/>
        <xdr:cNvSpPr/>
      </xdr:nvSpPr>
      <xdr:spPr>
        <a:xfrm>
          <a:off x="1968500" y="923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xdr:nvSpPr>
        <xdr:cNvPr id="127" name="テキスト ボックス 126"/>
        <xdr:cNvSpPr txBox="1"/>
      </xdr:nvSpPr>
      <xdr:spPr>
        <a:xfrm>
          <a:off x="1719580" y="932624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xdr:nvSpPr>
        <xdr:cNvPr id="128" name="フローチャート: 判断 127"/>
        <xdr:cNvSpPr/>
      </xdr:nvSpPr>
      <xdr:spPr>
        <a:xfrm>
          <a:off x="1079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xdr:nvSpPr>
        <xdr:cNvPr id="129" name="テキスト ボックス 128"/>
        <xdr:cNvSpPr txBox="1"/>
      </xdr:nvSpPr>
      <xdr:spPr>
        <a:xfrm>
          <a:off x="862965" y="98088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xdr:nvSpPr>
        <xdr:cNvPr id="130" name="テキスト ボックス 129"/>
        <xdr:cNvSpPr txBox="1"/>
      </xdr:nvSpPr>
      <xdr:spPr>
        <a:xfrm>
          <a:off x="4445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xdr:nvSpPr>
        <xdr:cNvPr id="131" name="テキスト ボックス 130"/>
        <xdr:cNvSpPr txBox="1"/>
      </xdr:nvSpPr>
      <xdr:spPr>
        <a:xfrm>
          <a:off x="3606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xdr:nvSpPr>
        <xdr:cNvPr id="132" name="テキスト ボックス 131"/>
        <xdr:cNvSpPr txBox="1"/>
      </xdr:nvSpPr>
      <xdr:spPr>
        <a:xfrm>
          <a:off x="2717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xdr:nvSpPr>
        <xdr:cNvPr id="133" name="テキスト ボックス 132"/>
        <xdr:cNvSpPr txBox="1"/>
      </xdr:nvSpPr>
      <xdr:spPr>
        <a:xfrm>
          <a:off x="182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xdr:nvSpPr>
        <xdr:cNvPr id="134" name="テキスト ボックス 133"/>
        <xdr:cNvSpPr txBox="1"/>
      </xdr:nvSpPr>
      <xdr:spPr>
        <a:xfrm>
          <a:off x="93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26648</xdr:rowOff>
    </xdr:from>
    <xdr:to>
      <xdr:col>24</xdr:col>
      <xdr:colOff>114300</xdr:colOff>
      <xdr:row>55</xdr:row>
      <xdr:rowOff>128248</xdr:rowOff>
    </xdr:to>
    <xdr:sp>
      <xdr:nvSpPr>
        <xdr:cNvPr id="135" name="楕円 134"/>
        <xdr:cNvSpPr/>
      </xdr:nvSpPr>
      <xdr:spPr>
        <a:xfrm>
          <a:off x="45847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49525</xdr:rowOff>
    </xdr:from>
    <xdr:ext cx="599010" cy="259045"/>
    <xdr:sp>
      <xdr:nvSpPr>
        <xdr:cNvPr id="136" name="総務費該当値テキスト"/>
        <xdr:cNvSpPr txBox="1"/>
      </xdr:nvSpPr>
      <xdr:spPr>
        <a:xfrm>
          <a:off x="4686300" y="930719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89586</xdr:rowOff>
    </xdr:from>
    <xdr:to>
      <xdr:col>20</xdr:col>
      <xdr:colOff>38100</xdr:colOff>
      <xdr:row>56</xdr:row>
      <xdr:rowOff>19736</xdr:rowOff>
    </xdr:to>
    <xdr:sp>
      <xdr:nvSpPr>
        <xdr:cNvPr id="137" name="楕円 136"/>
        <xdr:cNvSpPr/>
      </xdr:nvSpPr>
      <xdr:spPr>
        <a:xfrm>
          <a:off x="3746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36263</xdr:rowOff>
    </xdr:from>
    <xdr:ext cx="599010" cy="259045"/>
    <xdr:sp>
      <xdr:nvSpPr>
        <xdr:cNvPr id="138" name="テキスト ボックス 137"/>
        <xdr:cNvSpPr txBox="1"/>
      </xdr:nvSpPr>
      <xdr:spPr>
        <a:xfrm>
          <a:off x="3497580" y="929449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164338</xdr:rowOff>
    </xdr:from>
    <xdr:to>
      <xdr:col>15</xdr:col>
      <xdr:colOff>101600</xdr:colOff>
      <xdr:row>56</xdr:row>
      <xdr:rowOff>94488</xdr:rowOff>
    </xdr:to>
    <xdr:sp>
      <xdr:nvSpPr>
        <xdr:cNvPr id="139" name="楕円 138"/>
        <xdr:cNvSpPr/>
      </xdr:nvSpPr>
      <xdr:spPr>
        <a:xfrm>
          <a:off x="2857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111015</xdr:rowOff>
    </xdr:from>
    <xdr:ext cx="534377" cy="259045"/>
    <xdr:sp>
      <xdr:nvSpPr>
        <xdr:cNvPr id="140" name="テキスト ボックス 139"/>
        <xdr:cNvSpPr txBox="1"/>
      </xdr:nvSpPr>
      <xdr:spPr>
        <a:xfrm>
          <a:off x="2640965" y="93687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119555</xdr:rowOff>
    </xdr:from>
    <xdr:to>
      <xdr:col>10</xdr:col>
      <xdr:colOff>165100</xdr:colOff>
      <xdr:row>54</xdr:row>
      <xdr:rowOff>49705</xdr:rowOff>
    </xdr:to>
    <xdr:sp>
      <xdr:nvSpPr>
        <xdr:cNvPr id="141" name="楕円 140"/>
        <xdr:cNvSpPr/>
      </xdr:nvSpPr>
      <xdr:spPr>
        <a:xfrm>
          <a:off x="1968500" y="92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66232</xdr:rowOff>
    </xdr:from>
    <xdr:ext cx="599010" cy="259045"/>
    <xdr:sp>
      <xdr:nvSpPr>
        <xdr:cNvPr id="142" name="テキスト ボックス 141"/>
        <xdr:cNvSpPr txBox="1"/>
      </xdr:nvSpPr>
      <xdr:spPr>
        <a:xfrm>
          <a:off x="1719580" y="898144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100769</xdr:rowOff>
    </xdr:from>
    <xdr:to>
      <xdr:col>6</xdr:col>
      <xdr:colOff>38100</xdr:colOff>
      <xdr:row>57</xdr:row>
      <xdr:rowOff>30919</xdr:rowOff>
    </xdr:to>
    <xdr:sp>
      <xdr:nvSpPr>
        <xdr:cNvPr id="143" name="楕円 142"/>
        <xdr:cNvSpPr/>
      </xdr:nvSpPr>
      <xdr:spPr>
        <a:xfrm>
          <a:off x="1079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47446</xdr:rowOff>
    </xdr:from>
    <xdr:ext cx="534377" cy="259045"/>
    <xdr:sp>
      <xdr:nvSpPr>
        <xdr:cNvPr id="144" name="テキスト ボックス 143"/>
        <xdr:cNvSpPr txBox="1"/>
      </xdr:nvSpPr>
      <xdr:spPr>
        <a:xfrm>
          <a:off x="862965" y="94767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65</xdr:row>
      <xdr:rowOff>57150</xdr:rowOff>
    </xdr:from>
    <xdr:to>
      <xdr:col>12</xdr:col>
      <xdr:colOff>127000</xdr:colOff>
      <xdr:row>66</xdr:row>
      <xdr:rowOff>139700</xdr:rowOff>
    </xdr:to>
    <xdr:sp>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66</xdr:row>
      <xdr:rowOff>88900</xdr:rowOff>
    </xdr:from>
    <xdr:to>
      <xdr:col>12</xdr:col>
      <xdr:colOff>127000</xdr:colOff>
      <xdr:row>68</xdr:row>
      <xdr:rowOff>0</xdr:rowOff>
    </xdr:to>
    <xdr:sp>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66</xdr:row>
      <xdr:rowOff>88900</xdr:rowOff>
    </xdr:from>
    <xdr:to>
      <xdr:col>18</xdr:col>
      <xdr:colOff>0</xdr:colOff>
      <xdr:row>68</xdr:row>
      <xdr:rowOff>0</xdr:rowOff>
    </xdr:to>
    <xdr:sp>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66</xdr:row>
      <xdr:rowOff>88900</xdr:rowOff>
    </xdr:from>
    <xdr:to>
      <xdr:col>24</xdr:col>
      <xdr:colOff>0</xdr:colOff>
      <xdr:row>68</xdr:row>
      <xdr:rowOff>0</xdr:rowOff>
    </xdr:to>
    <xdr:sp>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xdr:nvSpPr>
        <xdr:cNvPr id="153" name="テキスト ボックス 152"/>
        <xdr:cNvSpPr txBox="1"/>
      </xdr:nvSpPr>
      <xdr:spPr>
        <a:xfrm>
          <a:off x="723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xdr:nvSpPr>
        <xdr:cNvPr id="155" name="テキスト ボックス 154"/>
        <xdr:cNvSpPr txBox="1"/>
      </xdr:nvSpPr>
      <xdr:spPr>
        <a:xfrm>
          <a:off x="166370" y="13827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xdr:nvSpPr>
        <xdr:cNvPr id="157" name="テキスト ボックス 156"/>
        <xdr:cNvSpPr txBox="1"/>
      </xdr:nvSpPr>
      <xdr:spPr>
        <a:xfrm>
          <a:off x="166370" y="13446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xdr:nvSpPr>
        <xdr:cNvPr id="159" name="テキスト ボックス 158"/>
        <xdr:cNvSpPr txBox="1"/>
      </xdr:nvSpPr>
      <xdr:spPr>
        <a:xfrm>
          <a:off x="166370" y="13065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xdr:nvSpPr>
        <xdr:cNvPr id="161" name="テキスト ボックス 160"/>
        <xdr:cNvSpPr txBox="1"/>
      </xdr:nvSpPr>
      <xdr:spPr>
        <a:xfrm>
          <a:off x="166370" y="1268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xdr:nvSpPr>
        <xdr:cNvPr id="163" name="テキスト ボックス 162"/>
        <xdr:cNvSpPr txBox="1"/>
      </xdr:nvSpPr>
      <xdr:spPr>
        <a:xfrm>
          <a:off x="166370" y="1230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xdr:nvSpPr>
        <xdr:cNvPr id="165" name="テキスト ボックス 164"/>
        <xdr:cNvSpPr txBox="1"/>
      </xdr:nvSpPr>
      <xdr:spPr>
        <a:xfrm>
          <a:off x="166370" y="1192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xdr:nvSpPr>
        <xdr:cNvPr id="167" name="テキスト ボックス 166"/>
        <xdr:cNvSpPr txBox="1"/>
      </xdr:nvSpPr>
      <xdr:spPr>
        <a:xfrm>
          <a:off x="166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xdr:nvCxnSpPr>
        <xdr:cNvPr id="169" name="直線コネクタ 168"/>
        <xdr:cNvCxnSpPr/>
      </xdr:nvCxnSpPr>
      <xdr:spPr>
        <a:xfrm flipV="1">
          <a:off x="4633595" y="12122150"/>
          <a:ext cx="127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xdr:nvSpPr>
        <xdr:cNvPr id="170" name="民生費最小値テキスト"/>
        <xdr:cNvSpPr txBox="1"/>
      </xdr:nvSpPr>
      <xdr:spPr>
        <a:xfrm>
          <a:off x="4686300" y="1336611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xdr:nvCxnSpPr>
        <xdr:cNvPr id="171" name="直線コネクタ 170"/>
        <xdr:cNvCxnSpPr/>
      </xdr:nvCxnSpPr>
      <xdr:spPr>
        <a:xfrm>
          <a:off x="4546600" y="1336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xdr:nvSpPr>
        <xdr:cNvPr id="172" name="民生費最大値テキスト"/>
        <xdr:cNvSpPr txBox="1"/>
      </xdr:nvSpPr>
      <xdr:spPr>
        <a:xfrm>
          <a:off x="4686300" y="1189736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xdr:nvCxnSpPr>
        <xdr:cNvPr id="173" name="直線コネクタ 172"/>
        <xdr:cNvCxnSpPr/>
      </xdr:nvCxnSpPr>
      <xdr:spPr>
        <a:xfrm>
          <a:off x="4546600" y="1212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12967</xdr:rowOff>
    </xdr:from>
    <xdr:to>
      <xdr:col>24</xdr:col>
      <xdr:colOff>63500</xdr:colOff>
      <xdr:row>77</xdr:row>
      <xdr:rowOff>122262</xdr:rowOff>
    </xdr:to>
    <xdr:cxnSp>
      <xdr:nvCxnSpPr>
        <xdr:cNvPr id="174" name="直線コネクタ 173"/>
        <xdr:cNvCxnSpPr/>
      </xdr:nvCxnSpPr>
      <xdr:spPr>
        <a:xfrm flipV="1">
          <a:off x="3797300" y="13214350"/>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xdr:nvSpPr>
        <xdr:cNvPr id="175" name="民生費平均値テキスト"/>
        <xdr:cNvSpPr txBox="1"/>
      </xdr:nvSpPr>
      <xdr:spPr>
        <a:xfrm>
          <a:off x="4686300" y="12703175"/>
          <a:ext cx="59880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xdr:nvSpPr>
        <xdr:cNvPr id="176" name="フローチャート: 判断 175"/>
        <xdr:cNvSpPr/>
      </xdr:nvSpPr>
      <xdr:spPr>
        <a:xfrm>
          <a:off x="45847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77</xdr:row>
      <xdr:rowOff>122262</xdr:rowOff>
    </xdr:to>
    <xdr:cxnSp>
      <xdr:nvCxnSpPr>
        <xdr:cNvPr id="177" name="直線コネクタ 176"/>
        <xdr:cNvCxnSpPr/>
      </xdr:nvCxnSpPr>
      <xdr:spPr>
        <a:xfrm>
          <a:off x="2908300" y="131902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xdr:nvSpPr>
        <xdr:cNvPr id="178" name="フローチャート: 判断 177"/>
        <xdr:cNvSpPr/>
      </xdr:nvSpPr>
      <xdr:spPr>
        <a:xfrm>
          <a:off x="3746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xdr:nvSpPr>
        <xdr:cNvPr id="179" name="テキスト ボックス 178"/>
        <xdr:cNvSpPr txBox="1"/>
      </xdr:nvSpPr>
      <xdr:spPr>
        <a:xfrm>
          <a:off x="3497580" y="127927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160362</xdr:rowOff>
    </xdr:from>
    <xdr:to>
      <xdr:col>15</xdr:col>
      <xdr:colOff>50800</xdr:colOff>
      <xdr:row>78</xdr:row>
      <xdr:rowOff>159804</xdr:rowOff>
    </xdr:to>
    <xdr:cxnSp>
      <xdr:nvCxnSpPr>
        <xdr:cNvPr id="180" name="直線コネクタ 179"/>
        <xdr:cNvCxnSpPr/>
      </xdr:nvCxnSpPr>
      <xdr:spPr>
        <a:xfrm flipV="1">
          <a:off x="2019300" y="13190220"/>
          <a:ext cx="889000" cy="3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xdr:nvSpPr>
        <xdr:cNvPr id="181" name="フローチャート: 判断 180"/>
        <xdr:cNvSpPr/>
      </xdr:nvSpPr>
      <xdr:spPr>
        <a:xfrm>
          <a:off x="2857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xdr:nvSpPr>
        <xdr:cNvPr id="182" name="テキスト ボックス 181"/>
        <xdr:cNvSpPr txBox="1"/>
      </xdr:nvSpPr>
      <xdr:spPr>
        <a:xfrm>
          <a:off x="2608580" y="126530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159804</xdr:rowOff>
    </xdr:from>
    <xdr:to>
      <xdr:col>10</xdr:col>
      <xdr:colOff>114300</xdr:colOff>
      <xdr:row>78</xdr:row>
      <xdr:rowOff>162585</xdr:rowOff>
    </xdr:to>
    <xdr:cxnSp>
      <xdr:nvCxnSpPr>
        <xdr:cNvPr id="183" name="直線コネクタ 182"/>
        <xdr:cNvCxnSpPr/>
      </xdr:nvCxnSpPr>
      <xdr:spPr>
        <a:xfrm flipV="1">
          <a:off x="1130300" y="1353248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xdr:nvSpPr>
        <xdr:cNvPr id="184" name="フローチャート: 判断 183"/>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xdr:nvSpPr>
        <xdr:cNvPr id="185" name="テキスト ボックス 184"/>
        <xdr:cNvSpPr txBox="1"/>
      </xdr:nvSpPr>
      <xdr:spPr>
        <a:xfrm>
          <a:off x="1719580" y="1298829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xdr:nvSpPr>
        <xdr:cNvPr id="186" name="フローチャート: 判断 185"/>
        <xdr:cNvSpPr/>
      </xdr:nvSpPr>
      <xdr:spPr>
        <a:xfrm>
          <a:off x="10795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xdr:nvSpPr>
        <xdr:cNvPr id="187" name="テキスト ボックス 186"/>
        <xdr:cNvSpPr txBox="1"/>
      </xdr:nvSpPr>
      <xdr:spPr>
        <a:xfrm>
          <a:off x="830580" y="1305560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xdr:nvSpPr>
        <xdr:cNvPr id="188" name="テキスト ボックス 187"/>
        <xdr:cNvSpPr txBox="1"/>
      </xdr:nvSpPr>
      <xdr:spPr>
        <a:xfrm>
          <a:off x="4445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xdr:nvSpPr>
        <xdr:cNvPr id="189" name="テキスト ボックス 188"/>
        <xdr:cNvSpPr txBox="1"/>
      </xdr:nvSpPr>
      <xdr:spPr>
        <a:xfrm>
          <a:off x="3606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xdr:nvSpPr>
        <xdr:cNvPr id="190" name="テキスト ボックス 189"/>
        <xdr:cNvSpPr txBox="1"/>
      </xdr:nvSpPr>
      <xdr:spPr>
        <a:xfrm>
          <a:off x="2717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xdr:nvSpPr>
        <xdr:cNvPr id="191" name="テキスト ボックス 190"/>
        <xdr:cNvSpPr txBox="1"/>
      </xdr:nvSpPr>
      <xdr:spPr>
        <a:xfrm>
          <a:off x="182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xdr:nvSpPr>
        <xdr:cNvPr id="192" name="テキスト ボックス 191"/>
        <xdr:cNvSpPr txBox="1"/>
      </xdr:nvSpPr>
      <xdr:spPr>
        <a:xfrm>
          <a:off x="93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133617</xdr:rowOff>
    </xdr:from>
    <xdr:to>
      <xdr:col>24</xdr:col>
      <xdr:colOff>114300</xdr:colOff>
      <xdr:row>77</xdr:row>
      <xdr:rowOff>63767</xdr:rowOff>
    </xdr:to>
    <xdr:sp>
      <xdr:nvSpPr>
        <xdr:cNvPr id="193" name="楕円 192"/>
        <xdr:cNvSpPr/>
      </xdr:nvSpPr>
      <xdr:spPr>
        <a:xfrm>
          <a:off x="45847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112044</xdr:rowOff>
    </xdr:from>
    <xdr:ext cx="599010" cy="259045"/>
    <xdr:sp>
      <xdr:nvSpPr>
        <xdr:cNvPr id="194" name="民生費該当値テキスト"/>
        <xdr:cNvSpPr txBox="1"/>
      </xdr:nvSpPr>
      <xdr:spPr>
        <a:xfrm>
          <a:off x="4686300" y="1314196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71462</xdr:rowOff>
    </xdr:from>
    <xdr:to>
      <xdr:col>20</xdr:col>
      <xdr:colOff>38100</xdr:colOff>
      <xdr:row>78</xdr:row>
      <xdr:rowOff>1612</xdr:rowOff>
    </xdr:to>
    <xdr:sp>
      <xdr:nvSpPr>
        <xdr:cNvPr id="195" name="楕円 194"/>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164189</xdr:rowOff>
    </xdr:from>
    <xdr:ext cx="599010" cy="259045"/>
    <xdr:sp>
      <xdr:nvSpPr>
        <xdr:cNvPr id="196" name="テキスト ボックス 195"/>
        <xdr:cNvSpPr txBox="1"/>
      </xdr:nvSpPr>
      <xdr:spPr>
        <a:xfrm>
          <a:off x="3497580" y="1336548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109562</xdr:rowOff>
    </xdr:from>
    <xdr:to>
      <xdr:col>15</xdr:col>
      <xdr:colOff>101600</xdr:colOff>
      <xdr:row>77</xdr:row>
      <xdr:rowOff>39712</xdr:rowOff>
    </xdr:to>
    <xdr:sp>
      <xdr:nvSpPr>
        <xdr:cNvPr id="197" name="楕円 196"/>
        <xdr:cNvSpPr/>
      </xdr:nvSpPr>
      <xdr:spPr>
        <a:xfrm>
          <a:off x="2857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30839</xdr:rowOff>
    </xdr:from>
    <xdr:ext cx="599010" cy="259045"/>
    <xdr:sp>
      <xdr:nvSpPr>
        <xdr:cNvPr id="198" name="テキスト ボックス 197"/>
        <xdr:cNvSpPr txBox="1"/>
      </xdr:nvSpPr>
      <xdr:spPr>
        <a:xfrm>
          <a:off x="2608580" y="1323213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109004</xdr:rowOff>
    </xdr:from>
    <xdr:to>
      <xdr:col>10</xdr:col>
      <xdr:colOff>165100</xdr:colOff>
      <xdr:row>79</xdr:row>
      <xdr:rowOff>39154</xdr:rowOff>
    </xdr:to>
    <xdr:sp>
      <xdr:nvSpPr>
        <xdr:cNvPr id="199" name="楕円 198"/>
        <xdr:cNvSpPr/>
      </xdr:nvSpPr>
      <xdr:spPr>
        <a:xfrm>
          <a:off x="1968500" y="134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30281</xdr:rowOff>
    </xdr:from>
    <xdr:ext cx="599010" cy="259045"/>
    <xdr:sp>
      <xdr:nvSpPr>
        <xdr:cNvPr id="200" name="テキスト ボックス 199"/>
        <xdr:cNvSpPr txBox="1"/>
      </xdr:nvSpPr>
      <xdr:spPr>
        <a:xfrm>
          <a:off x="1719580" y="1357439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111785</xdr:rowOff>
    </xdr:from>
    <xdr:to>
      <xdr:col>6</xdr:col>
      <xdr:colOff>38100</xdr:colOff>
      <xdr:row>79</xdr:row>
      <xdr:rowOff>41935</xdr:rowOff>
    </xdr:to>
    <xdr:sp>
      <xdr:nvSpPr>
        <xdr:cNvPr id="201" name="楕円 200"/>
        <xdr:cNvSpPr/>
      </xdr:nvSpPr>
      <xdr:spPr>
        <a:xfrm>
          <a:off x="1079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33062</xdr:rowOff>
    </xdr:from>
    <xdr:ext cx="599010" cy="259045"/>
    <xdr:sp>
      <xdr:nvSpPr>
        <xdr:cNvPr id="202" name="テキスト ボックス 201"/>
        <xdr:cNvSpPr txBox="1"/>
      </xdr:nvSpPr>
      <xdr:spPr>
        <a:xfrm>
          <a:off x="830580" y="1357757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85</xdr:row>
      <xdr:rowOff>57150</xdr:rowOff>
    </xdr:from>
    <xdr:to>
      <xdr:col>12</xdr:col>
      <xdr:colOff>127000</xdr:colOff>
      <xdr:row>86</xdr:row>
      <xdr:rowOff>139700</xdr:rowOff>
    </xdr:to>
    <xdr:sp>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86</xdr:row>
      <xdr:rowOff>88900</xdr:rowOff>
    </xdr:from>
    <xdr:to>
      <xdr:col>12</xdr:col>
      <xdr:colOff>127000</xdr:colOff>
      <xdr:row>88</xdr:row>
      <xdr:rowOff>0</xdr:rowOff>
    </xdr:to>
    <xdr:sp>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86</xdr:row>
      <xdr:rowOff>88900</xdr:rowOff>
    </xdr:from>
    <xdr:to>
      <xdr:col>18</xdr:col>
      <xdr:colOff>0</xdr:colOff>
      <xdr:row>88</xdr:row>
      <xdr:rowOff>0</xdr:rowOff>
    </xdr:to>
    <xdr:sp>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86</xdr:row>
      <xdr:rowOff>88900</xdr:rowOff>
    </xdr:from>
    <xdr:to>
      <xdr:col>24</xdr:col>
      <xdr:colOff>0</xdr:colOff>
      <xdr:row>88</xdr:row>
      <xdr:rowOff>0</xdr:rowOff>
    </xdr:to>
    <xdr:sp>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xdr:nvSpPr>
        <xdr:cNvPr id="211" name="テキスト ボックス 210"/>
        <xdr:cNvSpPr txBox="1"/>
      </xdr:nvSpPr>
      <xdr:spPr>
        <a:xfrm>
          <a:off x="723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xdr:nvSpPr>
        <xdr:cNvPr id="213" name="テキスト ボックス 212"/>
        <xdr:cNvSpPr txBox="1"/>
      </xdr:nvSpPr>
      <xdr:spPr>
        <a:xfrm>
          <a:off x="513080" y="1725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xdr:nvSpPr>
        <xdr:cNvPr id="215" name="テキスト ボックス 214"/>
        <xdr:cNvSpPr txBox="1"/>
      </xdr:nvSpPr>
      <xdr:spPr>
        <a:xfrm>
          <a:off x="230505" y="1687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xdr:nvSpPr>
        <xdr:cNvPr id="217" name="テキスト ボックス 216"/>
        <xdr:cNvSpPr txBox="1"/>
      </xdr:nvSpPr>
      <xdr:spPr>
        <a:xfrm>
          <a:off x="230505" y="1649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xdr:nvSpPr>
        <xdr:cNvPr id="219" name="テキスト ボックス 218"/>
        <xdr:cNvSpPr txBox="1"/>
      </xdr:nvSpPr>
      <xdr:spPr>
        <a:xfrm>
          <a:off x="230505" y="1611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xdr:nvSpPr>
        <xdr:cNvPr id="221" name="テキスト ボックス 220"/>
        <xdr:cNvSpPr txBox="1"/>
      </xdr:nvSpPr>
      <xdr:spPr>
        <a:xfrm>
          <a:off x="230505" y="1573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xdr:nvSpPr>
        <xdr:cNvPr id="223" name="テキスト ボックス 222"/>
        <xdr:cNvSpPr txBox="1"/>
      </xdr:nvSpPr>
      <xdr:spPr>
        <a:xfrm>
          <a:off x="166370" y="1535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xdr:nvSpPr>
        <xdr:cNvPr id="225" name="テキスト ボックス 224"/>
        <xdr:cNvSpPr txBox="1"/>
      </xdr:nvSpPr>
      <xdr:spPr>
        <a:xfrm>
          <a:off x="166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xdr:nvCxnSpPr>
        <xdr:cNvPr id="227" name="直線コネクタ 226"/>
        <xdr:cNvCxnSpPr/>
      </xdr:nvCxnSpPr>
      <xdr:spPr>
        <a:xfrm flipV="1">
          <a:off x="4633595" y="1552956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xdr:nvSpPr>
        <xdr:cNvPr id="228" name="衛生費最小値テキスト"/>
        <xdr:cNvSpPr txBox="1"/>
      </xdr:nvSpPr>
      <xdr:spPr>
        <a:xfrm>
          <a:off x="4686300" y="1684210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xdr:nvCxnSpPr>
        <xdr:cNvPr id="229" name="直線コネクタ 228"/>
        <xdr:cNvCxnSpPr/>
      </xdr:nvCxnSpPr>
      <xdr:spPr>
        <a:xfrm>
          <a:off x="4546600" y="1683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xdr:nvSpPr>
        <xdr:cNvPr id="230" name="衛生費最大値テキスト"/>
        <xdr:cNvSpPr txBox="1"/>
      </xdr:nvSpPr>
      <xdr:spPr>
        <a:xfrm>
          <a:off x="4686300" y="153047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xdr:nvCxnSpPr>
        <xdr:cNvPr id="231" name="直線コネクタ 230"/>
        <xdr:cNvCxnSpPr/>
      </xdr:nvCxnSpPr>
      <xdr:spPr>
        <a:xfrm>
          <a:off x="4546600" y="1552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22733</xdr:rowOff>
    </xdr:from>
    <xdr:to>
      <xdr:col>24</xdr:col>
      <xdr:colOff>63500</xdr:colOff>
      <xdr:row>96</xdr:row>
      <xdr:rowOff>28639</xdr:rowOff>
    </xdr:to>
    <xdr:cxnSp>
      <xdr:nvCxnSpPr>
        <xdr:cNvPr id="232" name="直線コネクタ 231"/>
        <xdr:cNvCxnSpPr/>
      </xdr:nvCxnSpPr>
      <xdr:spPr>
        <a:xfrm>
          <a:off x="3797300" y="16481425"/>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xdr:nvSpPr>
        <xdr:cNvPr id="233" name="衛生費平均値テキスト"/>
        <xdr:cNvSpPr txBox="1"/>
      </xdr:nvSpPr>
      <xdr:spPr>
        <a:xfrm>
          <a:off x="4686300" y="1620901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xdr:nvSpPr>
        <xdr:cNvPr id="234" name="フローチャート: 判断 233"/>
        <xdr:cNvSpPr/>
      </xdr:nvSpPr>
      <xdr:spPr>
        <a:xfrm>
          <a:off x="45847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22733</xdr:rowOff>
    </xdr:from>
    <xdr:to>
      <xdr:col>19</xdr:col>
      <xdr:colOff>177800</xdr:colOff>
      <xdr:row>96</xdr:row>
      <xdr:rowOff>48203</xdr:rowOff>
    </xdr:to>
    <xdr:cxnSp>
      <xdr:nvCxnSpPr>
        <xdr:cNvPr id="235" name="直線コネクタ 234"/>
        <xdr:cNvCxnSpPr/>
      </xdr:nvCxnSpPr>
      <xdr:spPr>
        <a:xfrm flipV="1">
          <a:off x="2908300" y="1648142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xdr:nvSpPr>
        <xdr:cNvPr id="236" name="フローチャート: 判断 235"/>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xdr:nvSpPr>
        <xdr:cNvPr id="237" name="テキスト ボックス 236"/>
        <xdr:cNvSpPr txBox="1"/>
      </xdr:nvSpPr>
      <xdr:spPr>
        <a:xfrm>
          <a:off x="3529965" y="161232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48203</xdr:rowOff>
    </xdr:from>
    <xdr:to>
      <xdr:col>15</xdr:col>
      <xdr:colOff>50800</xdr:colOff>
      <xdr:row>97</xdr:row>
      <xdr:rowOff>18504</xdr:rowOff>
    </xdr:to>
    <xdr:cxnSp>
      <xdr:nvCxnSpPr>
        <xdr:cNvPr id="238" name="直線コネクタ 237"/>
        <xdr:cNvCxnSpPr/>
      </xdr:nvCxnSpPr>
      <xdr:spPr>
        <a:xfrm flipV="1">
          <a:off x="2019300" y="16506825"/>
          <a:ext cx="8890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xdr:nvSpPr>
        <xdr:cNvPr id="239" name="フローチャート: 判断 238"/>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xdr:nvSpPr>
        <xdr:cNvPr id="240" name="テキスト ボックス 239"/>
        <xdr:cNvSpPr txBox="1"/>
      </xdr:nvSpPr>
      <xdr:spPr>
        <a:xfrm>
          <a:off x="2640965" y="161188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6750</xdr:rowOff>
    </xdr:from>
    <xdr:to>
      <xdr:col>10</xdr:col>
      <xdr:colOff>114300</xdr:colOff>
      <xdr:row>97</xdr:row>
      <xdr:rowOff>18504</xdr:rowOff>
    </xdr:to>
    <xdr:cxnSp>
      <xdr:nvCxnSpPr>
        <xdr:cNvPr id="241" name="直線コネクタ 240"/>
        <xdr:cNvCxnSpPr/>
      </xdr:nvCxnSpPr>
      <xdr:spPr>
        <a:xfrm>
          <a:off x="1130300" y="166370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xdr:nvSpPr>
        <xdr:cNvPr id="242" name="フローチャート: 判断 24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3889" cy="259045"/>
    <xdr:sp>
      <xdr:nvSpPr>
        <xdr:cNvPr id="243" name="テキスト ボックス 242"/>
        <xdr:cNvSpPr txBox="1"/>
      </xdr:nvSpPr>
      <xdr:spPr>
        <a:xfrm>
          <a:off x="1751965" y="162445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xdr:nvSpPr>
        <xdr:cNvPr id="244" name="フローチャート: 判断 243"/>
        <xdr:cNvSpPr/>
      </xdr:nvSpPr>
      <xdr:spPr>
        <a:xfrm>
          <a:off x="1079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xdr:nvSpPr>
        <xdr:cNvPr id="245" name="テキスト ボックス 244"/>
        <xdr:cNvSpPr txBox="1"/>
      </xdr:nvSpPr>
      <xdr:spPr>
        <a:xfrm>
          <a:off x="862965" y="1630680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xdr:nvSpPr>
        <xdr:cNvPr id="246" name="テキスト ボックス 245"/>
        <xdr:cNvSpPr txBox="1"/>
      </xdr:nvSpPr>
      <xdr:spPr>
        <a:xfrm>
          <a:off x="4445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xdr:nvSpPr>
        <xdr:cNvPr id="247" name="テキスト ボックス 246"/>
        <xdr:cNvSpPr txBox="1"/>
      </xdr:nvSpPr>
      <xdr:spPr>
        <a:xfrm>
          <a:off x="3606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xdr:nvSpPr>
        <xdr:cNvPr id="248" name="テキスト ボックス 247"/>
        <xdr:cNvSpPr txBox="1"/>
      </xdr:nvSpPr>
      <xdr:spPr>
        <a:xfrm>
          <a:off x="2717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xdr:nvSpPr>
        <xdr:cNvPr id="249" name="テキスト ボックス 248"/>
        <xdr:cNvSpPr txBox="1"/>
      </xdr:nvSpPr>
      <xdr:spPr>
        <a:xfrm>
          <a:off x="182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xdr:nvSpPr>
        <xdr:cNvPr id="250" name="テキスト ボックス 249"/>
        <xdr:cNvSpPr txBox="1"/>
      </xdr:nvSpPr>
      <xdr:spPr>
        <a:xfrm>
          <a:off x="93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149289</xdr:rowOff>
    </xdr:from>
    <xdr:to>
      <xdr:col>24</xdr:col>
      <xdr:colOff>114300</xdr:colOff>
      <xdr:row>96</xdr:row>
      <xdr:rowOff>79439</xdr:rowOff>
    </xdr:to>
    <xdr:sp>
      <xdr:nvSpPr>
        <xdr:cNvPr id="251" name="楕円 250"/>
        <xdr:cNvSpPr/>
      </xdr:nvSpPr>
      <xdr:spPr>
        <a:xfrm>
          <a:off x="45847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127716</xdr:rowOff>
    </xdr:from>
    <xdr:ext cx="534377" cy="259045"/>
    <xdr:sp>
      <xdr:nvSpPr>
        <xdr:cNvPr id="252" name="衛生費該当値テキスト"/>
        <xdr:cNvSpPr txBox="1"/>
      </xdr:nvSpPr>
      <xdr:spPr>
        <a:xfrm>
          <a:off x="4686300" y="164153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143383</xdr:rowOff>
    </xdr:from>
    <xdr:to>
      <xdr:col>20</xdr:col>
      <xdr:colOff>38100</xdr:colOff>
      <xdr:row>96</xdr:row>
      <xdr:rowOff>73533</xdr:rowOff>
    </xdr:to>
    <xdr:sp>
      <xdr:nvSpPr>
        <xdr:cNvPr id="253" name="楕円 252"/>
        <xdr:cNvSpPr/>
      </xdr:nvSpPr>
      <xdr:spPr>
        <a:xfrm>
          <a:off x="3746500" y="16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64660</xdr:rowOff>
    </xdr:from>
    <xdr:ext cx="534377" cy="259045"/>
    <xdr:sp>
      <xdr:nvSpPr>
        <xdr:cNvPr id="254" name="テキスト ボックス 253"/>
        <xdr:cNvSpPr txBox="1"/>
      </xdr:nvSpPr>
      <xdr:spPr>
        <a:xfrm>
          <a:off x="3529965" y="165233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168853</xdr:rowOff>
    </xdr:from>
    <xdr:to>
      <xdr:col>15</xdr:col>
      <xdr:colOff>101600</xdr:colOff>
      <xdr:row>96</xdr:row>
      <xdr:rowOff>99003</xdr:rowOff>
    </xdr:to>
    <xdr:sp>
      <xdr:nvSpPr>
        <xdr:cNvPr id="255" name="楕円 254"/>
        <xdr:cNvSpPr/>
      </xdr:nvSpPr>
      <xdr:spPr>
        <a:xfrm>
          <a:off x="2857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90130</xdr:rowOff>
    </xdr:from>
    <xdr:ext cx="534377" cy="259045"/>
    <xdr:sp>
      <xdr:nvSpPr>
        <xdr:cNvPr id="256" name="テキスト ボックス 255"/>
        <xdr:cNvSpPr txBox="1"/>
      </xdr:nvSpPr>
      <xdr:spPr>
        <a:xfrm>
          <a:off x="2640965" y="165487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139154</xdr:rowOff>
    </xdr:from>
    <xdr:to>
      <xdr:col>10</xdr:col>
      <xdr:colOff>165100</xdr:colOff>
      <xdr:row>97</xdr:row>
      <xdr:rowOff>69304</xdr:rowOff>
    </xdr:to>
    <xdr:sp>
      <xdr:nvSpPr>
        <xdr:cNvPr id="257" name="楕円 256"/>
        <xdr:cNvSpPr/>
      </xdr:nvSpPr>
      <xdr:spPr>
        <a:xfrm>
          <a:off x="1968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60431</xdr:rowOff>
    </xdr:from>
    <xdr:ext cx="533889" cy="259045"/>
    <xdr:sp>
      <xdr:nvSpPr>
        <xdr:cNvPr id="258" name="テキスト ボックス 257"/>
        <xdr:cNvSpPr txBox="1"/>
      </xdr:nvSpPr>
      <xdr:spPr>
        <a:xfrm>
          <a:off x="1751965" y="166909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127400</xdr:rowOff>
    </xdr:from>
    <xdr:to>
      <xdr:col>6</xdr:col>
      <xdr:colOff>38100</xdr:colOff>
      <xdr:row>97</xdr:row>
      <xdr:rowOff>57550</xdr:rowOff>
    </xdr:to>
    <xdr:sp>
      <xdr:nvSpPr>
        <xdr:cNvPr id="259" name="楕円 258"/>
        <xdr:cNvSpPr/>
      </xdr:nvSpPr>
      <xdr:spPr>
        <a:xfrm>
          <a:off x="1079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48677</xdr:rowOff>
    </xdr:from>
    <xdr:ext cx="534377" cy="259045"/>
    <xdr:sp>
      <xdr:nvSpPr>
        <xdr:cNvPr id="260" name="テキスト ボックス 259"/>
        <xdr:cNvSpPr txBox="1"/>
      </xdr:nvSpPr>
      <xdr:spPr>
        <a:xfrm>
          <a:off x="862965" y="166789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25</xdr:row>
      <xdr:rowOff>57150</xdr:rowOff>
    </xdr:from>
    <xdr:to>
      <xdr:col>43</xdr:col>
      <xdr:colOff>63500</xdr:colOff>
      <xdr:row>26</xdr:row>
      <xdr:rowOff>139700</xdr:rowOff>
    </xdr:to>
    <xdr:sp>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26</xdr:row>
      <xdr:rowOff>88900</xdr:rowOff>
    </xdr:from>
    <xdr:to>
      <xdr:col>43</xdr:col>
      <xdr:colOff>63500</xdr:colOff>
      <xdr:row>28</xdr:row>
      <xdr:rowOff>0</xdr:rowOff>
    </xdr:to>
    <xdr:sp>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26</xdr:row>
      <xdr:rowOff>88900</xdr:rowOff>
    </xdr:from>
    <xdr:to>
      <xdr:col>48</xdr:col>
      <xdr:colOff>127000</xdr:colOff>
      <xdr:row>28</xdr:row>
      <xdr:rowOff>0</xdr:rowOff>
    </xdr:to>
    <xdr:sp>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26</xdr:row>
      <xdr:rowOff>88900</xdr:rowOff>
    </xdr:from>
    <xdr:to>
      <xdr:col>54</xdr:col>
      <xdr:colOff>127000</xdr:colOff>
      <xdr:row>28</xdr:row>
      <xdr:rowOff>0</xdr:rowOff>
    </xdr:to>
    <xdr:sp>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xdr:nvSpPr>
        <xdr:cNvPr id="269" name="テキスト ボックス 268"/>
        <xdr:cNvSpPr txBox="1"/>
      </xdr:nvSpPr>
      <xdr:spPr>
        <a:xfrm>
          <a:off x="6565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xdr:nvSpPr>
        <xdr:cNvPr id="272" name="テキスト ボックス 271"/>
        <xdr:cNvSpPr txBox="1"/>
      </xdr:nvSpPr>
      <xdr:spPr>
        <a:xfrm>
          <a:off x="6355080" y="6588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xdr:nvSpPr>
        <xdr:cNvPr id="274" name="テキスト ボックス 273"/>
        <xdr:cNvSpPr txBox="1"/>
      </xdr:nvSpPr>
      <xdr:spPr>
        <a:xfrm>
          <a:off x="6136640" y="6207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xdr:nvSpPr>
        <xdr:cNvPr id="276" name="テキスト ボックス 275"/>
        <xdr:cNvSpPr txBox="1"/>
      </xdr:nvSpPr>
      <xdr:spPr>
        <a:xfrm>
          <a:off x="6136640" y="5826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xdr:nvSpPr>
        <xdr:cNvPr id="278" name="テキスト ボックス 277"/>
        <xdr:cNvSpPr txBox="1"/>
      </xdr:nvSpPr>
      <xdr:spPr>
        <a:xfrm>
          <a:off x="6136640" y="5445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xdr:nvSpPr>
        <xdr:cNvPr id="280" name="テキスト ボックス 279"/>
        <xdr:cNvSpPr txBox="1"/>
      </xdr:nvSpPr>
      <xdr:spPr>
        <a:xfrm>
          <a:off x="6136640" y="5064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xdr:nvSpPr>
        <xdr:cNvPr id="282" name="テキスト ボックス 281"/>
        <xdr:cNvSpPr txBox="1"/>
      </xdr:nvSpPr>
      <xdr:spPr>
        <a:xfrm>
          <a:off x="6136640" y="4683760"/>
          <a:ext cx="46736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xdr:nvCxnSpPr>
        <xdr:cNvPr id="284" name="直線コネクタ 283"/>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xdr:nvSpPr>
        <xdr:cNvPr id="285" name="労働費最小値テキスト"/>
        <xdr:cNvSpPr txBox="1"/>
      </xdr:nvSpPr>
      <xdr:spPr>
        <a:xfrm>
          <a:off x="10528300" y="67348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xdr:nvSpPr>
        <xdr:cNvPr id="287" name="労働費最大値テキスト"/>
        <xdr:cNvSpPr txBox="1"/>
      </xdr:nvSpPr>
      <xdr:spPr>
        <a:xfrm>
          <a:off x="10528300" y="491363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xdr:nvCxnSpPr>
        <xdr:cNvPr id="288" name="直線コネクタ 287"/>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162560</xdr:rowOff>
    </xdr:from>
    <xdr:to>
      <xdr:col>55</xdr:col>
      <xdr:colOff>0</xdr:colOff>
      <xdr:row>33</xdr:row>
      <xdr:rowOff>55880</xdr:rowOff>
    </xdr:to>
    <xdr:cxnSp>
      <xdr:nvCxnSpPr>
        <xdr:cNvPr id="289" name="直線コネクタ 288"/>
        <xdr:cNvCxnSpPr/>
      </xdr:nvCxnSpPr>
      <xdr:spPr>
        <a:xfrm>
          <a:off x="9639300" y="56489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xdr:nvSpPr>
        <xdr:cNvPr id="290" name="労働費平均値テキスト"/>
        <xdr:cNvSpPr txBox="1"/>
      </xdr:nvSpPr>
      <xdr:spPr>
        <a:xfrm>
          <a:off x="10528300" y="6369050"/>
          <a:ext cx="37846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xdr:nvSpPr>
        <xdr:cNvPr id="291" name="フローチャート: 判断 290"/>
        <xdr:cNvSpPr/>
      </xdr:nvSpPr>
      <xdr:spPr>
        <a:xfrm>
          <a:off x="104267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12827</xdr:rowOff>
    </xdr:from>
    <xdr:to>
      <xdr:col>50</xdr:col>
      <xdr:colOff>114300</xdr:colOff>
      <xdr:row>32</xdr:row>
      <xdr:rowOff>162560</xdr:rowOff>
    </xdr:to>
    <xdr:cxnSp>
      <xdr:nvCxnSpPr>
        <xdr:cNvPr id="292" name="直線コネクタ 291"/>
        <xdr:cNvCxnSpPr/>
      </xdr:nvCxnSpPr>
      <xdr:spPr>
        <a:xfrm>
          <a:off x="8750300" y="5327650"/>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xdr:nvSpPr>
        <xdr:cNvPr id="294" name="テキスト ボックス 293"/>
        <xdr:cNvSpPr txBox="1"/>
      </xdr:nvSpPr>
      <xdr:spPr>
        <a:xfrm>
          <a:off x="9404350" y="638048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124079</xdr:rowOff>
    </xdr:from>
    <xdr:to>
      <xdr:col>45</xdr:col>
      <xdr:colOff>177800</xdr:colOff>
      <xdr:row>31</xdr:row>
      <xdr:rowOff>12827</xdr:rowOff>
    </xdr:to>
    <xdr:cxnSp>
      <xdr:nvCxnSpPr>
        <xdr:cNvPr id="295" name="直線コネクタ 294"/>
        <xdr:cNvCxnSpPr/>
      </xdr:nvCxnSpPr>
      <xdr:spPr>
        <a:xfrm>
          <a:off x="7861300" y="5095875"/>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xdr:nvSpPr>
        <xdr:cNvPr id="296" name="フローチャート: 判断 295"/>
        <xdr:cNvSpPr/>
      </xdr:nvSpPr>
      <xdr:spPr>
        <a:xfrm>
          <a:off x="8699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xdr:nvSpPr>
        <xdr:cNvPr id="297" name="テキスト ボックス 296"/>
        <xdr:cNvSpPr txBox="1"/>
      </xdr:nvSpPr>
      <xdr:spPr>
        <a:xfrm>
          <a:off x="8560435" y="653923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124079</xdr:rowOff>
    </xdr:from>
    <xdr:to>
      <xdr:col>41</xdr:col>
      <xdr:colOff>50800</xdr:colOff>
      <xdr:row>31</xdr:row>
      <xdr:rowOff>41021</xdr:rowOff>
    </xdr:to>
    <xdr:cxnSp>
      <xdr:nvCxnSpPr>
        <xdr:cNvPr id="298" name="直線コネクタ 297"/>
        <xdr:cNvCxnSpPr/>
      </xdr:nvCxnSpPr>
      <xdr:spPr>
        <a:xfrm flipV="1">
          <a:off x="6972300" y="5095875"/>
          <a:ext cx="889000" cy="2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xdr:nvSpPr>
        <xdr:cNvPr id="300" name="テキスト ボックス 299"/>
        <xdr:cNvSpPr txBox="1"/>
      </xdr:nvSpPr>
      <xdr:spPr>
        <a:xfrm>
          <a:off x="7671435" y="6424295"/>
          <a:ext cx="3790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xdr:nvSpPr>
        <xdr:cNvPr id="301" name="フローチャート: 判断 300"/>
        <xdr:cNvSpPr/>
      </xdr:nvSpPr>
      <xdr:spPr>
        <a:xfrm>
          <a:off x="6921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xdr:nvSpPr>
        <xdr:cNvPr id="302" name="テキスト ボックス 301"/>
        <xdr:cNvSpPr txBox="1"/>
      </xdr:nvSpPr>
      <xdr:spPr>
        <a:xfrm>
          <a:off x="6782435" y="650240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xdr:nvSpPr>
        <xdr:cNvPr id="303" name="テキスト ボックス 302"/>
        <xdr:cNvSpPr txBox="1"/>
      </xdr:nvSpPr>
      <xdr:spPr>
        <a:xfrm>
          <a:off x="10287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xdr:nvSpPr>
        <xdr:cNvPr id="304" name="テキスト ボックス 303"/>
        <xdr:cNvSpPr txBox="1"/>
      </xdr:nvSpPr>
      <xdr:spPr>
        <a:xfrm>
          <a:off x="9448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xdr:nvSpPr>
        <xdr:cNvPr id="305" name="テキスト ボックス 304"/>
        <xdr:cNvSpPr txBox="1"/>
      </xdr:nvSpPr>
      <xdr:spPr>
        <a:xfrm>
          <a:off x="8559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xdr:nvSpPr>
        <xdr:cNvPr id="306" name="テキスト ボックス 305"/>
        <xdr:cNvSpPr txBox="1"/>
      </xdr:nvSpPr>
      <xdr:spPr>
        <a:xfrm>
          <a:off x="767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xdr:nvSpPr>
        <xdr:cNvPr id="307" name="テキスト ボックス 306"/>
        <xdr:cNvSpPr txBox="1"/>
      </xdr:nvSpPr>
      <xdr:spPr>
        <a:xfrm>
          <a:off x="678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5080</xdr:rowOff>
    </xdr:from>
    <xdr:to>
      <xdr:col>55</xdr:col>
      <xdr:colOff>50800</xdr:colOff>
      <xdr:row>33</xdr:row>
      <xdr:rowOff>106680</xdr:rowOff>
    </xdr:to>
    <xdr:sp>
      <xdr:nvSpPr>
        <xdr:cNvPr id="308" name="楕円 307"/>
        <xdr:cNvSpPr/>
      </xdr:nvSpPr>
      <xdr:spPr>
        <a:xfrm>
          <a:off x="10426700" y="56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27957</xdr:rowOff>
    </xdr:from>
    <xdr:ext cx="469744" cy="259045"/>
    <xdr:sp>
      <xdr:nvSpPr>
        <xdr:cNvPr id="309" name="労働費該当値テキスト"/>
        <xdr:cNvSpPr txBox="1"/>
      </xdr:nvSpPr>
      <xdr:spPr>
        <a:xfrm>
          <a:off x="10528300" y="551434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111760</xdr:rowOff>
    </xdr:from>
    <xdr:to>
      <xdr:col>50</xdr:col>
      <xdr:colOff>165100</xdr:colOff>
      <xdr:row>33</xdr:row>
      <xdr:rowOff>41910</xdr:rowOff>
    </xdr:to>
    <xdr:sp>
      <xdr:nvSpPr>
        <xdr:cNvPr id="310" name="楕円 309"/>
        <xdr:cNvSpPr/>
      </xdr:nvSpPr>
      <xdr:spPr>
        <a:xfrm>
          <a:off x="9588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58437</xdr:rowOff>
    </xdr:from>
    <xdr:ext cx="469744" cy="259045"/>
    <xdr:sp>
      <xdr:nvSpPr>
        <xdr:cNvPr id="311" name="テキスト ボックス 310"/>
        <xdr:cNvSpPr txBox="1"/>
      </xdr:nvSpPr>
      <xdr:spPr>
        <a:xfrm>
          <a:off x="9404350" y="537337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133477</xdr:rowOff>
    </xdr:from>
    <xdr:to>
      <xdr:col>46</xdr:col>
      <xdr:colOff>38100</xdr:colOff>
      <xdr:row>31</xdr:row>
      <xdr:rowOff>63627</xdr:rowOff>
    </xdr:to>
    <xdr:sp>
      <xdr:nvSpPr>
        <xdr:cNvPr id="312" name="楕円 311"/>
        <xdr:cNvSpPr/>
      </xdr:nvSpPr>
      <xdr:spPr>
        <a:xfrm>
          <a:off x="8699500" y="52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80154</xdr:rowOff>
    </xdr:from>
    <xdr:ext cx="469744" cy="259045"/>
    <xdr:sp>
      <xdr:nvSpPr>
        <xdr:cNvPr id="313" name="テキスト ボックス 312"/>
        <xdr:cNvSpPr txBox="1"/>
      </xdr:nvSpPr>
      <xdr:spPr>
        <a:xfrm>
          <a:off x="8515350" y="505206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73279</xdr:rowOff>
    </xdr:from>
    <xdr:to>
      <xdr:col>41</xdr:col>
      <xdr:colOff>101600</xdr:colOff>
      <xdr:row>30</xdr:row>
      <xdr:rowOff>3429</xdr:rowOff>
    </xdr:to>
    <xdr:sp>
      <xdr:nvSpPr>
        <xdr:cNvPr id="314" name="楕円 313"/>
        <xdr:cNvSpPr/>
      </xdr:nvSpPr>
      <xdr:spPr>
        <a:xfrm>
          <a:off x="7810500" y="50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19956</xdr:rowOff>
    </xdr:from>
    <xdr:ext cx="469744" cy="259045"/>
    <xdr:sp>
      <xdr:nvSpPr>
        <xdr:cNvPr id="315" name="テキスト ボックス 314"/>
        <xdr:cNvSpPr txBox="1"/>
      </xdr:nvSpPr>
      <xdr:spPr>
        <a:xfrm>
          <a:off x="7626350" y="482028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161671</xdr:rowOff>
    </xdr:from>
    <xdr:to>
      <xdr:col>36</xdr:col>
      <xdr:colOff>165100</xdr:colOff>
      <xdr:row>31</xdr:row>
      <xdr:rowOff>91821</xdr:rowOff>
    </xdr:to>
    <xdr:sp>
      <xdr:nvSpPr>
        <xdr:cNvPr id="316" name="楕円 315"/>
        <xdr:cNvSpPr/>
      </xdr:nvSpPr>
      <xdr:spPr>
        <a:xfrm>
          <a:off x="6921500" y="53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108348</xdr:rowOff>
    </xdr:from>
    <xdr:ext cx="469744" cy="259045"/>
    <xdr:sp>
      <xdr:nvSpPr>
        <xdr:cNvPr id="317" name="テキスト ボックス 316"/>
        <xdr:cNvSpPr txBox="1"/>
      </xdr:nvSpPr>
      <xdr:spPr>
        <a:xfrm>
          <a:off x="6737350" y="508000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45</xdr:row>
      <xdr:rowOff>57150</xdr:rowOff>
    </xdr:from>
    <xdr:to>
      <xdr:col>43</xdr:col>
      <xdr:colOff>63500</xdr:colOff>
      <xdr:row>46</xdr:row>
      <xdr:rowOff>139700</xdr:rowOff>
    </xdr:to>
    <xdr:sp>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46</xdr:row>
      <xdr:rowOff>88900</xdr:rowOff>
    </xdr:from>
    <xdr:to>
      <xdr:col>43</xdr:col>
      <xdr:colOff>63500</xdr:colOff>
      <xdr:row>48</xdr:row>
      <xdr:rowOff>0</xdr:rowOff>
    </xdr:to>
    <xdr:sp>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46</xdr:row>
      <xdr:rowOff>88900</xdr:rowOff>
    </xdr:from>
    <xdr:to>
      <xdr:col>48</xdr:col>
      <xdr:colOff>127000</xdr:colOff>
      <xdr:row>48</xdr:row>
      <xdr:rowOff>0</xdr:rowOff>
    </xdr:to>
    <xdr:sp>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46</xdr:row>
      <xdr:rowOff>88900</xdr:rowOff>
    </xdr:from>
    <xdr:to>
      <xdr:col>54</xdr:col>
      <xdr:colOff>127000</xdr:colOff>
      <xdr:row>48</xdr:row>
      <xdr:rowOff>0</xdr:rowOff>
    </xdr:to>
    <xdr:sp>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xdr:nvSpPr>
        <xdr:cNvPr id="326" name="テキスト ボックス 325"/>
        <xdr:cNvSpPr txBox="1"/>
      </xdr:nvSpPr>
      <xdr:spPr>
        <a:xfrm>
          <a:off x="6565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xdr:nvSpPr>
        <xdr:cNvPr id="329" name="テキスト ボックス 328"/>
        <xdr:cNvSpPr txBox="1"/>
      </xdr:nvSpPr>
      <xdr:spPr>
        <a:xfrm>
          <a:off x="6355080" y="10017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xdr:nvSpPr>
        <xdr:cNvPr id="331" name="テキスト ボックス 330"/>
        <xdr:cNvSpPr txBox="1"/>
      </xdr:nvSpPr>
      <xdr:spPr>
        <a:xfrm>
          <a:off x="6072505" y="963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xdr:nvSpPr>
        <xdr:cNvPr id="333" name="テキスト ボックス 332"/>
        <xdr:cNvSpPr txBox="1"/>
      </xdr:nvSpPr>
      <xdr:spPr>
        <a:xfrm>
          <a:off x="6072505" y="925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xdr:nvSpPr>
        <xdr:cNvPr id="335" name="テキスト ボックス 334"/>
        <xdr:cNvSpPr txBox="1"/>
      </xdr:nvSpPr>
      <xdr:spPr>
        <a:xfrm>
          <a:off x="6072505" y="887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xdr:nvSpPr>
        <xdr:cNvPr id="337" name="テキスト ボックス 336"/>
        <xdr:cNvSpPr txBox="1"/>
      </xdr:nvSpPr>
      <xdr:spPr>
        <a:xfrm>
          <a:off x="6072505" y="849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xdr:nvSpPr>
        <xdr:cNvPr id="339" name="テキスト ボックス 338"/>
        <xdr:cNvSpPr txBox="1"/>
      </xdr:nvSpPr>
      <xdr:spPr>
        <a:xfrm>
          <a:off x="6008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xdr:nvCxnSpPr>
        <xdr:cNvPr id="341" name="直線コネクタ 340"/>
        <xdr:cNvCxnSpPr/>
      </xdr:nvCxnSpPr>
      <xdr:spPr>
        <a:xfrm flipV="1">
          <a:off x="10475595" y="8698865"/>
          <a:ext cx="1270" cy="13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xdr:nvSpPr>
        <xdr:cNvPr id="342" name="農林水産業費最小値テキスト"/>
        <xdr:cNvSpPr txBox="1"/>
      </xdr:nvSpPr>
      <xdr:spPr>
        <a:xfrm>
          <a:off x="10528300" y="100253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xdr:nvCxnSpPr>
        <xdr:cNvPr id="343" name="直線コネクタ 342"/>
        <xdr:cNvCxnSpPr/>
      </xdr:nvCxnSpPr>
      <xdr:spPr>
        <a:xfrm>
          <a:off x="10388600" y="1002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xdr:nvSpPr>
        <xdr:cNvPr id="344" name="農林水産業費最大値テキスト"/>
        <xdr:cNvSpPr txBox="1"/>
      </xdr:nvSpPr>
      <xdr:spPr>
        <a:xfrm>
          <a:off x="10528300" y="84740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xdr:nvCxnSpPr>
        <xdr:cNvPr id="345" name="直線コネクタ 344"/>
        <xdr:cNvCxnSpPr/>
      </xdr:nvCxnSpPr>
      <xdr:spPr>
        <a:xfrm>
          <a:off x="10388600" y="869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65386</xdr:rowOff>
    </xdr:from>
    <xdr:to>
      <xdr:col>55</xdr:col>
      <xdr:colOff>0</xdr:colOff>
      <xdr:row>56</xdr:row>
      <xdr:rowOff>150063</xdr:rowOff>
    </xdr:to>
    <xdr:cxnSp>
      <xdr:nvCxnSpPr>
        <xdr:cNvPr id="346" name="直線コネクタ 345"/>
        <xdr:cNvCxnSpPr/>
      </xdr:nvCxnSpPr>
      <xdr:spPr>
        <a:xfrm flipV="1">
          <a:off x="9639300" y="966597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xdr:nvSpPr>
        <xdr:cNvPr id="347" name="農林水産業費平均値テキスト"/>
        <xdr:cNvSpPr txBox="1"/>
      </xdr:nvSpPr>
      <xdr:spPr>
        <a:xfrm>
          <a:off x="10528300" y="939927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xdr:nvSpPr>
        <xdr:cNvPr id="348" name="フローチャート: 判断 347"/>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150063</xdr:rowOff>
    </xdr:from>
    <xdr:to>
      <xdr:col>50</xdr:col>
      <xdr:colOff>114300</xdr:colOff>
      <xdr:row>56</xdr:row>
      <xdr:rowOff>171038</xdr:rowOff>
    </xdr:to>
    <xdr:cxnSp>
      <xdr:nvCxnSpPr>
        <xdr:cNvPr id="349" name="直線コネクタ 348"/>
        <xdr:cNvCxnSpPr/>
      </xdr:nvCxnSpPr>
      <xdr:spPr>
        <a:xfrm flipV="1">
          <a:off x="8750300" y="97510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xdr:nvSpPr>
        <xdr:cNvPr id="350" name="フローチャート: 判断 349"/>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3889" cy="259045"/>
    <xdr:sp>
      <xdr:nvSpPr>
        <xdr:cNvPr id="351" name="テキスト ボックス 350"/>
        <xdr:cNvSpPr txBox="1"/>
      </xdr:nvSpPr>
      <xdr:spPr>
        <a:xfrm>
          <a:off x="9371965" y="93338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170809</xdr:rowOff>
    </xdr:from>
    <xdr:to>
      <xdr:col>45</xdr:col>
      <xdr:colOff>177800</xdr:colOff>
      <xdr:row>56</xdr:row>
      <xdr:rowOff>171038</xdr:rowOff>
    </xdr:to>
    <xdr:cxnSp>
      <xdr:nvCxnSpPr>
        <xdr:cNvPr id="352" name="直線コネクタ 351"/>
        <xdr:cNvCxnSpPr/>
      </xdr:nvCxnSpPr>
      <xdr:spPr>
        <a:xfrm>
          <a:off x="7861300" y="977138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xdr:nvSpPr>
        <xdr:cNvPr id="353" name="フローチャート: 判断 352"/>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xdr:nvSpPr>
        <xdr:cNvPr id="354" name="テキスト ボックス 353"/>
        <xdr:cNvSpPr txBox="1"/>
      </xdr:nvSpPr>
      <xdr:spPr>
        <a:xfrm>
          <a:off x="8482965" y="93637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1340</xdr:rowOff>
    </xdr:from>
    <xdr:to>
      <xdr:col>41</xdr:col>
      <xdr:colOff>50800</xdr:colOff>
      <xdr:row>56</xdr:row>
      <xdr:rowOff>170809</xdr:rowOff>
    </xdr:to>
    <xdr:cxnSp>
      <xdr:nvCxnSpPr>
        <xdr:cNvPr id="355" name="直線コネクタ 354"/>
        <xdr:cNvCxnSpPr/>
      </xdr:nvCxnSpPr>
      <xdr:spPr>
        <a:xfrm>
          <a:off x="6972300" y="9602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xdr:nvSpPr>
        <xdr:cNvPr id="356" name="フローチャート: 判断 355"/>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xdr:nvSpPr>
        <xdr:cNvPr id="357" name="テキスト ボックス 356"/>
        <xdr:cNvSpPr txBox="1"/>
      </xdr:nvSpPr>
      <xdr:spPr>
        <a:xfrm>
          <a:off x="7593965" y="94221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xdr:nvSpPr>
        <xdr:cNvPr id="358" name="フローチャート: 判断 357"/>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3889" cy="259045"/>
    <xdr:sp>
      <xdr:nvSpPr>
        <xdr:cNvPr id="359" name="テキスト ボックス 358"/>
        <xdr:cNvSpPr txBox="1"/>
      </xdr:nvSpPr>
      <xdr:spPr>
        <a:xfrm>
          <a:off x="6704965" y="97574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xdr:nvSpPr>
        <xdr:cNvPr id="360" name="テキスト ボックス 359"/>
        <xdr:cNvSpPr txBox="1"/>
      </xdr:nvSpPr>
      <xdr:spPr>
        <a:xfrm>
          <a:off x="10287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xdr:nvSpPr>
        <xdr:cNvPr id="361" name="テキスト ボックス 360"/>
        <xdr:cNvSpPr txBox="1"/>
      </xdr:nvSpPr>
      <xdr:spPr>
        <a:xfrm>
          <a:off x="9448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xdr:nvSpPr>
        <xdr:cNvPr id="362" name="テキスト ボックス 361"/>
        <xdr:cNvSpPr txBox="1"/>
      </xdr:nvSpPr>
      <xdr:spPr>
        <a:xfrm>
          <a:off x="8559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xdr:nvSpPr>
        <xdr:cNvPr id="363" name="テキスト ボックス 362"/>
        <xdr:cNvSpPr txBox="1"/>
      </xdr:nvSpPr>
      <xdr:spPr>
        <a:xfrm>
          <a:off x="767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xdr:nvSpPr>
        <xdr:cNvPr id="364" name="テキスト ボックス 363"/>
        <xdr:cNvSpPr txBox="1"/>
      </xdr:nvSpPr>
      <xdr:spPr>
        <a:xfrm>
          <a:off x="678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14586</xdr:rowOff>
    </xdr:from>
    <xdr:to>
      <xdr:col>55</xdr:col>
      <xdr:colOff>50800</xdr:colOff>
      <xdr:row>56</xdr:row>
      <xdr:rowOff>116186</xdr:rowOff>
    </xdr:to>
    <xdr:sp>
      <xdr:nvSpPr>
        <xdr:cNvPr id="365" name="楕円 364"/>
        <xdr:cNvSpPr/>
      </xdr:nvSpPr>
      <xdr:spPr>
        <a:xfrm>
          <a:off x="10426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164463</xdr:rowOff>
    </xdr:from>
    <xdr:ext cx="534377" cy="259045"/>
    <xdr:sp>
      <xdr:nvSpPr>
        <xdr:cNvPr id="366" name="農林水産業費該当値テキスト"/>
        <xdr:cNvSpPr txBox="1"/>
      </xdr:nvSpPr>
      <xdr:spPr>
        <a:xfrm>
          <a:off x="10528300" y="95935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99263</xdr:rowOff>
    </xdr:from>
    <xdr:to>
      <xdr:col>50</xdr:col>
      <xdr:colOff>165100</xdr:colOff>
      <xdr:row>57</xdr:row>
      <xdr:rowOff>29413</xdr:rowOff>
    </xdr:to>
    <xdr:sp>
      <xdr:nvSpPr>
        <xdr:cNvPr id="367" name="楕円 366"/>
        <xdr:cNvSpPr/>
      </xdr:nvSpPr>
      <xdr:spPr>
        <a:xfrm>
          <a:off x="958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20540</xdr:rowOff>
    </xdr:from>
    <xdr:ext cx="533889" cy="259045"/>
    <xdr:sp>
      <xdr:nvSpPr>
        <xdr:cNvPr id="368" name="テキスト ボックス 367"/>
        <xdr:cNvSpPr txBox="1"/>
      </xdr:nvSpPr>
      <xdr:spPr>
        <a:xfrm>
          <a:off x="9371965" y="97929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120238</xdr:rowOff>
    </xdr:from>
    <xdr:to>
      <xdr:col>46</xdr:col>
      <xdr:colOff>38100</xdr:colOff>
      <xdr:row>57</xdr:row>
      <xdr:rowOff>50388</xdr:rowOff>
    </xdr:to>
    <xdr:sp>
      <xdr:nvSpPr>
        <xdr:cNvPr id="369" name="楕円 368"/>
        <xdr:cNvSpPr/>
      </xdr:nvSpPr>
      <xdr:spPr>
        <a:xfrm>
          <a:off x="8699500" y="97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41515</xdr:rowOff>
    </xdr:from>
    <xdr:ext cx="534377" cy="259045"/>
    <xdr:sp>
      <xdr:nvSpPr>
        <xdr:cNvPr id="370" name="テキスト ボックス 369"/>
        <xdr:cNvSpPr txBox="1"/>
      </xdr:nvSpPr>
      <xdr:spPr>
        <a:xfrm>
          <a:off x="8482965" y="98139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120009</xdr:rowOff>
    </xdr:from>
    <xdr:to>
      <xdr:col>41</xdr:col>
      <xdr:colOff>101600</xdr:colOff>
      <xdr:row>57</xdr:row>
      <xdr:rowOff>50159</xdr:rowOff>
    </xdr:to>
    <xdr:sp>
      <xdr:nvSpPr>
        <xdr:cNvPr id="371" name="楕円 370"/>
        <xdr:cNvSpPr/>
      </xdr:nvSpPr>
      <xdr:spPr>
        <a:xfrm>
          <a:off x="7810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41286</xdr:rowOff>
    </xdr:from>
    <xdr:ext cx="534377" cy="259045"/>
    <xdr:sp>
      <xdr:nvSpPr>
        <xdr:cNvPr id="372" name="テキスト ボックス 371"/>
        <xdr:cNvSpPr txBox="1"/>
      </xdr:nvSpPr>
      <xdr:spPr>
        <a:xfrm>
          <a:off x="7593965" y="9813925"/>
          <a:ext cx="53403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121990</xdr:rowOff>
    </xdr:from>
    <xdr:to>
      <xdr:col>36</xdr:col>
      <xdr:colOff>165100</xdr:colOff>
      <xdr:row>56</xdr:row>
      <xdr:rowOff>52140</xdr:rowOff>
    </xdr:to>
    <xdr:sp>
      <xdr:nvSpPr>
        <xdr:cNvPr id="373" name="楕円 372"/>
        <xdr:cNvSpPr/>
      </xdr:nvSpPr>
      <xdr:spPr>
        <a:xfrm>
          <a:off x="6921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68667</xdr:rowOff>
    </xdr:from>
    <xdr:ext cx="533889" cy="259045"/>
    <xdr:sp>
      <xdr:nvSpPr>
        <xdr:cNvPr id="374" name="テキスト ボックス 373"/>
        <xdr:cNvSpPr txBox="1"/>
      </xdr:nvSpPr>
      <xdr:spPr>
        <a:xfrm>
          <a:off x="6704965" y="93268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65</xdr:row>
      <xdr:rowOff>57150</xdr:rowOff>
    </xdr:from>
    <xdr:to>
      <xdr:col>43</xdr:col>
      <xdr:colOff>63500</xdr:colOff>
      <xdr:row>66</xdr:row>
      <xdr:rowOff>139700</xdr:rowOff>
    </xdr:to>
    <xdr:sp>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66</xdr:row>
      <xdr:rowOff>88900</xdr:rowOff>
    </xdr:from>
    <xdr:to>
      <xdr:col>43</xdr:col>
      <xdr:colOff>63500</xdr:colOff>
      <xdr:row>68</xdr:row>
      <xdr:rowOff>0</xdr:rowOff>
    </xdr:to>
    <xdr:sp>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66</xdr:row>
      <xdr:rowOff>88900</xdr:rowOff>
    </xdr:from>
    <xdr:to>
      <xdr:col>48</xdr:col>
      <xdr:colOff>127000</xdr:colOff>
      <xdr:row>68</xdr:row>
      <xdr:rowOff>0</xdr:rowOff>
    </xdr:to>
    <xdr:sp>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66</xdr:row>
      <xdr:rowOff>88900</xdr:rowOff>
    </xdr:from>
    <xdr:to>
      <xdr:col>54</xdr:col>
      <xdr:colOff>127000</xdr:colOff>
      <xdr:row>68</xdr:row>
      <xdr:rowOff>0</xdr:rowOff>
    </xdr:to>
    <xdr:sp>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xdr:nvSpPr>
        <xdr:cNvPr id="383" name="テキスト ボックス 382"/>
        <xdr:cNvSpPr txBox="1"/>
      </xdr:nvSpPr>
      <xdr:spPr>
        <a:xfrm>
          <a:off x="6565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xdr:nvSpPr>
        <xdr:cNvPr id="386" name="テキスト ボックス 385"/>
        <xdr:cNvSpPr txBox="1"/>
      </xdr:nvSpPr>
      <xdr:spPr>
        <a:xfrm>
          <a:off x="6355080" y="1344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xdr:nvSpPr>
        <xdr:cNvPr id="388" name="テキスト ボックス 387"/>
        <xdr:cNvSpPr txBox="1"/>
      </xdr:nvSpPr>
      <xdr:spPr>
        <a:xfrm>
          <a:off x="6072505" y="1306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xdr:nvSpPr>
        <xdr:cNvPr id="390" name="テキスト ボックス 389"/>
        <xdr:cNvSpPr txBox="1"/>
      </xdr:nvSpPr>
      <xdr:spPr>
        <a:xfrm>
          <a:off x="6072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xdr:nvSpPr>
        <xdr:cNvPr id="392" name="テキスト ボックス 391"/>
        <xdr:cNvSpPr txBox="1"/>
      </xdr:nvSpPr>
      <xdr:spPr>
        <a:xfrm>
          <a:off x="6072505" y="1230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xdr:nvSpPr>
        <xdr:cNvPr id="394" name="テキスト ボックス 393"/>
        <xdr:cNvSpPr txBox="1"/>
      </xdr:nvSpPr>
      <xdr:spPr>
        <a:xfrm>
          <a:off x="6072505" y="1192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xdr:nvSpPr>
        <xdr:cNvPr id="396" name="テキスト ボックス 395"/>
        <xdr:cNvSpPr txBox="1"/>
      </xdr:nvSpPr>
      <xdr:spPr>
        <a:xfrm>
          <a:off x="6008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4617</xdr:rowOff>
    </xdr:from>
    <xdr:to>
      <xdr:col>54</xdr:col>
      <xdr:colOff>189865</xdr:colOff>
      <xdr:row>78</xdr:row>
      <xdr:rowOff>160007</xdr:rowOff>
    </xdr:to>
    <xdr:cxnSp>
      <xdr:nvCxnSpPr>
        <xdr:cNvPr id="398" name="直線コネクタ 397"/>
        <xdr:cNvCxnSpPr/>
      </xdr:nvCxnSpPr>
      <xdr:spPr>
        <a:xfrm flipV="1">
          <a:off x="10475595" y="12691745"/>
          <a:ext cx="1270" cy="840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163834</xdr:rowOff>
    </xdr:from>
    <xdr:ext cx="469744" cy="259045"/>
    <xdr:sp>
      <xdr:nvSpPr>
        <xdr:cNvPr id="399" name="商工費最小値テキスト"/>
        <xdr:cNvSpPr txBox="1"/>
      </xdr:nvSpPr>
      <xdr:spPr>
        <a:xfrm>
          <a:off x="10528300" y="13536930"/>
          <a:ext cx="46926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160007</xdr:rowOff>
    </xdr:from>
    <xdr:to>
      <xdr:col>55</xdr:col>
      <xdr:colOff>88900</xdr:colOff>
      <xdr:row>78</xdr:row>
      <xdr:rowOff>160007</xdr:rowOff>
    </xdr:to>
    <xdr:cxnSp>
      <xdr:nvCxnSpPr>
        <xdr:cNvPr id="400" name="直線コネクタ 399"/>
        <xdr:cNvCxnSpPr/>
      </xdr:nvCxnSpPr>
      <xdr:spPr>
        <a:xfrm>
          <a:off x="10388600" y="135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122744</xdr:rowOff>
    </xdr:from>
    <xdr:ext cx="534377" cy="259045"/>
    <xdr:sp>
      <xdr:nvSpPr>
        <xdr:cNvPr id="401" name="商工費最大値テキスト"/>
        <xdr:cNvSpPr txBox="1"/>
      </xdr:nvSpPr>
      <xdr:spPr>
        <a:xfrm>
          <a:off x="10528300" y="124669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4617</xdr:rowOff>
    </xdr:from>
    <xdr:to>
      <xdr:col>55</xdr:col>
      <xdr:colOff>88900</xdr:colOff>
      <xdr:row>74</xdr:row>
      <xdr:rowOff>4617</xdr:rowOff>
    </xdr:to>
    <xdr:cxnSp>
      <xdr:nvCxnSpPr>
        <xdr:cNvPr id="402" name="直線コネクタ 401"/>
        <xdr:cNvCxnSpPr/>
      </xdr:nvCxnSpPr>
      <xdr:spPr>
        <a:xfrm>
          <a:off x="10388600" y="1269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70091</xdr:rowOff>
    </xdr:from>
    <xdr:to>
      <xdr:col>55</xdr:col>
      <xdr:colOff>0</xdr:colOff>
      <xdr:row>76</xdr:row>
      <xdr:rowOff>82</xdr:rowOff>
    </xdr:to>
    <xdr:cxnSp>
      <xdr:nvCxnSpPr>
        <xdr:cNvPr id="403" name="直線コネクタ 402"/>
        <xdr:cNvCxnSpPr/>
      </xdr:nvCxnSpPr>
      <xdr:spPr>
        <a:xfrm>
          <a:off x="9639300" y="12928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90854</xdr:rowOff>
    </xdr:from>
    <xdr:ext cx="534377" cy="259045"/>
    <xdr:sp>
      <xdr:nvSpPr>
        <xdr:cNvPr id="404" name="商工費平均値テキスト"/>
        <xdr:cNvSpPr txBox="1"/>
      </xdr:nvSpPr>
      <xdr:spPr>
        <a:xfrm>
          <a:off x="10528300" y="1312100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112427</xdr:rowOff>
    </xdr:from>
    <xdr:to>
      <xdr:col>55</xdr:col>
      <xdr:colOff>50800</xdr:colOff>
      <xdr:row>77</xdr:row>
      <xdr:rowOff>42577</xdr:rowOff>
    </xdr:to>
    <xdr:sp>
      <xdr:nvSpPr>
        <xdr:cNvPr id="405" name="フローチャート: 判断 404"/>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43593</xdr:rowOff>
    </xdr:from>
    <xdr:to>
      <xdr:col>50</xdr:col>
      <xdr:colOff>114300</xdr:colOff>
      <xdr:row>75</xdr:row>
      <xdr:rowOff>70091</xdr:rowOff>
    </xdr:to>
    <xdr:cxnSp>
      <xdr:nvCxnSpPr>
        <xdr:cNvPr id="406" name="直線コネクタ 405"/>
        <xdr:cNvCxnSpPr/>
      </xdr:nvCxnSpPr>
      <xdr:spPr>
        <a:xfrm>
          <a:off x="8750300" y="12730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51733</xdr:rowOff>
    </xdr:from>
    <xdr:to>
      <xdr:col>50</xdr:col>
      <xdr:colOff>165100</xdr:colOff>
      <xdr:row>76</xdr:row>
      <xdr:rowOff>153333</xdr:rowOff>
    </xdr:to>
    <xdr:sp>
      <xdr:nvSpPr>
        <xdr:cNvPr id="407" name="フローチャート: 判断 406"/>
        <xdr:cNvSpPr/>
      </xdr:nvSpPr>
      <xdr:spPr>
        <a:xfrm>
          <a:off x="9588500" y="1308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144460</xdr:rowOff>
    </xdr:from>
    <xdr:ext cx="533889" cy="259045"/>
    <xdr:sp>
      <xdr:nvSpPr>
        <xdr:cNvPr id="408" name="テキスト ボックス 407"/>
        <xdr:cNvSpPr txBox="1"/>
      </xdr:nvSpPr>
      <xdr:spPr>
        <a:xfrm>
          <a:off x="9371965" y="131743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138367</xdr:rowOff>
    </xdr:from>
    <xdr:to>
      <xdr:col>45</xdr:col>
      <xdr:colOff>177800</xdr:colOff>
      <xdr:row>74</xdr:row>
      <xdr:rowOff>43593</xdr:rowOff>
    </xdr:to>
    <xdr:cxnSp>
      <xdr:nvCxnSpPr>
        <xdr:cNvPr id="409" name="直線コネクタ 408"/>
        <xdr:cNvCxnSpPr/>
      </xdr:nvCxnSpPr>
      <xdr:spPr>
        <a:xfrm>
          <a:off x="7861300" y="12310745"/>
          <a:ext cx="889000" cy="4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41332</xdr:rowOff>
    </xdr:from>
    <xdr:to>
      <xdr:col>46</xdr:col>
      <xdr:colOff>38100</xdr:colOff>
      <xdr:row>76</xdr:row>
      <xdr:rowOff>142932</xdr:rowOff>
    </xdr:to>
    <xdr:sp>
      <xdr:nvSpPr>
        <xdr:cNvPr id="410" name="フローチャート: 判断 409"/>
        <xdr:cNvSpPr/>
      </xdr:nvSpPr>
      <xdr:spPr>
        <a:xfrm>
          <a:off x="8699500" y="130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134059</xdr:rowOff>
    </xdr:from>
    <xdr:ext cx="534377" cy="259045"/>
    <xdr:sp>
      <xdr:nvSpPr>
        <xdr:cNvPr id="411" name="テキスト ボックス 410"/>
        <xdr:cNvSpPr txBox="1"/>
      </xdr:nvSpPr>
      <xdr:spPr>
        <a:xfrm>
          <a:off x="8482965" y="131641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138367</xdr:rowOff>
    </xdr:from>
    <xdr:to>
      <xdr:col>41</xdr:col>
      <xdr:colOff>50800</xdr:colOff>
      <xdr:row>76</xdr:row>
      <xdr:rowOff>62015</xdr:rowOff>
    </xdr:to>
    <xdr:cxnSp>
      <xdr:nvCxnSpPr>
        <xdr:cNvPr id="412" name="直線コネクタ 411"/>
        <xdr:cNvCxnSpPr/>
      </xdr:nvCxnSpPr>
      <xdr:spPr>
        <a:xfrm flipV="1">
          <a:off x="6972300" y="12310745"/>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xdr:nvSpPr>
        <xdr:cNvPr id="413" name="フローチャート: 判断 412"/>
        <xdr:cNvSpPr/>
      </xdr:nvSpPr>
      <xdr:spPr>
        <a:xfrm>
          <a:off x="7810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xdr:nvSpPr>
        <xdr:cNvPr id="414" name="テキスト ボックス 413"/>
        <xdr:cNvSpPr txBox="1"/>
      </xdr:nvSpPr>
      <xdr:spPr>
        <a:xfrm>
          <a:off x="7593965" y="132092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xdr:nvSpPr>
        <xdr:cNvPr id="415" name="フローチャート: 判断 414"/>
        <xdr:cNvSpPr/>
      </xdr:nvSpPr>
      <xdr:spPr>
        <a:xfrm>
          <a:off x="6921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14940</xdr:rowOff>
    </xdr:from>
    <xdr:ext cx="533889" cy="259045"/>
    <xdr:sp>
      <xdr:nvSpPr>
        <xdr:cNvPr id="416" name="テキスト ボックス 415"/>
        <xdr:cNvSpPr txBox="1"/>
      </xdr:nvSpPr>
      <xdr:spPr>
        <a:xfrm>
          <a:off x="6704965" y="133877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xdr:nvSpPr>
        <xdr:cNvPr id="417" name="テキスト ボックス 416"/>
        <xdr:cNvSpPr txBox="1"/>
      </xdr:nvSpPr>
      <xdr:spPr>
        <a:xfrm>
          <a:off x="10287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xdr:nvSpPr>
        <xdr:cNvPr id="418" name="テキスト ボックス 417"/>
        <xdr:cNvSpPr txBox="1"/>
      </xdr:nvSpPr>
      <xdr:spPr>
        <a:xfrm>
          <a:off x="9448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xdr:nvSpPr>
        <xdr:cNvPr id="419" name="テキスト ボックス 418"/>
        <xdr:cNvSpPr txBox="1"/>
      </xdr:nvSpPr>
      <xdr:spPr>
        <a:xfrm>
          <a:off x="8559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xdr:nvSpPr>
        <xdr:cNvPr id="420" name="テキスト ボックス 419"/>
        <xdr:cNvSpPr txBox="1"/>
      </xdr:nvSpPr>
      <xdr:spPr>
        <a:xfrm>
          <a:off x="767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xdr:nvSpPr>
        <xdr:cNvPr id="421" name="テキスト ボックス 420"/>
        <xdr:cNvSpPr txBox="1"/>
      </xdr:nvSpPr>
      <xdr:spPr>
        <a:xfrm>
          <a:off x="678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120732</xdr:rowOff>
    </xdr:from>
    <xdr:to>
      <xdr:col>55</xdr:col>
      <xdr:colOff>50800</xdr:colOff>
      <xdr:row>76</xdr:row>
      <xdr:rowOff>50882</xdr:rowOff>
    </xdr:to>
    <xdr:sp>
      <xdr:nvSpPr>
        <xdr:cNvPr id="422" name="楕円 421"/>
        <xdr:cNvSpPr/>
      </xdr:nvSpPr>
      <xdr:spPr>
        <a:xfrm>
          <a:off x="104267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143609</xdr:rowOff>
    </xdr:from>
    <xdr:ext cx="534377" cy="259045"/>
    <xdr:sp>
      <xdr:nvSpPr>
        <xdr:cNvPr id="423" name="商工費該当値テキスト"/>
        <xdr:cNvSpPr txBox="1"/>
      </xdr:nvSpPr>
      <xdr:spPr>
        <a:xfrm>
          <a:off x="10528300" y="128308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19291</xdr:rowOff>
    </xdr:from>
    <xdr:to>
      <xdr:col>50</xdr:col>
      <xdr:colOff>165100</xdr:colOff>
      <xdr:row>75</xdr:row>
      <xdr:rowOff>120891</xdr:rowOff>
    </xdr:to>
    <xdr:sp>
      <xdr:nvSpPr>
        <xdr:cNvPr id="424" name="楕円 423"/>
        <xdr:cNvSpPr/>
      </xdr:nvSpPr>
      <xdr:spPr>
        <a:xfrm>
          <a:off x="9588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137418</xdr:rowOff>
    </xdr:from>
    <xdr:ext cx="533889" cy="259045"/>
    <xdr:sp>
      <xdr:nvSpPr>
        <xdr:cNvPr id="425" name="テキスト ボックス 424"/>
        <xdr:cNvSpPr txBox="1"/>
      </xdr:nvSpPr>
      <xdr:spPr>
        <a:xfrm>
          <a:off x="9371965" y="126530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164243</xdr:rowOff>
    </xdr:from>
    <xdr:to>
      <xdr:col>46</xdr:col>
      <xdr:colOff>38100</xdr:colOff>
      <xdr:row>74</xdr:row>
      <xdr:rowOff>94393</xdr:rowOff>
    </xdr:to>
    <xdr:sp>
      <xdr:nvSpPr>
        <xdr:cNvPr id="426" name="楕円 425"/>
        <xdr:cNvSpPr/>
      </xdr:nvSpPr>
      <xdr:spPr>
        <a:xfrm>
          <a:off x="86995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110920</xdr:rowOff>
    </xdr:from>
    <xdr:ext cx="534377" cy="259045"/>
    <xdr:sp>
      <xdr:nvSpPr>
        <xdr:cNvPr id="427" name="テキスト ボックス 426"/>
        <xdr:cNvSpPr txBox="1"/>
      </xdr:nvSpPr>
      <xdr:spPr>
        <a:xfrm>
          <a:off x="8482965" y="124548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87567</xdr:rowOff>
    </xdr:from>
    <xdr:to>
      <xdr:col>41</xdr:col>
      <xdr:colOff>101600</xdr:colOff>
      <xdr:row>72</xdr:row>
      <xdr:rowOff>17717</xdr:rowOff>
    </xdr:to>
    <xdr:sp>
      <xdr:nvSpPr>
        <xdr:cNvPr id="428" name="楕円 427"/>
        <xdr:cNvSpPr/>
      </xdr:nvSpPr>
      <xdr:spPr>
        <a:xfrm>
          <a:off x="7810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34244</xdr:rowOff>
    </xdr:from>
    <xdr:ext cx="534377" cy="259045"/>
    <xdr:sp>
      <xdr:nvSpPr>
        <xdr:cNvPr id="429" name="テキスト ボックス 428"/>
        <xdr:cNvSpPr txBox="1"/>
      </xdr:nvSpPr>
      <xdr:spPr>
        <a:xfrm>
          <a:off x="7593965" y="120351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11215</xdr:rowOff>
    </xdr:from>
    <xdr:to>
      <xdr:col>36</xdr:col>
      <xdr:colOff>165100</xdr:colOff>
      <xdr:row>76</xdr:row>
      <xdr:rowOff>112815</xdr:rowOff>
    </xdr:to>
    <xdr:sp>
      <xdr:nvSpPr>
        <xdr:cNvPr id="430" name="楕円 429"/>
        <xdr:cNvSpPr/>
      </xdr:nvSpPr>
      <xdr:spPr>
        <a:xfrm>
          <a:off x="6921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129341</xdr:rowOff>
    </xdr:from>
    <xdr:ext cx="533889" cy="259045"/>
    <xdr:sp>
      <xdr:nvSpPr>
        <xdr:cNvPr id="431" name="テキスト ボックス 430"/>
        <xdr:cNvSpPr txBox="1"/>
      </xdr:nvSpPr>
      <xdr:spPr>
        <a:xfrm>
          <a:off x="6704965" y="128162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85</xdr:row>
      <xdr:rowOff>57150</xdr:rowOff>
    </xdr:from>
    <xdr:to>
      <xdr:col>43</xdr:col>
      <xdr:colOff>63500</xdr:colOff>
      <xdr:row>86</xdr:row>
      <xdr:rowOff>139700</xdr:rowOff>
    </xdr:to>
    <xdr:sp>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63500</xdr:colOff>
      <xdr:row>86</xdr:row>
      <xdr:rowOff>88900</xdr:rowOff>
    </xdr:from>
    <xdr:to>
      <xdr:col>43</xdr:col>
      <xdr:colOff>63500</xdr:colOff>
      <xdr:row>88</xdr:row>
      <xdr:rowOff>0</xdr:rowOff>
    </xdr:to>
    <xdr:sp>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86</xdr:row>
      <xdr:rowOff>88900</xdr:rowOff>
    </xdr:from>
    <xdr:to>
      <xdr:col>48</xdr:col>
      <xdr:colOff>127000</xdr:colOff>
      <xdr:row>88</xdr:row>
      <xdr:rowOff>0</xdr:rowOff>
    </xdr:to>
    <xdr:sp>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86</xdr:row>
      <xdr:rowOff>88900</xdr:rowOff>
    </xdr:from>
    <xdr:to>
      <xdr:col>54</xdr:col>
      <xdr:colOff>127000</xdr:colOff>
      <xdr:row>88</xdr:row>
      <xdr:rowOff>0</xdr:rowOff>
    </xdr:to>
    <xdr:sp>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xdr:nvSpPr>
        <xdr:cNvPr id="440" name="テキスト ボックス 439"/>
        <xdr:cNvSpPr txBox="1"/>
      </xdr:nvSpPr>
      <xdr:spPr>
        <a:xfrm>
          <a:off x="6565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xdr:nvSpPr>
        <xdr:cNvPr id="442" name="テキスト ボックス 441"/>
        <xdr:cNvSpPr txBox="1"/>
      </xdr:nvSpPr>
      <xdr:spPr>
        <a:xfrm>
          <a:off x="6355080" y="1725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xdr:nvSpPr>
        <xdr:cNvPr id="444" name="テキスト ボックス 443"/>
        <xdr:cNvSpPr txBox="1"/>
      </xdr:nvSpPr>
      <xdr:spPr>
        <a:xfrm>
          <a:off x="6072505" y="1687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xdr:nvSpPr>
        <xdr:cNvPr id="446" name="テキスト ボックス 445"/>
        <xdr:cNvSpPr txBox="1"/>
      </xdr:nvSpPr>
      <xdr:spPr>
        <a:xfrm>
          <a:off x="6072505" y="1649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xdr:nvSpPr>
        <xdr:cNvPr id="448" name="テキスト ボックス 447"/>
        <xdr:cNvSpPr txBox="1"/>
      </xdr:nvSpPr>
      <xdr:spPr>
        <a:xfrm>
          <a:off x="6072505" y="1611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xdr:nvSpPr>
        <xdr:cNvPr id="450" name="テキスト ボックス 449"/>
        <xdr:cNvSpPr txBox="1"/>
      </xdr:nvSpPr>
      <xdr:spPr>
        <a:xfrm>
          <a:off x="6072505" y="1573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xdr:nvSpPr>
        <xdr:cNvPr id="452" name="テキスト ボックス 451"/>
        <xdr:cNvSpPr txBox="1"/>
      </xdr:nvSpPr>
      <xdr:spPr>
        <a:xfrm>
          <a:off x="6008370" y="1535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xdr:nvSpPr>
        <xdr:cNvPr id="454" name="テキスト ボックス 453"/>
        <xdr:cNvSpPr txBox="1"/>
      </xdr:nvSpPr>
      <xdr:spPr>
        <a:xfrm>
          <a:off x="6008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xdr:nvCxnSpPr>
        <xdr:cNvPr id="456" name="直線コネクタ 455"/>
        <xdr:cNvCxnSpPr/>
      </xdr:nvCxnSpPr>
      <xdr:spPr>
        <a:xfrm flipV="1">
          <a:off x="10475595" y="15399385"/>
          <a:ext cx="127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xdr:nvSpPr>
        <xdr:cNvPr id="457" name="土木費最小値テキスト"/>
        <xdr:cNvSpPr txBox="1"/>
      </xdr:nvSpPr>
      <xdr:spPr>
        <a:xfrm>
          <a:off x="10528300" y="170262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xdr:nvCxnSpPr>
        <xdr:cNvPr id="458" name="直線コネクタ 457"/>
        <xdr:cNvCxnSpPr/>
      </xdr:nvCxnSpPr>
      <xdr:spPr>
        <a:xfrm>
          <a:off x="10388600" y="170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xdr:nvSpPr>
        <xdr:cNvPr id="459" name="土木費最大値テキスト"/>
        <xdr:cNvSpPr txBox="1"/>
      </xdr:nvSpPr>
      <xdr:spPr>
        <a:xfrm>
          <a:off x="10528300" y="1517459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xdr:nvCxnSpPr>
        <xdr:cNvPr id="460" name="直線コネクタ 459"/>
        <xdr:cNvCxnSpPr/>
      </xdr:nvCxnSpPr>
      <xdr:spPr>
        <a:xfrm>
          <a:off x="10388600" y="1539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122574</xdr:rowOff>
    </xdr:from>
    <xdr:to>
      <xdr:col>55</xdr:col>
      <xdr:colOff>0</xdr:colOff>
      <xdr:row>93</xdr:row>
      <xdr:rowOff>48794</xdr:rowOff>
    </xdr:to>
    <xdr:cxnSp>
      <xdr:nvCxnSpPr>
        <xdr:cNvPr id="461" name="直線コネクタ 460"/>
        <xdr:cNvCxnSpPr/>
      </xdr:nvCxnSpPr>
      <xdr:spPr>
        <a:xfrm flipV="1">
          <a:off x="9639300" y="1589595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xdr:nvSpPr>
        <xdr:cNvPr id="462" name="土木費平均値テキスト"/>
        <xdr:cNvSpPr txBox="1"/>
      </xdr:nvSpPr>
      <xdr:spPr>
        <a:xfrm>
          <a:off x="10528300" y="1626997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xdr:nvSpPr>
        <xdr:cNvPr id="463" name="フローチャート: 判断 462"/>
        <xdr:cNvSpPr/>
      </xdr:nvSpPr>
      <xdr:spPr>
        <a:xfrm>
          <a:off x="104267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44526</xdr:rowOff>
    </xdr:from>
    <xdr:to>
      <xdr:col>50</xdr:col>
      <xdr:colOff>114300</xdr:colOff>
      <xdr:row>93</xdr:row>
      <xdr:rowOff>48794</xdr:rowOff>
    </xdr:to>
    <xdr:cxnSp>
      <xdr:nvCxnSpPr>
        <xdr:cNvPr id="464" name="直線コネクタ 463"/>
        <xdr:cNvCxnSpPr/>
      </xdr:nvCxnSpPr>
      <xdr:spPr>
        <a:xfrm>
          <a:off x="8750300" y="15989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xdr:nvSpPr>
        <xdr:cNvPr id="465" name="フローチャート: 判断 464"/>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3889" cy="259045"/>
    <xdr:sp>
      <xdr:nvSpPr>
        <xdr:cNvPr id="466" name="テキスト ボックス 465"/>
        <xdr:cNvSpPr txBox="1"/>
      </xdr:nvSpPr>
      <xdr:spPr>
        <a:xfrm>
          <a:off x="9371965" y="163823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44526</xdr:rowOff>
    </xdr:from>
    <xdr:to>
      <xdr:col>45</xdr:col>
      <xdr:colOff>177800</xdr:colOff>
      <xdr:row>94</xdr:row>
      <xdr:rowOff>23991</xdr:rowOff>
    </xdr:to>
    <xdr:cxnSp>
      <xdr:nvCxnSpPr>
        <xdr:cNvPr id="467" name="直線コネクタ 466"/>
        <xdr:cNvCxnSpPr/>
      </xdr:nvCxnSpPr>
      <xdr:spPr>
        <a:xfrm flipV="1">
          <a:off x="7861300" y="159893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xdr:nvSpPr>
        <xdr:cNvPr id="468" name="フローチャート: 判断 467"/>
        <xdr:cNvSpPr/>
      </xdr:nvSpPr>
      <xdr:spPr>
        <a:xfrm>
          <a:off x="86995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xdr:nvSpPr>
        <xdr:cNvPr id="469" name="テキスト ボックス 468"/>
        <xdr:cNvSpPr txBox="1"/>
      </xdr:nvSpPr>
      <xdr:spPr>
        <a:xfrm>
          <a:off x="8482965" y="163487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23991</xdr:rowOff>
    </xdr:from>
    <xdr:to>
      <xdr:col>41</xdr:col>
      <xdr:colOff>50800</xdr:colOff>
      <xdr:row>94</xdr:row>
      <xdr:rowOff>24161</xdr:rowOff>
    </xdr:to>
    <xdr:cxnSp>
      <xdr:nvCxnSpPr>
        <xdr:cNvPr id="470" name="直線コネクタ 469"/>
        <xdr:cNvCxnSpPr/>
      </xdr:nvCxnSpPr>
      <xdr:spPr>
        <a:xfrm flipV="1">
          <a:off x="6972300" y="1613979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xdr:nvSpPr>
        <xdr:cNvPr id="471" name="フローチャート: 判断 470"/>
        <xdr:cNvSpPr/>
      </xdr:nvSpPr>
      <xdr:spPr>
        <a:xfrm>
          <a:off x="7810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xdr:nvSpPr>
        <xdr:cNvPr id="472" name="テキスト ボックス 471"/>
        <xdr:cNvSpPr txBox="1"/>
      </xdr:nvSpPr>
      <xdr:spPr>
        <a:xfrm>
          <a:off x="7593965" y="16464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xdr:nvSpPr>
        <xdr:cNvPr id="473" name="フローチャート: 判断 472"/>
        <xdr:cNvSpPr/>
      </xdr:nvSpPr>
      <xdr:spPr>
        <a:xfrm>
          <a:off x="6921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3889" cy="259045"/>
    <xdr:sp>
      <xdr:nvSpPr>
        <xdr:cNvPr id="474" name="テキスト ボックス 473"/>
        <xdr:cNvSpPr txBox="1"/>
      </xdr:nvSpPr>
      <xdr:spPr>
        <a:xfrm>
          <a:off x="6704965" y="165201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xdr:nvSpPr>
        <xdr:cNvPr id="475" name="テキスト ボックス 474"/>
        <xdr:cNvSpPr txBox="1"/>
      </xdr:nvSpPr>
      <xdr:spPr>
        <a:xfrm>
          <a:off x="10287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xdr:nvSpPr>
        <xdr:cNvPr id="476" name="テキスト ボックス 475"/>
        <xdr:cNvSpPr txBox="1"/>
      </xdr:nvSpPr>
      <xdr:spPr>
        <a:xfrm>
          <a:off x="9448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xdr:nvSpPr>
        <xdr:cNvPr id="477" name="テキスト ボックス 476"/>
        <xdr:cNvSpPr txBox="1"/>
      </xdr:nvSpPr>
      <xdr:spPr>
        <a:xfrm>
          <a:off x="8559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xdr:nvSpPr>
        <xdr:cNvPr id="478" name="テキスト ボックス 477"/>
        <xdr:cNvSpPr txBox="1"/>
      </xdr:nvSpPr>
      <xdr:spPr>
        <a:xfrm>
          <a:off x="767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xdr:nvSpPr>
        <xdr:cNvPr id="479" name="テキスト ボックス 478"/>
        <xdr:cNvSpPr txBox="1"/>
      </xdr:nvSpPr>
      <xdr:spPr>
        <a:xfrm>
          <a:off x="678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71774</xdr:rowOff>
    </xdr:from>
    <xdr:to>
      <xdr:col>55</xdr:col>
      <xdr:colOff>50800</xdr:colOff>
      <xdr:row>93</xdr:row>
      <xdr:rowOff>1924</xdr:rowOff>
    </xdr:to>
    <xdr:sp>
      <xdr:nvSpPr>
        <xdr:cNvPr id="480" name="楕円 479"/>
        <xdr:cNvSpPr/>
      </xdr:nvSpPr>
      <xdr:spPr>
        <a:xfrm>
          <a:off x="1042670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94651</xdr:rowOff>
    </xdr:from>
    <xdr:ext cx="534377" cy="259045"/>
    <xdr:sp>
      <xdr:nvSpPr>
        <xdr:cNvPr id="481" name="土木費該当値テキスト"/>
        <xdr:cNvSpPr txBox="1"/>
      </xdr:nvSpPr>
      <xdr:spPr>
        <a:xfrm>
          <a:off x="10528300" y="156965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169444</xdr:rowOff>
    </xdr:from>
    <xdr:to>
      <xdr:col>50</xdr:col>
      <xdr:colOff>165100</xdr:colOff>
      <xdr:row>93</xdr:row>
      <xdr:rowOff>99594</xdr:rowOff>
    </xdr:to>
    <xdr:sp>
      <xdr:nvSpPr>
        <xdr:cNvPr id="482" name="楕円 481"/>
        <xdr:cNvSpPr/>
      </xdr:nvSpPr>
      <xdr:spPr>
        <a:xfrm>
          <a:off x="9588500" y="15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116121</xdr:rowOff>
    </xdr:from>
    <xdr:ext cx="533889" cy="259045"/>
    <xdr:sp>
      <xdr:nvSpPr>
        <xdr:cNvPr id="483" name="テキスト ボックス 482"/>
        <xdr:cNvSpPr txBox="1"/>
      </xdr:nvSpPr>
      <xdr:spPr>
        <a:xfrm>
          <a:off x="9371965" y="157175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165176</xdr:rowOff>
    </xdr:from>
    <xdr:to>
      <xdr:col>46</xdr:col>
      <xdr:colOff>38100</xdr:colOff>
      <xdr:row>93</xdr:row>
      <xdr:rowOff>95326</xdr:rowOff>
    </xdr:to>
    <xdr:sp>
      <xdr:nvSpPr>
        <xdr:cNvPr id="484" name="楕円 483"/>
        <xdr:cNvSpPr/>
      </xdr:nvSpPr>
      <xdr:spPr>
        <a:xfrm>
          <a:off x="8699500" y="159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111853</xdr:rowOff>
    </xdr:from>
    <xdr:ext cx="534377" cy="259045"/>
    <xdr:sp>
      <xdr:nvSpPr>
        <xdr:cNvPr id="485" name="テキスト ボックス 484"/>
        <xdr:cNvSpPr txBox="1"/>
      </xdr:nvSpPr>
      <xdr:spPr>
        <a:xfrm>
          <a:off x="8482965" y="157137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144641</xdr:rowOff>
    </xdr:from>
    <xdr:to>
      <xdr:col>41</xdr:col>
      <xdr:colOff>101600</xdr:colOff>
      <xdr:row>94</xdr:row>
      <xdr:rowOff>74791</xdr:rowOff>
    </xdr:to>
    <xdr:sp>
      <xdr:nvSpPr>
        <xdr:cNvPr id="486" name="楕円 485"/>
        <xdr:cNvSpPr/>
      </xdr:nvSpPr>
      <xdr:spPr>
        <a:xfrm>
          <a:off x="7810500" y="160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91318</xdr:rowOff>
    </xdr:from>
    <xdr:ext cx="534377" cy="259045"/>
    <xdr:sp>
      <xdr:nvSpPr>
        <xdr:cNvPr id="487" name="テキスト ボックス 486"/>
        <xdr:cNvSpPr txBox="1"/>
      </xdr:nvSpPr>
      <xdr:spPr>
        <a:xfrm>
          <a:off x="7593965" y="158642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144811</xdr:rowOff>
    </xdr:from>
    <xdr:to>
      <xdr:col>36</xdr:col>
      <xdr:colOff>165100</xdr:colOff>
      <xdr:row>94</xdr:row>
      <xdr:rowOff>74961</xdr:rowOff>
    </xdr:to>
    <xdr:sp>
      <xdr:nvSpPr>
        <xdr:cNvPr id="488" name="楕円 487"/>
        <xdr:cNvSpPr/>
      </xdr:nvSpPr>
      <xdr:spPr>
        <a:xfrm>
          <a:off x="6921500" y="160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91488</xdr:rowOff>
    </xdr:from>
    <xdr:ext cx="533889" cy="259045"/>
    <xdr:sp>
      <xdr:nvSpPr>
        <xdr:cNvPr id="489" name="テキスト ボックス 488"/>
        <xdr:cNvSpPr txBox="1"/>
      </xdr:nvSpPr>
      <xdr:spPr>
        <a:xfrm>
          <a:off x="6704965" y="158648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25</xdr:row>
      <xdr:rowOff>57150</xdr:rowOff>
    </xdr:from>
    <xdr:to>
      <xdr:col>74</xdr:col>
      <xdr:colOff>0</xdr:colOff>
      <xdr:row>26</xdr:row>
      <xdr:rowOff>139700</xdr:rowOff>
    </xdr:to>
    <xdr:sp>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26</xdr:row>
      <xdr:rowOff>88900</xdr:rowOff>
    </xdr:from>
    <xdr:to>
      <xdr:col>74</xdr:col>
      <xdr:colOff>0</xdr:colOff>
      <xdr:row>28</xdr:row>
      <xdr:rowOff>0</xdr:rowOff>
    </xdr:to>
    <xdr:sp>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26</xdr:row>
      <xdr:rowOff>88900</xdr:rowOff>
    </xdr:from>
    <xdr:to>
      <xdr:col>79</xdr:col>
      <xdr:colOff>63500</xdr:colOff>
      <xdr:row>28</xdr:row>
      <xdr:rowOff>0</xdr:rowOff>
    </xdr:to>
    <xdr:sp>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26</xdr:row>
      <xdr:rowOff>88900</xdr:rowOff>
    </xdr:from>
    <xdr:to>
      <xdr:col>85</xdr:col>
      <xdr:colOff>63500</xdr:colOff>
      <xdr:row>28</xdr:row>
      <xdr:rowOff>0</xdr:rowOff>
    </xdr:to>
    <xdr:sp>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xdr:nvSpPr>
        <xdr:cNvPr id="498" name="テキスト ボックス 497"/>
        <xdr:cNvSpPr txBox="1"/>
      </xdr:nvSpPr>
      <xdr:spPr>
        <a:xfrm>
          <a:off x="12407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xdr:nvSpPr>
        <xdr:cNvPr id="500" name="テキスト ボックス 499"/>
        <xdr:cNvSpPr txBox="1"/>
      </xdr:nvSpPr>
      <xdr:spPr>
        <a:xfrm>
          <a:off x="12197080" y="6969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xdr:nvSpPr>
        <xdr:cNvPr id="502" name="テキスト ボックス 501"/>
        <xdr:cNvSpPr txBox="1"/>
      </xdr:nvSpPr>
      <xdr:spPr>
        <a:xfrm>
          <a:off x="11914505" y="658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xdr:nvSpPr>
        <xdr:cNvPr id="504" name="テキスト ボックス 503"/>
        <xdr:cNvSpPr txBox="1"/>
      </xdr:nvSpPr>
      <xdr:spPr>
        <a:xfrm>
          <a:off x="11914505" y="620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xdr:nvSpPr>
        <xdr:cNvPr id="506" name="テキスト ボックス 505"/>
        <xdr:cNvSpPr txBox="1"/>
      </xdr:nvSpPr>
      <xdr:spPr>
        <a:xfrm>
          <a:off x="11914505" y="582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xdr:nvSpPr>
        <xdr:cNvPr id="508" name="テキスト ボックス 507"/>
        <xdr:cNvSpPr txBox="1"/>
      </xdr:nvSpPr>
      <xdr:spPr>
        <a:xfrm>
          <a:off x="11914505" y="544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xdr:nvSpPr>
        <xdr:cNvPr id="510" name="テキスト ボックス 509"/>
        <xdr:cNvSpPr txBox="1"/>
      </xdr:nvSpPr>
      <xdr:spPr>
        <a:xfrm>
          <a:off x="11914505" y="506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xdr:nvSpPr>
        <xdr:cNvPr id="512" name="テキスト ボックス 511"/>
        <xdr:cNvSpPr txBox="1"/>
      </xdr:nvSpPr>
      <xdr:spPr>
        <a:xfrm>
          <a:off x="11914505" y="468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xdr:nvCxnSpPr>
        <xdr:cNvPr id="514" name="直線コネクタ 513"/>
        <xdr:cNvCxnSpPr/>
      </xdr:nvCxnSpPr>
      <xdr:spPr>
        <a:xfrm flipV="1">
          <a:off x="16317595" y="5193030"/>
          <a:ext cx="635"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xdr:nvSpPr>
        <xdr:cNvPr id="515" name="消防費最小値テキスト"/>
        <xdr:cNvSpPr txBox="1"/>
      </xdr:nvSpPr>
      <xdr:spPr>
        <a:xfrm>
          <a:off x="16370300" y="673608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xdr:nvCxnSpPr>
        <xdr:cNvPr id="516" name="直線コネクタ 515"/>
        <xdr:cNvCxnSpPr/>
      </xdr:nvCxnSpPr>
      <xdr:spPr>
        <a:xfrm>
          <a:off x="16230600" y="673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xdr:nvSpPr>
        <xdr:cNvPr id="517" name="消防費最大値テキスト"/>
        <xdr:cNvSpPr txBox="1"/>
      </xdr:nvSpPr>
      <xdr:spPr>
        <a:xfrm>
          <a:off x="16370300" y="49682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xdr:nvCxnSpPr>
        <xdr:cNvPr id="518" name="直線コネクタ 517"/>
        <xdr:cNvCxnSpPr/>
      </xdr:nvCxnSpPr>
      <xdr:spPr>
        <a:xfrm>
          <a:off x="16230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21476</xdr:rowOff>
    </xdr:from>
    <xdr:to>
      <xdr:col>85</xdr:col>
      <xdr:colOff>127000</xdr:colOff>
      <xdr:row>37</xdr:row>
      <xdr:rowOff>788</xdr:rowOff>
    </xdr:to>
    <xdr:cxnSp>
      <xdr:nvCxnSpPr>
        <xdr:cNvPr id="519" name="直線コネクタ 518"/>
        <xdr:cNvCxnSpPr/>
      </xdr:nvCxnSpPr>
      <xdr:spPr>
        <a:xfrm flipV="1">
          <a:off x="15481300" y="6193155"/>
          <a:ext cx="838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xdr:nvSpPr>
        <xdr:cNvPr id="520" name="消防費平均値テキスト"/>
        <xdr:cNvSpPr txBox="1"/>
      </xdr:nvSpPr>
      <xdr:spPr>
        <a:xfrm>
          <a:off x="16370300" y="6240780"/>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xdr:nvSpPr>
        <xdr:cNvPr id="521" name="フローチャート: 判断 52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165341</xdr:rowOff>
    </xdr:from>
    <xdr:to>
      <xdr:col>81</xdr:col>
      <xdr:colOff>50800</xdr:colOff>
      <xdr:row>37</xdr:row>
      <xdr:rowOff>788</xdr:rowOff>
    </xdr:to>
    <xdr:cxnSp>
      <xdr:nvCxnSpPr>
        <xdr:cNvPr id="522" name="直線コネクタ 521"/>
        <xdr:cNvCxnSpPr/>
      </xdr:nvCxnSpPr>
      <xdr:spPr>
        <a:xfrm>
          <a:off x="14592300" y="633730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xdr:nvSpPr>
        <xdr:cNvPr id="523" name="フローチャート: 判断 522"/>
        <xdr:cNvSpPr/>
      </xdr:nvSpPr>
      <xdr:spPr>
        <a:xfrm>
          <a:off x="15430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xdr:nvSpPr>
        <xdr:cNvPr id="524" name="テキスト ボックス 523"/>
        <xdr:cNvSpPr txBox="1"/>
      </xdr:nvSpPr>
      <xdr:spPr>
        <a:xfrm>
          <a:off x="15213965" y="640905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22771</xdr:rowOff>
    </xdr:from>
    <xdr:to>
      <xdr:col>76</xdr:col>
      <xdr:colOff>114300</xdr:colOff>
      <xdr:row>36</xdr:row>
      <xdr:rowOff>165341</xdr:rowOff>
    </xdr:to>
    <xdr:cxnSp>
      <xdr:nvCxnSpPr>
        <xdr:cNvPr id="525" name="直線コネクタ 524"/>
        <xdr:cNvCxnSpPr/>
      </xdr:nvCxnSpPr>
      <xdr:spPr>
        <a:xfrm>
          <a:off x="13703300" y="619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xdr:nvSpPr>
        <xdr:cNvPr id="526" name="フローチャート: 判断 525"/>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3889" cy="259045"/>
    <xdr:sp>
      <xdr:nvSpPr>
        <xdr:cNvPr id="527" name="テキスト ボックス 526"/>
        <xdr:cNvSpPr txBox="1"/>
      </xdr:nvSpPr>
      <xdr:spPr>
        <a:xfrm>
          <a:off x="14324965" y="60509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22771</xdr:rowOff>
    </xdr:from>
    <xdr:to>
      <xdr:col>71</xdr:col>
      <xdr:colOff>177800</xdr:colOff>
      <xdr:row>36</xdr:row>
      <xdr:rowOff>38278</xdr:rowOff>
    </xdr:to>
    <xdr:cxnSp>
      <xdr:nvCxnSpPr>
        <xdr:cNvPr id="528" name="直線コネクタ 527"/>
        <xdr:cNvCxnSpPr/>
      </xdr:nvCxnSpPr>
      <xdr:spPr>
        <a:xfrm flipV="1">
          <a:off x="12814300" y="61944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xdr:nvSpPr>
        <xdr:cNvPr id="529" name="フローチャート: 判断 528"/>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xdr:nvSpPr>
        <xdr:cNvPr id="530" name="テキスト ボックス 529"/>
        <xdr:cNvSpPr txBox="1"/>
      </xdr:nvSpPr>
      <xdr:spPr>
        <a:xfrm>
          <a:off x="13435965" y="634746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xdr:nvSpPr>
        <xdr:cNvPr id="531" name="フローチャート: 判断 530"/>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xdr:nvSpPr>
        <xdr:cNvPr id="532" name="テキスト ボックス 531"/>
        <xdr:cNvSpPr txBox="1"/>
      </xdr:nvSpPr>
      <xdr:spPr>
        <a:xfrm>
          <a:off x="12546965" y="641794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xdr:nvSpPr>
        <xdr:cNvPr id="533" name="テキスト ボックス 532"/>
        <xdr:cNvSpPr txBox="1"/>
      </xdr:nvSpPr>
      <xdr:spPr>
        <a:xfrm>
          <a:off x="16129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xdr:nvSpPr>
        <xdr:cNvPr id="534" name="テキスト ボックス 533"/>
        <xdr:cNvSpPr txBox="1"/>
      </xdr:nvSpPr>
      <xdr:spPr>
        <a:xfrm>
          <a:off x="15290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xdr:nvSpPr>
        <xdr:cNvPr id="535" name="テキスト ボックス 534"/>
        <xdr:cNvSpPr txBox="1"/>
      </xdr:nvSpPr>
      <xdr:spPr>
        <a:xfrm>
          <a:off x="14401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xdr:nvSpPr>
        <xdr:cNvPr id="536" name="テキスト ボックス 535"/>
        <xdr:cNvSpPr txBox="1"/>
      </xdr:nvSpPr>
      <xdr:spPr>
        <a:xfrm>
          <a:off x="1351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xdr:nvSpPr>
        <xdr:cNvPr id="537" name="テキスト ボックス 536"/>
        <xdr:cNvSpPr txBox="1"/>
      </xdr:nvSpPr>
      <xdr:spPr>
        <a:xfrm>
          <a:off x="1262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142126</xdr:rowOff>
    </xdr:from>
    <xdr:to>
      <xdr:col>85</xdr:col>
      <xdr:colOff>177800</xdr:colOff>
      <xdr:row>36</xdr:row>
      <xdr:rowOff>72276</xdr:rowOff>
    </xdr:to>
    <xdr:sp>
      <xdr:nvSpPr>
        <xdr:cNvPr id="538" name="楕円 537"/>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165003</xdr:rowOff>
    </xdr:from>
    <xdr:ext cx="534377" cy="259045"/>
    <xdr:sp>
      <xdr:nvSpPr>
        <xdr:cNvPr id="539" name="消防費該当値テキスト"/>
        <xdr:cNvSpPr txBox="1"/>
      </xdr:nvSpPr>
      <xdr:spPr>
        <a:xfrm>
          <a:off x="16370300" y="59937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121438</xdr:rowOff>
    </xdr:from>
    <xdr:to>
      <xdr:col>81</xdr:col>
      <xdr:colOff>101600</xdr:colOff>
      <xdr:row>37</xdr:row>
      <xdr:rowOff>51588</xdr:rowOff>
    </xdr:to>
    <xdr:sp>
      <xdr:nvSpPr>
        <xdr:cNvPr id="540" name="楕円 539"/>
        <xdr:cNvSpPr/>
      </xdr:nvSpPr>
      <xdr:spPr>
        <a:xfrm>
          <a:off x="15430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68115</xdr:rowOff>
    </xdr:from>
    <xdr:ext cx="534377" cy="259045"/>
    <xdr:sp>
      <xdr:nvSpPr>
        <xdr:cNvPr id="541" name="テキスト ボックス 540"/>
        <xdr:cNvSpPr txBox="1"/>
      </xdr:nvSpPr>
      <xdr:spPr>
        <a:xfrm>
          <a:off x="15213965" y="60686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114541</xdr:rowOff>
    </xdr:from>
    <xdr:to>
      <xdr:col>76</xdr:col>
      <xdr:colOff>165100</xdr:colOff>
      <xdr:row>37</xdr:row>
      <xdr:rowOff>44691</xdr:rowOff>
    </xdr:to>
    <xdr:sp>
      <xdr:nvSpPr>
        <xdr:cNvPr id="542" name="楕円 541"/>
        <xdr:cNvSpPr/>
      </xdr:nvSpPr>
      <xdr:spPr>
        <a:xfrm>
          <a:off x="1454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35818</xdr:rowOff>
    </xdr:from>
    <xdr:ext cx="533889" cy="259045"/>
    <xdr:sp>
      <xdr:nvSpPr>
        <xdr:cNvPr id="543" name="テキスト ボックス 542"/>
        <xdr:cNvSpPr txBox="1"/>
      </xdr:nvSpPr>
      <xdr:spPr>
        <a:xfrm>
          <a:off x="14324965" y="63792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143421</xdr:rowOff>
    </xdr:from>
    <xdr:to>
      <xdr:col>72</xdr:col>
      <xdr:colOff>38100</xdr:colOff>
      <xdr:row>36</xdr:row>
      <xdr:rowOff>73571</xdr:rowOff>
    </xdr:to>
    <xdr:sp>
      <xdr:nvSpPr>
        <xdr:cNvPr id="544" name="楕円 543"/>
        <xdr:cNvSpPr/>
      </xdr:nvSpPr>
      <xdr:spPr>
        <a:xfrm>
          <a:off x="13652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90098</xdr:rowOff>
    </xdr:from>
    <xdr:ext cx="534377" cy="259045"/>
    <xdr:sp>
      <xdr:nvSpPr>
        <xdr:cNvPr id="545" name="テキスト ボックス 544"/>
        <xdr:cNvSpPr txBox="1"/>
      </xdr:nvSpPr>
      <xdr:spPr>
        <a:xfrm>
          <a:off x="13435965" y="59188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158928</xdr:rowOff>
    </xdr:from>
    <xdr:to>
      <xdr:col>67</xdr:col>
      <xdr:colOff>101600</xdr:colOff>
      <xdr:row>36</xdr:row>
      <xdr:rowOff>89078</xdr:rowOff>
    </xdr:to>
    <xdr:sp>
      <xdr:nvSpPr>
        <xdr:cNvPr id="546" name="楕円 545"/>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105605</xdr:rowOff>
    </xdr:from>
    <xdr:ext cx="534377" cy="259045"/>
    <xdr:sp>
      <xdr:nvSpPr>
        <xdr:cNvPr id="547" name="テキスト ボックス 546"/>
        <xdr:cNvSpPr txBox="1"/>
      </xdr:nvSpPr>
      <xdr:spPr>
        <a:xfrm>
          <a:off x="12546965" y="59347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45</xdr:row>
      <xdr:rowOff>57150</xdr:rowOff>
    </xdr:from>
    <xdr:to>
      <xdr:col>74</xdr:col>
      <xdr:colOff>0</xdr:colOff>
      <xdr:row>46</xdr:row>
      <xdr:rowOff>139700</xdr:rowOff>
    </xdr:to>
    <xdr:sp>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46</xdr:row>
      <xdr:rowOff>88900</xdr:rowOff>
    </xdr:from>
    <xdr:to>
      <xdr:col>74</xdr:col>
      <xdr:colOff>0</xdr:colOff>
      <xdr:row>48</xdr:row>
      <xdr:rowOff>0</xdr:rowOff>
    </xdr:to>
    <xdr:sp>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46</xdr:row>
      <xdr:rowOff>88900</xdr:rowOff>
    </xdr:from>
    <xdr:to>
      <xdr:col>79</xdr:col>
      <xdr:colOff>63500</xdr:colOff>
      <xdr:row>48</xdr:row>
      <xdr:rowOff>0</xdr:rowOff>
    </xdr:to>
    <xdr:sp>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46</xdr:row>
      <xdr:rowOff>88900</xdr:rowOff>
    </xdr:from>
    <xdr:to>
      <xdr:col>85</xdr:col>
      <xdr:colOff>63500</xdr:colOff>
      <xdr:row>48</xdr:row>
      <xdr:rowOff>0</xdr:rowOff>
    </xdr:to>
    <xdr:sp>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xdr:nvSpPr>
        <xdr:cNvPr id="556" name="テキスト ボックス 555"/>
        <xdr:cNvSpPr txBox="1"/>
      </xdr:nvSpPr>
      <xdr:spPr>
        <a:xfrm>
          <a:off x="12407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xdr:nvSpPr>
        <xdr:cNvPr id="558" name="テキスト ボックス 557"/>
        <xdr:cNvSpPr txBox="1"/>
      </xdr:nvSpPr>
      <xdr:spPr>
        <a:xfrm>
          <a:off x="11914505" y="10398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xdr:nvSpPr>
        <xdr:cNvPr id="560" name="テキスト ボックス 559"/>
        <xdr:cNvSpPr txBox="1"/>
      </xdr:nvSpPr>
      <xdr:spPr>
        <a:xfrm>
          <a:off x="11914505" y="10017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xdr:nvSpPr>
        <xdr:cNvPr id="562" name="テキスト ボックス 561"/>
        <xdr:cNvSpPr txBox="1"/>
      </xdr:nvSpPr>
      <xdr:spPr>
        <a:xfrm>
          <a:off x="11914505" y="963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xdr:nvSpPr>
        <xdr:cNvPr id="564" name="テキスト ボックス 563"/>
        <xdr:cNvSpPr txBox="1"/>
      </xdr:nvSpPr>
      <xdr:spPr>
        <a:xfrm>
          <a:off x="11914505" y="925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xdr:nvSpPr>
        <xdr:cNvPr id="566" name="テキスト ボックス 565"/>
        <xdr:cNvSpPr txBox="1"/>
      </xdr:nvSpPr>
      <xdr:spPr>
        <a:xfrm>
          <a:off x="11850370" y="8874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xdr:nvSpPr>
        <xdr:cNvPr id="568" name="テキスト ボックス 567"/>
        <xdr:cNvSpPr txBox="1"/>
      </xdr:nvSpPr>
      <xdr:spPr>
        <a:xfrm>
          <a:off x="11850370" y="8493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xdr:nvSpPr>
        <xdr:cNvPr id="570" name="テキスト ボックス 569"/>
        <xdr:cNvSpPr txBox="1"/>
      </xdr:nvSpPr>
      <xdr:spPr>
        <a:xfrm>
          <a:off x="11850370" y="8112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xdr:nvCxnSpPr>
        <xdr:cNvPr id="572" name="直線コネクタ 571"/>
        <xdr:cNvCxnSpPr/>
      </xdr:nvCxnSpPr>
      <xdr:spPr>
        <a:xfrm flipV="1">
          <a:off x="16317595" y="8542655"/>
          <a:ext cx="635" cy="167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xdr:nvSpPr>
        <xdr:cNvPr id="573" name="教育費最小値テキスト"/>
        <xdr:cNvSpPr txBox="1"/>
      </xdr:nvSpPr>
      <xdr:spPr>
        <a:xfrm>
          <a:off x="16370300" y="1021651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xdr:nvCxnSpPr>
        <xdr:cNvPr id="574" name="直線コネクタ 573"/>
        <xdr:cNvCxnSpPr/>
      </xdr:nvCxnSpPr>
      <xdr:spPr>
        <a:xfrm>
          <a:off x="16230600" y="1021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xdr:nvSpPr>
        <xdr:cNvPr id="575" name="教育費最大値テキスト"/>
        <xdr:cNvSpPr txBox="1"/>
      </xdr:nvSpPr>
      <xdr:spPr>
        <a:xfrm>
          <a:off x="16370300" y="8317865"/>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xdr:nvCxnSpPr>
        <xdr:cNvPr id="576" name="直線コネクタ 575"/>
        <xdr:cNvCxnSpPr/>
      </xdr:nvCxnSpPr>
      <xdr:spPr>
        <a:xfrm>
          <a:off x="16230600" y="854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109486</xdr:rowOff>
    </xdr:from>
    <xdr:to>
      <xdr:col>85</xdr:col>
      <xdr:colOff>127000</xdr:colOff>
      <xdr:row>55</xdr:row>
      <xdr:rowOff>153416</xdr:rowOff>
    </xdr:to>
    <xdr:cxnSp>
      <xdr:nvCxnSpPr>
        <xdr:cNvPr id="577" name="直線コネクタ 576"/>
        <xdr:cNvCxnSpPr/>
      </xdr:nvCxnSpPr>
      <xdr:spPr>
        <a:xfrm>
          <a:off x="15481300" y="95389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xdr:nvSpPr>
        <xdr:cNvPr id="578" name="教育費平均値テキスト"/>
        <xdr:cNvSpPr txBox="1"/>
      </xdr:nvSpPr>
      <xdr:spPr>
        <a:xfrm>
          <a:off x="16370300" y="9653905"/>
          <a:ext cx="534035"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xdr:nvSpPr>
        <xdr:cNvPr id="579" name="フローチャート: 判断 578"/>
        <xdr:cNvSpPr/>
      </xdr:nvSpPr>
      <xdr:spPr>
        <a:xfrm>
          <a:off x="162687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109486</xdr:rowOff>
    </xdr:from>
    <xdr:to>
      <xdr:col>81</xdr:col>
      <xdr:colOff>50800</xdr:colOff>
      <xdr:row>57</xdr:row>
      <xdr:rowOff>46298</xdr:rowOff>
    </xdr:to>
    <xdr:cxnSp>
      <xdr:nvCxnSpPr>
        <xdr:cNvPr id="580" name="直線コネクタ 579"/>
        <xdr:cNvCxnSpPr/>
      </xdr:nvCxnSpPr>
      <xdr:spPr>
        <a:xfrm flipV="1">
          <a:off x="14592300" y="953897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xdr:nvSpPr>
        <xdr:cNvPr id="581" name="フローチャート: 判断 580"/>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xdr:nvSpPr>
        <xdr:cNvPr id="582" name="テキスト ボックス 581"/>
        <xdr:cNvSpPr txBox="1"/>
      </xdr:nvSpPr>
      <xdr:spPr>
        <a:xfrm>
          <a:off x="15213965" y="98361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114668</xdr:rowOff>
    </xdr:from>
    <xdr:to>
      <xdr:col>76</xdr:col>
      <xdr:colOff>114300</xdr:colOff>
      <xdr:row>57</xdr:row>
      <xdr:rowOff>46298</xdr:rowOff>
    </xdr:to>
    <xdr:cxnSp>
      <xdr:nvCxnSpPr>
        <xdr:cNvPr id="583" name="直線コネクタ 582"/>
        <xdr:cNvCxnSpPr/>
      </xdr:nvCxnSpPr>
      <xdr:spPr>
        <a:xfrm>
          <a:off x="13703300" y="937260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xdr:nvSpPr>
        <xdr:cNvPr id="584" name="フローチャート: 判断 583"/>
        <xdr:cNvSpPr/>
      </xdr:nvSpPr>
      <xdr:spPr>
        <a:xfrm>
          <a:off x="1454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3889" cy="259045"/>
    <xdr:sp>
      <xdr:nvSpPr>
        <xdr:cNvPr id="585" name="テキスト ボックス 584"/>
        <xdr:cNvSpPr txBox="1"/>
      </xdr:nvSpPr>
      <xdr:spPr>
        <a:xfrm>
          <a:off x="14324965" y="989647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114668</xdr:rowOff>
    </xdr:from>
    <xdr:to>
      <xdr:col>71</xdr:col>
      <xdr:colOff>177800</xdr:colOff>
      <xdr:row>56</xdr:row>
      <xdr:rowOff>109963</xdr:rowOff>
    </xdr:to>
    <xdr:cxnSp>
      <xdr:nvCxnSpPr>
        <xdr:cNvPr id="586" name="直線コネクタ 585"/>
        <xdr:cNvCxnSpPr/>
      </xdr:nvCxnSpPr>
      <xdr:spPr>
        <a:xfrm flipV="1">
          <a:off x="12814300" y="9372600"/>
          <a:ext cx="889000" cy="3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xdr:nvSpPr>
        <xdr:cNvPr id="587" name="フローチャート: 判断 586"/>
        <xdr:cNvSpPr/>
      </xdr:nvSpPr>
      <xdr:spPr>
        <a:xfrm>
          <a:off x="13652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xdr:nvSpPr>
        <xdr:cNvPr id="588" name="テキスト ボックス 587"/>
        <xdr:cNvSpPr txBox="1"/>
      </xdr:nvSpPr>
      <xdr:spPr>
        <a:xfrm>
          <a:off x="13435965" y="986917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xdr:nvSpPr>
        <xdr:cNvPr id="589" name="フローチャート: 判断 588"/>
        <xdr:cNvSpPr/>
      </xdr:nvSpPr>
      <xdr:spPr>
        <a:xfrm>
          <a:off x="12763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xdr:nvSpPr>
        <xdr:cNvPr id="590" name="テキスト ボックス 589"/>
        <xdr:cNvSpPr txBox="1"/>
      </xdr:nvSpPr>
      <xdr:spPr>
        <a:xfrm>
          <a:off x="12546965" y="994473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xdr:nvSpPr>
        <xdr:cNvPr id="591" name="テキスト ボックス 590"/>
        <xdr:cNvSpPr txBox="1"/>
      </xdr:nvSpPr>
      <xdr:spPr>
        <a:xfrm>
          <a:off x="16129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xdr:nvSpPr>
        <xdr:cNvPr id="592" name="テキスト ボックス 591"/>
        <xdr:cNvSpPr txBox="1"/>
      </xdr:nvSpPr>
      <xdr:spPr>
        <a:xfrm>
          <a:off x="15290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xdr:nvSpPr>
        <xdr:cNvPr id="593" name="テキスト ボックス 592"/>
        <xdr:cNvSpPr txBox="1"/>
      </xdr:nvSpPr>
      <xdr:spPr>
        <a:xfrm>
          <a:off x="14401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xdr:nvSpPr>
        <xdr:cNvPr id="594" name="テキスト ボックス 593"/>
        <xdr:cNvSpPr txBox="1"/>
      </xdr:nvSpPr>
      <xdr:spPr>
        <a:xfrm>
          <a:off x="1351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xdr:nvSpPr>
        <xdr:cNvPr id="595" name="テキスト ボックス 594"/>
        <xdr:cNvSpPr txBox="1"/>
      </xdr:nvSpPr>
      <xdr:spPr>
        <a:xfrm>
          <a:off x="1262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102616</xdr:rowOff>
    </xdr:from>
    <xdr:to>
      <xdr:col>85</xdr:col>
      <xdr:colOff>177800</xdr:colOff>
      <xdr:row>56</xdr:row>
      <xdr:rowOff>32766</xdr:rowOff>
    </xdr:to>
    <xdr:sp>
      <xdr:nvSpPr>
        <xdr:cNvPr id="596" name="楕円 595"/>
        <xdr:cNvSpPr/>
      </xdr:nvSpPr>
      <xdr:spPr>
        <a:xfrm>
          <a:off x="16268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125493</xdr:rowOff>
    </xdr:from>
    <xdr:ext cx="534377" cy="259045"/>
    <xdr:sp>
      <xdr:nvSpPr>
        <xdr:cNvPr id="597" name="教育費該当値テキスト"/>
        <xdr:cNvSpPr txBox="1"/>
      </xdr:nvSpPr>
      <xdr:spPr>
        <a:xfrm>
          <a:off x="16370300" y="938339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58686</xdr:rowOff>
    </xdr:from>
    <xdr:to>
      <xdr:col>81</xdr:col>
      <xdr:colOff>101600</xdr:colOff>
      <xdr:row>55</xdr:row>
      <xdr:rowOff>160286</xdr:rowOff>
    </xdr:to>
    <xdr:sp>
      <xdr:nvSpPr>
        <xdr:cNvPr id="598" name="楕円 597"/>
        <xdr:cNvSpPr/>
      </xdr:nvSpPr>
      <xdr:spPr>
        <a:xfrm>
          <a:off x="15430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5363</xdr:rowOff>
    </xdr:from>
    <xdr:ext cx="534377" cy="259045"/>
    <xdr:sp>
      <xdr:nvSpPr>
        <xdr:cNvPr id="599" name="テキスト ボックス 598"/>
        <xdr:cNvSpPr txBox="1"/>
      </xdr:nvSpPr>
      <xdr:spPr>
        <a:xfrm>
          <a:off x="15213965" y="92633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166948</xdr:rowOff>
    </xdr:from>
    <xdr:to>
      <xdr:col>76</xdr:col>
      <xdr:colOff>165100</xdr:colOff>
      <xdr:row>57</xdr:row>
      <xdr:rowOff>97098</xdr:rowOff>
    </xdr:to>
    <xdr:sp>
      <xdr:nvSpPr>
        <xdr:cNvPr id="600" name="楕円 599"/>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113625</xdr:rowOff>
    </xdr:from>
    <xdr:ext cx="533889" cy="259045"/>
    <xdr:sp>
      <xdr:nvSpPr>
        <xdr:cNvPr id="601" name="テキスト ボックス 600"/>
        <xdr:cNvSpPr txBox="1"/>
      </xdr:nvSpPr>
      <xdr:spPr>
        <a:xfrm>
          <a:off x="14324965" y="95427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63868</xdr:rowOff>
    </xdr:from>
    <xdr:to>
      <xdr:col>72</xdr:col>
      <xdr:colOff>38100</xdr:colOff>
      <xdr:row>54</xdr:row>
      <xdr:rowOff>165468</xdr:rowOff>
    </xdr:to>
    <xdr:sp>
      <xdr:nvSpPr>
        <xdr:cNvPr id="602" name="楕円 601"/>
        <xdr:cNvSpPr/>
      </xdr:nvSpPr>
      <xdr:spPr>
        <a:xfrm>
          <a:off x="136525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10545</xdr:rowOff>
    </xdr:from>
    <xdr:ext cx="534377" cy="259045"/>
    <xdr:sp>
      <xdr:nvSpPr>
        <xdr:cNvPr id="603" name="テキスト ボックス 602"/>
        <xdr:cNvSpPr txBox="1"/>
      </xdr:nvSpPr>
      <xdr:spPr>
        <a:xfrm>
          <a:off x="13435965" y="909701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59163</xdr:rowOff>
    </xdr:from>
    <xdr:to>
      <xdr:col>67</xdr:col>
      <xdr:colOff>101600</xdr:colOff>
      <xdr:row>56</xdr:row>
      <xdr:rowOff>160763</xdr:rowOff>
    </xdr:to>
    <xdr:sp>
      <xdr:nvSpPr>
        <xdr:cNvPr id="604" name="楕円 603"/>
        <xdr:cNvSpPr/>
      </xdr:nvSpPr>
      <xdr:spPr>
        <a:xfrm>
          <a:off x="12763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5840</xdr:rowOff>
    </xdr:from>
    <xdr:ext cx="534377" cy="259045"/>
    <xdr:sp>
      <xdr:nvSpPr>
        <xdr:cNvPr id="605" name="テキスト ボックス 604"/>
        <xdr:cNvSpPr txBox="1"/>
      </xdr:nvSpPr>
      <xdr:spPr>
        <a:xfrm>
          <a:off x="12546965" y="94354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65</xdr:row>
      <xdr:rowOff>57150</xdr:rowOff>
    </xdr:from>
    <xdr:to>
      <xdr:col>74</xdr:col>
      <xdr:colOff>0</xdr:colOff>
      <xdr:row>66</xdr:row>
      <xdr:rowOff>139700</xdr:rowOff>
    </xdr:to>
    <xdr:sp>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66</xdr:row>
      <xdr:rowOff>88900</xdr:rowOff>
    </xdr:from>
    <xdr:to>
      <xdr:col>74</xdr:col>
      <xdr:colOff>0</xdr:colOff>
      <xdr:row>68</xdr:row>
      <xdr:rowOff>0</xdr:rowOff>
    </xdr:to>
    <xdr:sp>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66</xdr:row>
      <xdr:rowOff>88900</xdr:rowOff>
    </xdr:from>
    <xdr:to>
      <xdr:col>79</xdr:col>
      <xdr:colOff>63500</xdr:colOff>
      <xdr:row>68</xdr:row>
      <xdr:rowOff>0</xdr:rowOff>
    </xdr:to>
    <xdr:sp>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66</xdr:row>
      <xdr:rowOff>88900</xdr:rowOff>
    </xdr:from>
    <xdr:to>
      <xdr:col>85</xdr:col>
      <xdr:colOff>63500</xdr:colOff>
      <xdr:row>68</xdr:row>
      <xdr:rowOff>0</xdr:rowOff>
    </xdr:to>
    <xdr:sp>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xdr:nvSpPr>
        <xdr:cNvPr id="614" name="テキスト ボックス 613"/>
        <xdr:cNvSpPr txBox="1"/>
      </xdr:nvSpPr>
      <xdr:spPr>
        <a:xfrm>
          <a:off x="12407900" y="11493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xdr:nvSpPr>
        <xdr:cNvPr id="617" name="テキスト ボックス 616"/>
        <xdr:cNvSpPr txBox="1"/>
      </xdr:nvSpPr>
      <xdr:spPr>
        <a:xfrm>
          <a:off x="12197080" y="1344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xdr:nvSpPr>
        <xdr:cNvPr id="619" name="テキスト ボックス 618"/>
        <xdr:cNvSpPr txBox="1"/>
      </xdr:nvSpPr>
      <xdr:spPr>
        <a:xfrm>
          <a:off x="11914505" y="13065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xdr:nvSpPr>
        <xdr:cNvPr id="621" name="テキスト ボックス 620"/>
        <xdr:cNvSpPr txBox="1"/>
      </xdr:nvSpPr>
      <xdr:spPr>
        <a:xfrm>
          <a:off x="11914505" y="12684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xdr:nvSpPr>
        <xdr:cNvPr id="623" name="テキスト ボックス 622"/>
        <xdr:cNvSpPr txBox="1"/>
      </xdr:nvSpPr>
      <xdr:spPr>
        <a:xfrm>
          <a:off x="11914505" y="1230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xdr:nvSpPr>
        <xdr:cNvPr id="625" name="テキスト ボックス 624"/>
        <xdr:cNvSpPr txBox="1"/>
      </xdr:nvSpPr>
      <xdr:spPr>
        <a:xfrm>
          <a:off x="11914505" y="11922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xdr:nvSpPr>
        <xdr:cNvPr id="627" name="テキスト ボックス 626"/>
        <xdr:cNvSpPr txBox="1"/>
      </xdr:nvSpPr>
      <xdr:spPr>
        <a:xfrm>
          <a:off x="11850370" y="11541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xdr:nvCxnSpPr>
        <xdr:cNvPr id="629" name="直線コネクタ 628"/>
        <xdr:cNvCxnSpPr/>
      </xdr:nvCxnSpPr>
      <xdr:spPr>
        <a:xfrm flipV="1">
          <a:off x="16317595" y="12244070"/>
          <a:ext cx="635"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xdr:nvSpPr>
        <xdr:cNvPr id="630" name="災害復旧費最小値テキスト"/>
        <xdr:cNvSpPr txBox="1"/>
      </xdr:nvSpPr>
      <xdr:spPr>
        <a:xfrm>
          <a:off x="16370300" y="135928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xdr:nvSpPr>
        <xdr:cNvPr id="632" name="災害復旧費最大値テキスト"/>
        <xdr:cNvSpPr txBox="1"/>
      </xdr:nvSpPr>
      <xdr:spPr>
        <a:xfrm>
          <a:off x="16370300" y="12019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xdr:nvCxnSpPr>
        <xdr:cNvPr id="633" name="直線コネクタ 632"/>
        <xdr:cNvCxnSpPr/>
      </xdr:nvCxnSpPr>
      <xdr:spPr>
        <a:xfrm>
          <a:off x="16230600" y="122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49594</xdr:rowOff>
    </xdr:from>
    <xdr:to>
      <xdr:col>85</xdr:col>
      <xdr:colOff>127000</xdr:colOff>
      <xdr:row>78</xdr:row>
      <xdr:rowOff>162846</xdr:rowOff>
    </xdr:to>
    <xdr:cxnSp>
      <xdr:nvCxnSpPr>
        <xdr:cNvPr id="634" name="直線コネクタ 633"/>
        <xdr:cNvCxnSpPr/>
      </xdr:nvCxnSpPr>
      <xdr:spPr>
        <a:xfrm>
          <a:off x="15481300" y="13079730"/>
          <a:ext cx="8382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xdr:nvSpPr>
        <xdr:cNvPr id="635" name="災害復旧費平均値テキスト"/>
        <xdr:cNvSpPr txBox="1"/>
      </xdr:nvSpPr>
      <xdr:spPr>
        <a:xfrm>
          <a:off x="16370300" y="13279755"/>
          <a:ext cx="46926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xdr:nvSpPr>
        <xdr:cNvPr id="636" name="フローチャート: 判断 635"/>
        <xdr:cNvSpPr/>
      </xdr:nvSpPr>
      <xdr:spPr>
        <a:xfrm>
          <a:off x="162687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104210</xdr:rowOff>
    </xdr:from>
    <xdr:to>
      <xdr:col>81</xdr:col>
      <xdr:colOff>50800</xdr:colOff>
      <xdr:row>76</xdr:row>
      <xdr:rowOff>49594</xdr:rowOff>
    </xdr:to>
    <xdr:cxnSp>
      <xdr:nvCxnSpPr>
        <xdr:cNvPr id="637" name="直線コネクタ 636"/>
        <xdr:cNvCxnSpPr/>
      </xdr:nvCxnSpPr>
      <xdr:spPr>
        <a:xfrm>
          <a:off x="14592300" y="12791440"/>
          <a:ext cx="8890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xdr:nvSpPr>
        <xdr:cNvPr id="638" name="フローチャート: 判断 637"/>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xdr:nvSpPr>
        <xdr:cNvPr id="639" name="テキスト ボックス 638"/>
        <xdr:cNvSpPr txBox="1"/>
      </xdr:nvSpPr>
      <xdr:spPr>
        <a:xfrm>
          <a:off x="15246350" y="1349311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104210</xdr:rowOff>
    </xdr:from>
    <xdr:to>
      <xdr:col>76</xdr:col>
      <xdr:colOff>114300</xdr:colOff>
      <xdr:row>77</xdr:row>
      <xdr:rowOff>109373</xdr:rowOff>
    </xdr:to>
    <xdr:cxnSp>
      <xdr:nvCxnSpPr>
        <xdr:cNvPr id="640" name="直線コネクタ 639"/>
        <xdr:cNvCxnSpPr/>
      </xdr:nvCxnSpPr>
      <xdr:spPr>
        <a:xfrm flipV="1">
          <a:off x="13703300" y="1279144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xdr:nvSpPr>
        <xdr:cNvPr id="641" name="フローチャート: 判断 640"/>
        <xdr:cNvSpPr/>
      </xdr:nvSpPr>
      <xdr:spPr>
        <a:xfrm>
          <a:off x="1454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xdr:nvSpPr>
        <xdr:cNvPr id="642" name="テキスト ボックス 641"/>
        <xdr:cNvSpPr txBox="1"/>
      </xdr:nvSpPr>
      <xdr:spPr>
        <a:xfrm>
          <a:off x="14357350" y="1344041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14427</xdr:rowOff>
    </xdr:from>
    <xdr:to>
      <xdr:col>71</xdr:col>
      <xdr:colOff>177800</xdr:colOff>
      <xdr:row>77</xdr:row>
      <xdr:rowOff>109373</xdr:rowOff>
    </xdr:to>
    <xdr:cxnSp>
      <xdr:nvCxnSpPr>
        <xdr:cNvPr id="643" name="直線コネクタ 642"/>
        <xdr:cNvCxnSpPr/>
      </xdr:nvCxnSpPr>
      <xdr:spPr>
        <a:xfrm>
          <a:off x="12814300" y="13215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xdr:nvSpPr>
        <xdr:cNvPr id="644" name="フローチャート: 判断 643"/>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xdr:nvSpPr>
        <xdr:cNvPr id="645" name="テキスト ボックス 644"/>
        <xdr:cNvSpPr txBox="1"/>
      </xdr:nvSpPr>
      <xdr:spPr>
        <a:xfrm>
          <a:off x="13468350" y="13482320"/>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xdr:nvSpPr>
        <xdr:cNvPr id="646" name="フローチャート: 判断 645"/>
        <xdr:cNvSpPr/>
      </xdr:nvSpPr>
      <xdr:spPr>
        <a:xfrm>
          <a:off x="12763500" y="1339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xdr:nvSpPr>
        <xdr:cNvPr id="647" name="テキスト ボックス 646"/>
        <xdr:cNvSpPr txBox="1"/>
      </xdr:nvSpPr>
      <xdr:spPr>
        <a:xfrm>
          <a:off x="12579350" y="134829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xdr:nvSpPr>
        <xdr:cNvPr id="648" name="テキスト ボックス 647"/>
        <xdr:cNvSpPr txBox="1"/>
      </xdr:nvSpPr>
      <xdr:spPr>
        <a:xfrm>
          <a:off x="161290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xdr:nvSpPr>
        <xdr:cNvPr id="649" name="テキスト ボックス 648"/>
        <xdr:cNvSpPr txBox="1"/>
      </xdr:nvSpPr>
      <xdr:spPr>
        <a:xfrm>
          <a:off x="15290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xdr:nvSpPr>
        <xdr:cNvPr id="650" name="テキスト ボックス 649"/>
        <xdr:cNvSpPr txBox="1"/>
      </xdr:nvSpPr>
      <xdr:spPr>
        <a:xfrm>
          <a:off x="14401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xdr:nvSpPr>
        <xdr:cNvPr id="651" name="テキスト ボックス 650"/>
        <xdr:cNvSpPr txBox="1"/>
      </xdr:nvSpPr>
      <xdr:spPr>
        <a:xfrm>
          <a:off x="13512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xdr:nvSpPr>
        <xdr:cNvPr id="652" name="テキスト ボックス 651"/>
        <xdr:cNvSpPr txBox="1"/>
      </xdr:nvSpPr>
      <xdr:spPr>
        <a:xfrm>
          <a:off x="12623800" y="13967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112046</xdr:rowOff>
    </xdr:from>
    <xdr:to>
      <xdr:col>85</xdr:col>
      <xdr:colOff>177800</xdr:colOff>
      <xdr:row>79</xdr:row>
      <xdr:rowOff>42196</xdr:rowOff>
    </xdr:to>
    <xdr:sp>
      <xdr:nvSpPr>
        <xdr:cNvPr id="653" name="楕円 652"/>
        <xdr:cNvSpPr/>
      </xdr:nvSpPr>
      <xdr:spPr>
        <a:xfrm>
          <a:off x="162687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34047</xdr:rowOff>
    </xdr:from>
    <xdr:ext cx="469744" cy="259045"/>
    <xdr:sp>
      <xdr:nvSpPr>
        <xdr:cNvPr id="654" name="災害復旧費該当値テキスト"/>
        <xdr:cNvSpPr txBox="1"/>
      </xdr:nvSpPr>
      <xdr:spPr>
        <a:xfrm>
          <a:off x="16370300" y="13406755"/>
          <a:ext cx="46926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170244</xdr:rowOff>
    </xdr:from>
    <xdr:to>
      <xdr:col>81</xdr:col>
      <xdr:colOff>101600</xdr:colOff>
      <xdr:row>76</xdr:row>
      <xdr:rowOff>100394</xdr:rowOff>
    </xdr:to>
    <xdr:sp>
      <xdr:nvSpPr>
        <xdr:cNvPr id="655" name="楕円 654"/>
        <xdr:cNvSpPr/>
      </xdr:nvSpPr>
      <xdr:spPr>
        <a:xfrm>
          <a:off x="15430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116921</xdr:rowOff>
    </xdr:from>
    <xdr:ext cx="534377" cy="259045"/>
    <xdr:sp>
      <xdr:nvSpPr>
        <xdr:cNvPr id="656" name="テキスト ボックス 655"/>
        <xdr:cNvSpPr txBox="1"/>
      </xdr:nvSpPr>
      <xdr:spPr>
        <a:xfrm>
          <a:off x="15213965" y="1280414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53410</xdr:rowOff>
    </xdr:from>
    <xdr:to>
      <xdr:col>76</xdr:col>
      <xdr:colOff>165100</xdr:colOff>
      <xdr:row>74</xdr:row>
      <xdr:rowOff>155010</xdr:rowOff>
    </xdr:to>
    <xdr:sp>
      <xdr:nvSpPr>
        <xdr:cNvPr id="657" name="楕円 656"/>
        <xdr:cNvSpPr/>
      </xdr:nvSpPr>
      <xdr:spPr>
        <a:xfrm>
          <a:off x="14541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xdr:rowOff>
    </xdr:from>
    <xdr:ext cx="533889" cy="259045"/>
    <xdr:sp>
      <xdr:nvSpPr>
        <xdr:cNvPr id="658" name="テキスト ボックス 657"/>
        <xdr:cNvSpPr txBox="1"/>
      </xdr:nvSpPr>
      <xdr:spPr>
        <a:xfrm>
          <a:off x="14324965" y="125158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58573</xdr:rowOff>
    </xdr:from>
    <xdr:to>
      <xdr:col>72</xdr:col>
      <xdr:colOff>38100</xdr:colOff>
      <xdr:row>77</xdr:row>
      <xdr:rowOff>160173</xdr:rowOff>
    </xdr:to>
    <xdr:sp>
      <xdr:nvSpPr>
        <xdr:cNvPr id="659" name="楕円 658"/>
        <xdr:cNvSpPr/>
      </xdr:nvSpPr>
      <xdr:spPr>
        <a:xfrm>
          <a:off x="13652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5250</xdr:rowOff>
    </xdr:from>
    <xdr:ext cx="534377" cy="259045"/>
    <xdr:sp>
      <xdr:nvSpPr>
        <xdr:cNvPr id="660" name="テキスト ボックス 659"/>
        <xdr:cNvSpPr txBox="1"/>
      </xdr:nvSpPr>
      <xdr:spPr>
        <a:xfrm>
          <a:off x="13435965" y="1303528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135077</xdr:rowOff>
    </xdr:from>
    <xdr:to>
      <xdr:col>67</xdr:col>
      <xdr:colOff>101600</xdr:colOff>
      <xdr:row>77</xdr:row>
      <xdr:rowOff>65227</xdr:rowOff>
    </xdr:to>
    <xdr:sp>
      <xdr:nvSpPr>
        <xdr:cNvPr id="661" name="楕円 660"/>
        <xdr:cNvSpPr/>
      </xdr:nvSpPr>
      <xdr:spPr>
        <a:xfrm>
          <a:off x="12763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81754</xdr:rowOff>
    </xdr:from>
    <xdr:ext cx="534377" cy="259045"/>
    <xdr:sp>
      <xdr:nvSpPr>
        <xdr:cNvPr id="662" name="テキスト ボックス 661"/>
        <xdr:cNvSpPr txBox="1"/>
      </xdr:nvSpPr>
      <xdr:spPr>
        <a:xfrm>
          <a:off x="12546965" y="129400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85</xdr:row>
      <xdr:rowOff>57150</xdr:rowOff>
    </xdr:from>
    <xdr:to>
      <xdr:col>74</xdr:col>
      <xdr:colOff>0</xdr:colOff>
      <xdr:row>86</xdr:row>
      <xdr:rowOff>139700</xdr:rowOff>
    </xdr:to>
    <xdr:sp>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66</xdr:col>
      <xdr:colOff>0</xdr:colOff>
      <xdr:row>86</xdr:row>
      <xdr:rowOff>88900</xdr:rowOff>
    </xdr:from>
    <xdr:to>
      <xdr:col>74</xdr:col>
      <xdr:colOff>0</xdr:colOff>
      <xdr:row>88</xdr:row>
      <xdr:rowOff>0</xdr:rowOff>
    </xdr:to>
    <xdr:sp>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86</xdr:row>
      <xdr:rowOff>88900</xdr:rowOff>
    </xdr:from>
    <xdr:to>
      <xdr:col>79</xdr:col>
      <xdr:colOff>63500</xdr:colOff>
      <xdr:row>88</xdr:row>
      <xdr:rowOff>0</xdr:rowOff>
    </xdr:to>
    <xdr:sp>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86</xdr:row>
      <xdr:rowOff>88900</xdr:rowOff>
    </xdr:from>
    <xdr:to>
      <xdr:col>85</xdr:col>
      <xdr:colOff>63500</xdr:colOff>
      <xdr:row>88</xdr:row>
      <xdr:rowOff>0</xdr:rowOff>
    </xdr:to>
    <xdr:sp>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xdr:nvSpPr>
        <xdr:cNvPr id="671" name="テキスト ボックス 670"/>
        <xdr:cNvSpPr txBox="1"/>
      </xdr:nvSpPr>
      <xdr:spPr>
        <a:xfrm>
          <a:off x="12407900" y="14922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xdr:nvSpPr>
        <xdr:cNvPr id="673" name="テキスト ボックス 672"/>
        <xdr:cNvSpPr txBox="1"/>
      </xdr:nvSpPr>
      <xdr:spPr>
        <a:xfrm>
          <a:off x="12197080" y="17256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xdr:nvCxnSpPr>
        <xdr:cNvPr id="674" name="直線コネクタ 673"/>
        <xdr:cNvCxnSpPr/>
      </xdr:nvCxnSpPr>
      <xdr:spPr>
        <a:xfrm>
          <a:off x="12446000" y="17071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xdr:nvSpPr>
        <xdr:cNvPr id="675" name="テキスト ボックス 674"/>
        <xdr:cNvSpPr txBox="1"/>
      </xdr:nvSpPr>
      <xdr:spPr>
        <a:xfrm>
          <a:off x="11914505" y="1692973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xdr:nvCxnSpPr>
        <xdr:cNvPr id="676" name="直線コネクタ 675"/>
        <xdr:cNvCxnSpPr/>
      </xdr:nvCxnSpPr>
      <xdr:spPr>
        <a:xfrm>
          <a:off x="12446000" y="16745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xdr:nvSpPr>
        <xdr:cNvPr id="677" name="テキスト ボックス 676"/>
        <xdr:cNvSpPr txBox="1"/>
      </xdr:nvSpPr>
      <xdr:spPr>
        <a:xfrm>
          <a:off x="11914505" y="1660334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xdr:nvCxnSpPr>
        <xdr:cNvPr id="678" name="直線コネクタ 677"/>
        <xdr:cNvCxnSpPr/>
      </xdr:nvCxnSpPr>
      <xdr:spPr>
        <a:xfrm>
          <a:off x="12446000" y="1641919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xdr:nvSpPr>
        <xdr:cNvPr id="679" name="テキスト ボックス 678"/>
        <xdr:cNvSpPr txBox="1"/>
      </xdr:nvSpPr>
      <xdr:spPr>
        <a:xfrm>
          <a:off x="11914505" y="16276955"/>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xdr:nvCxnSpPr>
        <xdr:cNvPr id="680" name="直線コネクタ 679"/>
        <xdr:cNvCxnSpPr/>
      </xdr:nvCxnSpPr>
      <xdr:spPr>
        <a:xfrm>
          <a:off x="12446000" y="1609217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xdr:nvSpPr>
        <xdr:cNvPr id="681" name="テキスト ボックス 680"/>
        <xdr:cNvSpPr txBox="1"/>
      </xdr:nvSpPr>
      <xdr:spPr>
        <a:xfrm>
          <a:off x="11914505" y="15949930"/>
          <a:ext cx="5314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xdr:nvCxnSpPr>
        <xdr:cNvPr id="682" name="直線コネクタ 681"/>
        <xdr:cNvCxnSpPr/>
      </xdr:nvCxnSpPr>
      <xdr:spPr>
        <a:xfrm>
          <a:off x="12446000" y="15765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xdr:nvSpPr>
        <xdr:cNvPr id="683" name="テキスト ボックス 682"/>
        <xdr:cNvSpPr txBox="1"/>
      </xdr:nvSpPr>
      <xdr:spPr>
        <a:xfrm>
          <a:off x="11850370" y="1562354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xdr:nvCxnSpPr>
        <xdr:cNvPr id="684" name="直線コネクタ 683"/>
        <xdr:cNvCxnSpPr/>
      </xdr:nvCxnSpPr>
      <xdr:spPr>
        <a:xfrm>
          <a:off x="12446000" y="154393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xdr:nvSpPr>
        <xdr:cNvPr id="685" name="テキスト ボックス 684"/>
        <xdr:cNvSpPr txBox="1"/>
      </xdr:nvSpPr>
      <xdr:spPr>
        <a:xfrm>
          <a:off x="11850370" y="15297150"/>
          <a:ext cx="59563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xdr:nvSpPr>
        <xdr:cNvPr id="687" name="テキスト ボックス 686"/>
        <xdr:cNvSpPr txBox="1"/>
      </xdr:nvSpPr>
      <xdr:spPr>
        <a:xfrm>
          <a:off x="11850370" y="14970760"/>
          <a:ext cx="59563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xdr:nvCxnSpPr>
        <xdr:cNvPr id="689" name="直線コネクタ 688"/>
        <xdr:cNvCxnSpPr/>
      </xdr:nvCxnSpPr>
      <xdr:spPr>
        <a:xfrm flipV="1">
          <a:off x="16317595" y="15430500"/>
          <a:ext cx="635"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xdr:nvSpPr>
        <xdr:cNvPr id="690" name="公債費最小値テキスト"/>
        <xdr:cNvSpPr txBox="1"/>
      </xdr:nvSpPr>
      <xdr:spPr>
        <a:xfrm>
          <a:off x="16370300" y="1693672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xdr:nvCxnSpPr>
        <xdr:cNvPr id="691" name="直線コネクタ 690"/>
        <xdr:cNvCxnSpPr/>
      </xdr:nvCxnSpPr>
      <xdr:spPr>
        <a:xfrm>
          <a:off x="16230600" y="16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xdr:nvSpPr>
        <xdr:cNvPr id="692" name="公債費最大値テキスト"/>
        <xdr:cNvSpPr txBox="1"/>
      </xdr:nvSpPr>
      <xdr:spPr>
        <a:xfrm>
          <a:off x="16370300" y="15205710"/>
          <a:ext cx="59880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xdr:nvCxnSpPr>
        <xdr:cNvPr id="693" name="直線コネクタ 692"/>
        <xdr:cNvCxnSpPr/>
      </xdr:nvCxnSpPr>
      <xdr:spPr>
        <a:xfrm>
          <a:off x="16230600" y="1543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110863</xdr:rowOff>
    </xdr:from>
    <xdr:to>
      <xdr:col>85</xdr:col>
      <xdr:colOff>127000</xdr:colOff>
      <xdr:row>97</xdr:row>
      <xdr:rowOff>115729</xdr:rowOff>
    </xdr:to>
    <xdr:cxnSp>
      <xdr:nvCxnSpPr>
        <xdr:cNvPr id="694" name="直線コネクタ 693"/>
        <xdr:cNvCxnSpPr/>
      </xdr:nvCxnSpPr>
      <xdr:spPr>
        <a:xfrm>
          <a:off x="15481300" y="167411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xdr:nvSpPr>
        <xdr:cNvPr id="695" name="公債費平均値テキスト"/>
        <xdr:cNvSpPr txBox="1"/>
      </xdr:nvSpPr>
      <xdr:spPr>
        <a:xfrm>
          <a:off x="16370300" y="16155035"/>
          <a:ext cx="534035"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xdr:nvSpPr>
        <xdr:cNvPr id="696" name="フローチャート: 判断 695"/>
        <xdr:cNvSpPr/>
      </xdr:nvSpPr>
      <xdr:spPr>
        <a:xfrm>
          <a:off x="162687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73144</xdr:rowOff>
    </xdr:from>
    <xdr:to>
      <xdr:col>81</xdr:col>
      <xdr:colOff>50800</xdr:colOff>
      <xdr:row>97</xdr:row>
      <xdr:rowOff>110863</xdr:rowOff>
    </xdr:to>
    <xdr:cxnSp>
      <xdr:nvCxnSpPr>
        <xdr:cNvPr id="697" name="直線コネクタ 696"/>
        <xdr:cNvCxnSpPr/>
      </xdr:nvCxnSpPr>
      <xdr:spPr>
        <a:xfrm>
          <a:off x="14592300" y="1670367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xdr:nvSpPr>
        <xdr:cNvPr id="698" name="フローチャート: 判断 697"/>
        <xdr:cNvSpPr/>
      </xdr:nvSpPr>
      <xdr:spPr>
        <a:xfrm>
          <a:off x="15430500" y="1632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xdr:nvSpPr>
        <xdr:cNvPr id="699" name="テキスト ボックス 698"/>
        <xdr:cNvSpPr txBox="1"/>
      </xdr:nvSpPr>
      <xdr:spPr>
        <a:xfrm>
          <a:off x="15213965" y="160972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40308</xdr:rowOff>
    </xdr:from>
    <xdr:to>
      <xdr:col>76</xdr:col>
      <xdr:colOff>114300</xdr:colOff>
      <xdr:row>97</xdr:row>
      <xdr:rowOff>73144</xdr:rowOff>
    </xdr:to>
    <xdr:cxnSp>
      <xdr:nvCxnSpPr>
        <xdr:cNvPr id="700" name="直線コネクタ 699"/>
        <xdr:cNvCxnSpPr/>
      </xdr:nvCxnSpPr>
      <xdr:spPr>
        <a:xfrm>
          <a:off x="13703300" y="16670655"/>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xdr:nvSpPr>
        <xdr:cNvPr id="701" name="フローチャート: 判断 700"/>
        <xdr:cNvSpPr/>
      </xdr:nvSpPr>
      <xdr:spPr>
        <a:xfrm>
          <a:off x="14541500" y="1632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3889" cy="259045"/>
    <xdr:sp>
      <xdr:nvSpPr>
        <xdr:cNvPr id="702" name="テキスト ボックス 701"/>
        <xdr:cNvSpPr txBox="1"/>
      </xdr:nvSpPr>
      <xdr:spPr>
        <a:xfrm>
          <a:off x="14324965" y="160972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170512</xdr:rowOff>
    </xdr:from>
    <xdr:to>
      <xdr:col>71</xdr:col>
      <xdr:colOff>177800</xdr:colOff>
      <xdr:row>97</xdr:row>
      <xdr:rowOff>40308</xdr:rowOff>
    </xdr:to>
    <xdr:cxnSp>
      <xdr:nvCxnSpPr>
        <xdr:cNvPr id="703" name="直線コネクタ 702"/>
        <xdr:cNvCxnSpPr/>
      </xdr:nvCxnSpPr>
      <xdr:spPr>
        <a:xfrm>
          <a:off x="12814300" y="16629380"/>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xdr:nvSpPr>
        <xdr:cNvPr id="704" name="フローチャート: 判断 703"/>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xdr:nvSpPr>
        <xdr:cNvPr id="705" name="テキスト ボックス 704"/>
        <xdr:cNvSpPr txBox="1"/>
      </xdr:nvSpPr>
      <xdr:spPr>
        <a:xfrm>
          <a:off x="13435965" y="1622742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xdr:nvSpPr>
        <xdr:cNvPr id="706" name="フローチャート: 判断 705"/>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xdr:nvSpPr>
        <xdr:cNvPr id="707" name="テキスト ボックス 706"/>
        <xdr:cNvSpPr txBox="1"/>
      </xdr:nvSpPr>
      <xdr:spPr>
        <a:xfrm>
          <a:off x="12546965" y="1623250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xdr:nvSpPr>
        <xdr:cNvPr id="708" name="テキスト ボックス 707"/>
        <xdr:cNvSpPr txBox="1"/>
      </xdr:nvSpPr>
      <xdr:spPr>
        <a:xfrm>
          <a:off x="161290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xdr:nvSpPr>
        <xdr:cNvPr id="709" name="テキスト ボックス 708"/>
        <xdr:cNvSpPr txBox="1"/>
      </xdr:nvSpPr>
      <xdr:spPr>
        <a:xfrm>
          <a:off x="15290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xdr:nvSpPr>
        <xdr:cNvPr id="710" name="テキスト ボックス 709"/>
        <xdr:cNvSpPr txBox="1"/>
      </xdr:nvSpPr>
      <xdr:spPr>
        <a:xfrm>
          <a:off x="14401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xdr:nvSpPr>
        <xdr:cNvPr id="711" name="テキスト ボックス 710"/>
        <xdr:cNvSpPr txBox="1"/>
      </xdr:nvSpPr>
      <xdr:spPr>
        <a:xfrm>
          <a:off x="13512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xdr:nvSpPr>
        <xdr:cNvPr id="712" name="テキスト ボックス 711"/>
        <xdr:cNvSpPr txBox="1"/>
      </xdr:nvSpPr>
      <xdr:spPr>
        <a:xfrm>
          <a:off x="12623800" y="17396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64929</xdr:rowOff>
    </xdr:from>
    <xdr:to>
      <xdr:col>85</xdr:col>
      <xdr:colOff>177800</xdr:colOff>
      <xdr:row>97</xdr:row>
      <xdr:rowOff>166529</xdr:rowOff>
    </xdr:to>
    <xdr:sp>
      <xdr:nvSpPr>
        <xdr:cNvPr id="713" name="楕円 712"/>
        <xdr:cNvSpPr/>
      </xdr:nvSpPr>
      <xdr:spPr>
        <a:xfrm>
          <a:off x="162687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43356</xdr:rowOff>
    </xdr:from>
    <xdr:ext cx="534377" cy="259045"/>
    <xdr:sp>
      <xdr:nvSpPr>
        <xdr:cNvPr id="714" name="公債費該当値テキスト"/>
        <xdr:cNvSpPr txBox="1"/>
      </xdr:nvSpPr>
      <xdr:spPr>
        <a:xfrm>
          <a:off x="16370300" y="1667383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60063</xdr:rowOff>
    </xdr:from>
    <xdr:to>
      <xdr:col>81</xdr:col>
      <xdr:colOff>101600</xdr:colOff>
      <xdr:row>97</xdr:row>
      <xdr:rowOff>161663</xdr:rowOff>
    </xdr:to>
    <xdr:sp>
      <xdr:nvSpPr>
        <xdr:cNvPr id="715" name="楕円 714"/>
        <xdr:cNvSpPr/>
      </xdr:nvSpPr>
      <xdr:spPr>
        <a:xfrm>
          <a:off x="15430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152790</xdr:rowOff>
    </xdr:from>
    <xdr:ext cx="534377" cy="259045"/>
    <xdr:sp>
      <xdr:nvSpPr>
        <xdr:cNvPr id="716" name="テキスト ボックス 715"/>
        <xdr:cNvSpPr txBox="1"/>
      </xdr:nvSpPr>
      <xdr:spPr>
        <a:xfrm>
          <a:off x="15213965" y="1678305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22344</xdr:rowOff>
    </xdr:from>
    <xdr:to>
      <xdr:col>76</xdr:col>
      <xdr:colOff>165100</xdr:colOff>
      <xdr:row>97</xdr:row>
      <xdr:rowOff>123944</xdr:rowOff>
    </xdr:to>
    <xdr:sp>
      <xdr:nvSpPr>
        <xdr:cNvPr id="717" name="楕円 716"/>
        <xdr:cNvSpPr/>
      </xdr:nvSpPr>
      <xdr:spPr>
        <a:xfrm>
          <a:off x="1454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115071</xdr:rowOff>
    </xdr:from>
    <xdr:ext cx="533889" cy="259045"/>
    <xdr:sp>
      <xdr:nvSpPr>
        <xdr:cNvPr id="718" name="テキスト ボックス 717"/>
        <xdr:cNvSpPr txBox="1"/>
      </xdr:nvSpPr>
      <xdr:spPr>
        <a:xfrm>
          <a:off x="14324965" y="1674558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160958</xdr:rowOff>
    </xdr:from>
    <xdr:to>
      <xdr:col>72</xdr:col>
      <xdr:colOff>38100</xdr:colOff>
      <xdr:row>97</xdr:row>
      <xdr:rowOff>91108</xdr:rowOff>
    </xdr:to>
    <xdr:sp>
      <xdr:nvSpPr>
        <xdr:cNvPr id="719" name="楕円 718"/>
        <xdr:cNvSpPr/>
      </xdr:nvSpPr>
      <xdr:spPr>
        <a:xfrm>
          <a:off x="13652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82235</xdr:rowOff>
    </xdr:from>
    <xdr:ext cx="534377" cy="259045"/>
    <xdr:sp>
      <xdr:nvSpPr>
        <xdr:cNvPr id="720" name="テキスト ボックス 719"/>
        <xdr:cNvSpPr txBox="1"/>
      </xdr:nvSpPr>
      <xdr:spPr>
        <a:xfrm>
          <a:off x="13435965" y="16712565"/>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119712</xdr:rowOff>
    </xdr:from>
    <xdr:to>
      <xdr:col>67</xdr:col>
      <xdr:colOff>101600</xdr:colOff>
      <xdr:row>97</xdr:row>
      <xdr:rowOff>49862</xdr:rowOff>
    </xdr:to>
    <xdr:sp>
      <xdr:nvSpPr>
        <xdr:cNvPr id="721" name="楕円 720"/>
        <xdr:cNvSpPr/>
      </xdr:nvSpPr>
      <xdr:spPr>
        <a:xfrm>
          <a:off x="12763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40989</xdr:rowOff>
    </xdr:from>
    <xdr:ext cx="534377" cy="259045"/>
    <xdr:sp>
      <xdr:nvSpPr>
        <xdr:cNvPr id="722" name="テキスト ボックス 721"/>
        <xdr:cNvSpPr txBox="1"/>
      </xdr:nvSpPr>
      <xdr:spPr>
        <a:xfrm>
          <a:off x="12546965" y="166712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25</xdr:row>
      <xdr:rowOff>57150</xdr:rowOff>
    </xdr:from>
    <xdr:to>
      <xdr:col>104</xdr:col>
      <xdr:colOff>127000</xdr:colOff>
      <xdr:row>26</xdr:row>
      <xdr:rowOff>139700</xdr:rowOff>
    </xdr:to>
    <xdr:sp>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26</xdr:row>
      <xdr:rowOff>88900</xdr:rowOff>
    </xdr:from>
    <xdr:to>
      <xdr:col>104</xdr:col>
      <xdr:colOff>127000</xdr:colOff>
      <xdr:row>28</xdr:row>
      <xdr:rowOff>0</xdr:rowOff>
    </xdr:to>
    <xdr:sp>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26</xdr:row>
      <xdr:rowOff>88900</xdr:rowOff>
    </xdr:from>
    <xdr:to>
      <xdr:col>110</xdr:col>
      <xdr:colOff>0</xdr:colOff>
      <xdr:row>28</xdr:row>
      <xdr:rowOff>0</xdr:rowOff>
    </xdr:to>
    <xdr:sp>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26</xdr:row>
      <xdr:rowOff>88900</xdr:rowOff>
    </xdr:from>
    <xdr:to>
      <xdr:col>116</xdr:col>
      <xdr:colOff>0</xdr:colOff>
      <xdr:row>28</xdr:row>
      <xdr:rowOff>0</xdr:rowOff>
    </xdr:to>
    <xdr:sp>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xdr:nvSpPr>
        <xdr:cNvPr id="731" name="テキスト ボックス 730"/>
        <xdr:cNvSpPr txBox="1"/>
      </xdr:nvSpPr>
      <xdr:spPr>
        <a:xfrm>
          <a:off x="18249900" y="4635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xdr:nvSpPr>
        <xdr:cNvPr id="734" name="テキスト ボックス 733"/>
        <xdr:cNvSpPr txBox="1"/>
      </xdr:nvSpPr>
      <xdr:spPr>
        <a:xfrm>
          <a:off x="18039080" y="63982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xdr:nvSpPr>
        <xdr:cNvPr id="736" name="テキスト ボックス 735"/>
        <xdr:cNvSpPr txBox="1"/>
      </xdr:nvSpPr>
      <xdr:spPr>
        <a:xfrm>
          <a:off x="17756505" y="5826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xdr:nvSpPr>
        <xdr:cNvPr id="738" name="テキスト ボックス 737"/>
        <xdr:cNvSpPr txBox="1"/>
      </xdr:nvSpPr>
      <xdr:spPr>
        <a:xfrm>
          <a:off x="17756505" y="52552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xdr:nvSpPr>
        <xdr:cNvPr id="740" name="テキスト ボックス 739"/>
        <xdr:cNvSpPr txBox="1"/>
      </xdr:nvSpPr>
      <xdr:spPr>
        <a:xfrm>
          <a:off x="17756505" y="4683760"/>
          <a:ext cx="53149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xdr:nvCxnSpPr>
        <xdr:cNvPr id="742" name="直線コネクタ 741"/>
        <xdr:cNvCxnSpPr/>
      </xdr:nvCxnSpPr>
      <xdr:spPr>
        <a:xfrm flipV="1">
          <a:off x="22159595" y="5275580"/>
          <a:ext cx="635"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xdr:nvSpPr>
        <xdr:cNvPr id="743" name="諸支出金最小値テキスト"/>
        <xdr:cNvSpPr txBox="1"/>
      </xdr:nvSpPr>
      <xdr:spPr>
        <a:xfrm>
          <a:off x="22212300" y="656907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xdr:nvSpPr>
        <xdr:cNvPr id="745" name="諸支出金最大値テキスト"/>
        <xdr:cNvSpPr txBox="1"/>
      </xdr:nvSpPr>
      <xdr:spPr>
        <a:xfrm>
          <a:off x="22212300" y="5050790"/>
          <a:ext cx="53403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xdr:nvCxnSpPr>
        <xdr:cNvPr id="746" name="直線コネクタ 745"/>
        <xdr:cNvCxnSpPr/>
      </xdr:nvCxnSpPr>
      <xdr:spPr>
        <a:xfrm>
          <a:off x="22072600" y="527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xdr:nvCxnSpPr>
        <xdr:cNvPr id="747" name="直線コネクタ 74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xdr:nvSpPr>
        <xdr:cNvPr id="748" name="諸支出金平均値テキスト"/>
        <xdr:cNvSpPr txBox="1"/>
      </xdr:nvSpPr>
      <xdr:spPr>
        <a:xfrm>
          <a:off x="22212300" y="6315075"/>
          <a:ext cx="37846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xdr:nvSpPr>
        <xdr:cNvPr id="749" name="フローチャート: 判断 748"/>
        <xdr:cNvSpPr/>
      </xdr:nvSpPr>
      <xdr:spPr>
        <a:xfrm>
          <a:off x="22110700" y="64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xdr:nvCxnSpPr>
        <xdr:cNvPr id="750" name="直線コネクタ 74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xdr:nvSpPr>
        <xdr:cNvPr id="751" name="フローチャート: 判断 750"/>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xdr:nvSpPr>
        <xdr:cNvPr id="752" name="テキスト ボックス 751"/>
        <xdr:cNvSpPr txBox="1"/>
      </xdr:nvSpPr>
      <xdr:spPr>
        <a:xfrm>
          <a:off x="21133435" y="623506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xdr:nvCxnSpPr>
        <xdr:cNvPr id="753" name="直線コネクタ 75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xdr:nvSpPr>
        <xdr:cNvPr id="754" name="フローチャート: 判断 753"/>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xdr:nvSpPr>
        <xdr:cNvPr id="755" name="テキスト ボックス 754"/>
        <xdr:cNvSpPr txBox="1"/>
      </xdr:nvSpPr>
      <xdr:spPr>
        <a:xfrm>
          <a:off x="20244435" y="623760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xdr:nvCxnSpPr>
        <xdr:cNvPr id="756" name="直線コネクタ 75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xdr:nvSpPr>
        <xdr:cNvPr id="757" name="フローチャート: 判断 756"/>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xdr:nvSpPr>
        <xdr:cNvPr id="758" name="テキスト ボックス 757"/>
        <xdr:cNvSpPr txBox="1"/>
      </xdr:nvSpPr>
      <xdr:spPr>
        <a:xfrm>
          <a:off x="19355435" y="6252845"/>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xdr:nvSpPr>
        <xdr:cNvPr id="759" name="フローチャート: 判断 758"/>
        <xdr:cNvSpPr/>
      </xdr:nvSpPr>
      <xdr:spPr>
        <a:xfrm>
          <a:off x="18605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8688"/>
    <xdr:sp>
      <xdr:nvSpPr>
        <xdr:cNvPr id="760" name="テキスト ボックス 759"/>
        <xdr:cNvSpPr txBox="1"/>
      </xdr:nvSpPr>
      <xdr:spPr>
        <a:xfrm>
          <a:off x="18466435" y="6256020"/>
          <a:ext cx="37909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xdr:nvSpPr>
        <xdr:cNvPr id="761" name="テキスト ボックス 760"/>
        <xdr:cNvSpPr txBox="1"/>
      </xdr:nvSpPr>
      <xdr:spPr>
        <a:xfrm>
          <a:off x="219710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xdr:nvSpPr>
        <xdr:cNvPr id="762" name="テキスト ボックス 761"/>
        <xdr:cNvSpPr txBox="1"/>
      </xdr:nvSpPr>
      <xdr:spPr>
        <a:xfrm>
          <a:off x="21132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xdr:nvSpPr>
        <xdr:cNvPr id="763" name="テキスト ボックス 762"/>
        <xdr:cNvSpPr txBox="1"/>
      </xdr:nvSpPr>
      <xdr:spPr>
        <a:xfrm>
          <a:off x="20243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xdr:nvSpPr>
        <xdr:cNvPr id="764" name="テキスト ボックス 763"/>
        <xdr:cNvSpPr txBox="1"/>
      </xdr:nvSpPr>
      <xdr:spPr>
        <a:xfrm>
          <a:off x="19354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xdr:nvSpPr>
        <xdr:cNvPr id="765" name="テキスト ボックス 764"/>
        <xdr:cNvSpPr txBox="1"/>
      </xdr:nvSpPr>
      <xdr:spPr>
        <a:xfrm>
          <a:off x="18465800" y="7109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xdr:nvSpPr>
        <xdr:cNvPr id="766" name="楕円 76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xdr:nvSpPr>
        <xdr:cNvPr id="767" name="諸支出金該当値テキスト"/>
        <xdr:cNvSpPr txBox="1"/>
      </xdr:nvSpPr>
      <xdr:spPr>
        <a:xfrm>
          <a:off x="22212300" y="6442075"/>
          <a:ext cx="24892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xdr:nvSpPr>
        <xdr:cNvPr id="768" name="楕円 76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xdr:nvSpPr>
        <xdr:cNvPr id="769" name="テキスト ボックス 768"/>
        <xdr:cNvSpPr txBox="1"/>
      </xdr:nvSpPr>
      <xdr:spPr>
        <a:xfrm>
          <a:off x="21198205" y="658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xdr:nvSpPr>
        <xdr:cNvPr id="770" name="楕円 76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xdr:nvSpPr>
        <xdr:cNvPr id="771" name="テキスト ボックス 770"/>
        <xdr:cNvSpPr txBox="1"/>
      </xdr:nvSpPr>
      <xdr:spPr>
        <a:xfrm>
          <a:off x="20309205" y="658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xdr:nvSpPr>
        <xdr:cNvPr id="772" name="楕円 77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xdr:nvSpPr>
        <xdr:cNvPr id="773" name="テキスト ボックス 772"/>
        <xdr:cNvSpPr txBox="1"/>
      </xdr:nvSpPr>
      <xdr:spPr>
        <a:xfrm>
          <a:off x="19420205" y="658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xdr:nvSpPr>
        <xdr:cNvPr id="774" name="楕円 77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xdr:nvSpPr>
        <xdr:cNvPr id="775" name="テキスト ボックス 774"/>
        <xdr:cNvSpPr txBox="1"/>
      </xdr:nvSpPr>
      <xdr:spPr>
        <a:xfrm>
          <a:off x="18531205" y="658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endPar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45</xdr:row>
      <xdr:rowOff>57150</xdr:rowOff>
    </xdr:from>
    <xdr:to>
      <xdr:col>104</xdr:col>
      <xdr:colOff>127000</xdr:colOff>
      <xdr:row>46</xdr:row>
      <xdr:rowOff>139700</xdr:rowOff>
    </xdr:to>
    <xdr:sp>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127000</xdr:colOff>
      <xdr:row>46</xdr:row>
      <xdr:rowOff>88900</xdr:rowOff>
    </xdr:from>
    <xdr:to>
      <xdr:col>104</xdr:col>
      <xdr:colOff>127000</xdr:colOff>
      <xdr:row>48</xdr:row>
      <xdr:rowOff>0</xdr:rowOff>
    </xdr:to>
    <xdr:sp>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46</xdr:row>
      <xdr:rowOff>88900</xdr:rowOff>
    </xdr:from>
    <xdr:to>
      <xdr:col>110</xdr:col>
      <xdr:colOff>0</xdr:colOff>
      <xdr:row>48</xdr:row>
      <xdr:rowOff>0</xdr:rowOff>
    </xdr:to>
    <xdr:sp>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46</xdr:row>
      <xdr:rowOff>88900</xdr:rowOff>
    </xdr:from>
    <xdr:to>
      <xdr:col>116</xdr:col>
      <xdr:colOff>0</xdr:colOff>
      <xdr:row>48</xdr:row>
      <xdr:rowOff>0</xdr:rowOff>
    </xdr:to>
    <xdr:sp>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xdr:nvSpPr>
        <xdr:cNvPr id="784" name="テキスト ボックス 783"/>
        <xdr:cNvSpPr txBox="1"/>
      </xdr:nvSpPr>
      <xdr:spPr>
        <a:xfrm>
          <a:off x="18249900" y="8064500"/>
          <a:ext cx="349250"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xdr:nvSpPr>
        <xdr:cNvPr id="787" name="テキスト ボックス 786"/>
        <xdr:cNvSpPr txBox="1"/>
      </xdr:nvSpPr>
      <xdr:spPr>
        <a:xfrm>
          <a:off x="18039080" y="9255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xdr:nvSpPr>
        <xdr:cNvPr id="789" name="テキスト ボックス 788"/>
        <xdr:cNvSpPr txBox="1"/>
      </xdr:nvSpPr>
      <xdr:spPr>
        <a:xfrm>
          <a:off x="18039080" y="811276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xdr:nvCxnSpPr>
        <xdr:cNvPr id="791" name="直線コネクタ 790"/>
        <xdr:cNvCxnSpPr/>
      </xdr:nvCxnSpPr>
      <xdr:spPr>
        <a:xfrm>
          <a:off x="22159595" y="9398000"/>
          <a:ext cx="63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xdr:nvSpPr>
        <xdr:cNvPr id="792" name="前年度繰上充用金最小値テキスト"/>
        <xdr:cNvSpPr txBox="1"/>
      </xdr:nvSpPr>
      <xdr:spPr>
        <a:xfrm>
          <a:off x="22212300" y="94399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xdr:nvSpPr>
        <xdr:cNvPr id="794" name="前年度繰上充用金最大値テキスト"/>
        <xdr:cNvSpPr txBox="1"/>
      </xdr:nvSpPr>
      <xdr:spPr>
        <a:xfrm>
          <a:off x="22212300" y="90970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xdr:nvSpPr>
        <xdr:cNvPr id="797" name="前年度繰上充用金平均値テキスト"/>
        <xdr:cNvSpPr txBox="1"/>
      </xdr:nvSpPr>
      <xdr:spPr>
        <a:xfrm>
          <a:off x="22212300" y="9325610"/>
          <a:ext cx="248920" cy="2584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xdr:nvSpPr>
        <xdr:cNvPr id="801" name="テキスト ボックス 800"/>
        <xdr:cNvSpPr txBox="1"/>
      </xdr:nvSpPr>
      <xdr:spPr>
        <a:xfrm>
          <a:off x="21198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xdr:nvSpPr>
        <xdr:cNvPr id="804" name="テキスト ボックス 803"/>
        <xdr:cNvSpPr txBox="1"/>
      </xdr:nvSpPr>
      <xdr:spPr>
        <a:xfrm>
          <a:off x="20309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xdr:nvSpPr>
        <xdr:cNvPr id="807" name="テキスト ボックス 806"/>
        <xdr:cNvSpPr txBox="1"/>
      </xdr:nvSpPr>
      <xdr:spPr>
        <a:xfrm>
          <a:off x="19420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xdr:nvSpPr>
        <xdr:cNvPr id="809" name="テキスト ボックス 808"/>
        <xdr:cNvSpPr txBox="1"/>
      </xdr:nvSpPr>
      <xdr:spPr>
        <a:xfrm>
          <a:off x="18531205" y="94399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xdr:nvSpPr>
        <xdr:cNvPr id="810" name="テキスト ボックス 809"/>
        <xdr:cNvSpPr txBox="1"/>
      </xdr:nvSpPr>
      <xdr:spPr>
        <a:xfrm>
          <a:off x="219710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xdr:nvSpPr>
        <xdr:cNvPr id="811" name="テキスト ボックス 810"/>
        <xdr:cNvSpPr txBox="1"/>
      </xdr:nvSpPr>
      <xdr:spPr>
        <a:xfrm>
          <a:off x="21132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xdr:nvSpPr>
        <xdr:cNvPr id="812" name="テキスト ボックス 811"/>
        <xdr:cNvSpPr txBox="1"/>
      </xdr:nvSpPr>
      <xdr:spPr>
        <a:xfrm>
          <a:off x="20243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xdr:nvSpPr>
        <xdr:cNvPr id="813" name="テキスト ボックス 812"/>
        <xdr:cNvSpPr txBox="1"/>
      </xdr:nvSpPr>
      <xdr:spPr>
        <a:xfrm>
          <a:off x="19354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xdr:nvSpPr>
        <xdr:cNvPr id="814" name="テキスト ボックス 813"/>
        <xdr:cNvSpPr txBox="1"/>
      </xdr:nvSpPr>
      <xdr:spPr>
        <a:xfrm>
          <a:off x="18465800" y="10538460"/>
          <a:ext cx="7620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xdr:nvSpPr>
        <xdr:cNvPr id="816" name="前年度繰上充用金該当値テキスト"/>
        <xdr:cNvSpPr txBox="1"/>
      </xdr:nvSpPr>
      <xdr:spPr>
        <a:xfrm>
          <a:off x="22212300" y="9211310"/>
          <a:ext cx="24892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xdr:nvSpPr>
        <xdr:cNvPr id="818" name="テキスト ボックス 817"/>
        <xdr:cNvSpPr txBox="1"/>
      </xdr:nvSpPr>
      <xdr:spPr>
        <a:xfrm>
          <a:off x="21198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xdr:nvSpPr>
        <xdr:cNvPr id="820" name="テキスト ボックス 819"/>
        <xdr:cNvSpPr txBox="1"/>
      </xdr:nvSpPr>
      <xdr:spPr>
        <a:xfrm>
          <a:off x="20309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xdr:nvSpPr>
        <xdr:cNvPr id="822" name="テキスト ボックス 821"/>
        <xdr:cNvSpPr txBox="1"/>
      </xdr:nvSpPr>
      <xdr:spPr>
        <a:xfrm>
          <a:off x="19420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xdr:nvSpPr>
        <xdr:cNvPr id="824" name="テキスト ボックス 823"/>
        <xdr:cNvSpPr txBox="1"/>
      </xdr:nvSpPr>
      <xdr:spPr>
        <a:xfrm>
          <a:off x="18531205" y="9122410"/>
          <a:ext cx="24955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endParaRPr kumimoji="1" lang="ja-JP" altLang="en-US" sz="1200" b="1" i="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25400</xdr:colOff>
      <xdr:row>105</xdr:row>
      <xdr:rowOff>95250</xdr:rowOff>
    </xdr:from>
    <xdr:to>
      <xdr:col>120</xdr:col>
      <xdr:colOff>88900</xdr:colOff>
      <xdr:row>114</xdr:row>
      <xdr:rowOff>76200</xdr:rowOff>
    </xdr:to>
    <xdr:sp>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加しているのは、総務費、民生費である。総務費は今後予定している著大公共施設整備事業費に対する財源を積立てたことなどによる増、民生費は物価高騰対応重点支援給付金や子育て世帯負担軽減給付金の給付による増が主な要因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前年度と比較し大きく減少したものは、商工費、災害復旧費である。商工費はプレミアム付き商品券事業の終了による減、災害復旧費は令和２年度及び令和３年度に発生した災害箇所の復旧が完了したことによる減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土木費が大きく上回っている。主なものとして、総務費では、今後予定している著大公共施設整備事業が重なったことにより、その整備費に対する財源を積立てたことが要因と考えられる。土木費では、長大な道路延長を有しているため維持管理経費や除雪費が大きいこと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xdr:nvSpPr>
        <xdr:cNvPr id="8" name="Rectangle 7"/>
        <xdr:cNvSpPr>
          <a:spLocks noChangeArrowheads="1"/>
        </xdr:cNvSpPr>
      </xdr:nvSpPr>
      <xdr:spPr>
        <a:xfrm>
          <a:off x="10982325" y="9601200"/>
          <a:ext cx="895350" cy="314325"/>
        </a:xfrm>
        <a:prstGeom prst="rect">
          <a:avLst/>
        </a:prstGeom>
        <a:noFill/>
        <a:ln w="9525">
          <a:noFill/>
          <a:miter lim="800000"/>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123825</xdr:colOff>
      <xdr:row>0</xdr:row>
      <xdr:rowOff>123825</xdr:rowOff>
    </xdr:from>
    <xdr:to>
      <xdr:col>9</xdr:col>
      <xdr:colOff>104775</xdr:colOff>
      <xdr:row>3</xdr:row>
      <xdr:rowOff>133350</xdr:rowOff>
    </xdr:to>
    <xdr:sp>
      <xdr:nvSpPr>
        <xdr:cNvPr id="9"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7</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）実質収支比率等に係る経年分析（市町村）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5</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219075</xdr:colOff>
      <xdr:row>1</xdr:row>
      <xdr:rowOff>76200</xdr:rowOff>
    </xdr:from>
    <xdr:to>
      <xdr:col>15</xdr:col>
      <xdr:colOff>685800</xdr:colOff>
      <xdr:row>3</xdr:row>
      <xdr:rowOff>76200</xdr:rowOff>
    </xdr:to>
    <xdr:sp>
      <xdr:nvSpPr>
        <xdr:cNvPr id="12" name="団体名称ボックス"/>
        <xdr:cNvSpPr>
          <a:spLocks noChangeArrowheads="1"/>
        </xdr:cNvSpPr>
      </xdr:nvSpPr>
      <xdr:spPr>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岐阜県高山市</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標準財政規模比（％）</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485776</xdr:colOff>
      <xdr:row>45</xdr:row>
      <xdr:rowOff>342900</xdr:rowOff>
    </xdr:from>
    <xdr:to>
      <xdr:col>15</xdr:col>
      <xdr:colOff>542925</xdr:colOff>
      <xdr:row>48</xdr:row>
      <xdr:rowOff>590550</xdr:rowOff>
    </xdr:to>
    <xdr:sp>
      <xdr:nvSpPr>
        <xdr:cNvPr id="14" name="テキスト ボックス 13"/>
        <xdr:cNvSpPr txBox="1"/>
      </xdr:nvSpPr>
      <xdr:spPr>
        <a:xfrm>
          <a:off x="11144250" y="9934575"/>
          <a:ext cx="5629275"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anose="020B0609070205080204" pitchFamily="1" charset="-128"/>
              <a:ea typeface="ＭＳ ゴシック" panose="020B0609070205080204" pitchFamily="1" charset="-128"/>
            </a:rPr>
            <a:t>　財政調整基金残高は、人口減少による税収減や高齢化の進展に伴う社会保障経費の増大等に備えて決算剰余金を積立てることで増加傾向にあり、令和４年度は大規模償却資産への投資による固定資産税の増加や、新型コロナウイルス感染症（以下、「コロナ」という。）の収束傾向による市独自の経済対策の縮小等に伴い実質収支額が増加し、基金残高が増加した。</a:t>
          </a:r>
          <a:endParaRPr kumimoji="1" lang="ja-JP" altLang="en-US" sz="1150">
            <a:latin typeface="ＭＳ ゴシック" panose="020B0609070205080204" pitchFamily="1" charset="-128"/>
            <a:ea typeface="ＭＳ ゴシック" panose="020B0609070205080204" pitchFamily="1" charset="-128"/>
          </a:endParaRPr>
        </a:p>
        <a:p>
          <a:r>
            <a:rPr kumimoji="1" lang="ja-JP" altLang="en-US" sz="1150">
              <a:latin typeface="ＭＳ ゴシック" panose="020B0609070205080204" pitchFamily="1" charset="-128"/>
              <a:ea typeface="ＭＳ ゴシック" panose="020B0609070205080204" pitchFamily="1" charset="-128"/>
            </a:rPr>
            <a:t>　令和５年度は、地方交付税が増加したことや、コロナの収束に伴う緩やかな景気回復の影響により個人市民税等が増加したことで発生した決算剰余金を積み立てたことにより基金残高が増加した。実質単年度収支については、公共施設整備等特定目的基金への政策的積立を行ったことで減少となった。</a:t>
          </a:r>
          <a:endParaRPr kumimoji="1" lang="ja-JP" altLang="en-US" sz="1150">
            <a:latin typeface="ＭＳ ゴシック" panose="020B0609070205080204" pitchFamily="1" charset="-128"/>
            <a:ea typeface="ＭＳ ゴシック" panose="020B0609070205080204" pitchFamily="1" charset="-128"/>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panose="020B0609070205080204" pitchFamily="1" charset="-128"/>
              <a:ea typeface="ＭＳ ゴシック" panose="020B0609070205080204" pitchFamily="1" charset="-128"/>
            </a:rPr>
            <a:t>分析欄</a:t>
          </a:r>
          <a:endParaRPr lang="ja-JP" altLang="en-US" sz="15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xdr:nvSpPr>
        <xdr:cNvPr id="6" name="表題ボックス"/>
        <xdr:cNvSpPr>
          <a:spLocks noChangeArrowheads="1"/>
        </xdr:cNvSpPr>
      </xdr:nvSpPr>
      <xdr:spPr>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8</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）連結実質赤字比率に係る赤字・黒字の構成分析（市町村）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9</xdr:col>
      <xdr:colOff>1066800</xdr:colOff>
      <xdr:row>1</xdr:row>
      <xdr:rowOff>28575</xdr:rowOff>
    </xdr:from>
    <xdr:to>
      <xdr:col>12</xdr:col>
      <xdr:colOff>171450</xdr:colOff>
      <xdr:row>3</xdr:row>
      <xdr:rowOff>66675</xdr:rowOff>
    </xdr:to>
    <xdr:sp>
      <xdr:nvSpPr>
        <xdr:cNvPr id="7"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5</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657225</xdr:colOff>
      <xdr:row>1</xdr:row>
      <xdr:rowOff>28575</xdr:rowOff>
    </xdr:from>
    <xdr:to>
      <xdr:col>15</xdr:col>
      <xdr:colOff>1038225</xdr:colOff>
      <xdr:row>3</xdr:row>
      <xdr:rowOff>66675</xdr:rowOff>
    </xdr:to>
    <xdr:sp>
      <xdr:nvSpPr>
        <xdr:cNvPr id="8" name="団体名称ボックス"/>
        <xdr:cNvSpPr>
          <a:spLocks noChangeArrowheads="1"/>
        </xdr:cNvSpPr>
      </xdr:nvSpPr>
      <xdr:spPr>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岐阜県高山市</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標準財政規模比（％）</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600075</xdr:colOff>
      <xdr:row>32</xdr:row>
      <xdr:rowOff>352425</xdr:rowOff>
    </xdr:from>
    <xdr:to>
      <xdr:col>15</xdr:col>
      <xdr:colOff>923926</xdr:colOff>
      <xdr:row>42</xdr:row>
      <xdr:rowOff>276225</xdr:rowOff>
    </xdr:to>
    <xdr:sp>
      <xdr:nvSpPr>
        <xdr:cNvPr id="10" name="テキスト ボックス 9"/>
        <xdr:cNvSpPr txBox="1"/>
      </xdr:nvSpPr>
      <xdr:spPr>
        <a:xfrm>
          <a:off x="11487150" y="7248525"/>
          <a:ext cx="6038850"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1" charset="-128"/>
              <a:ea typeface="ＭＳ ゴシック" panose="020B0609070205080204" pitchFamily="1" charset="-128"/>
            </a:rPr>
            <a:t>　実質収支に増減はあるものの、すべての会計で黒字となっている。</a:t>
          </a:r>
          <a:endParaRPr kumimoji="1" lang="ja-JP" altLang="en-US"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　令和４年度は、大規模償却資産への投資による固定資産税の増加や、新型コロナウイルス感染症（以下、「コロナ」という。）の収束傾向となったことによる経済対策の縮小などにより、一般会計の黒字額は前年度から５．０ポイント増加した。</a:t>
          </a:r>
          <a:endParaRPr kumimoji="1" lang="ja-JP" altLang="en-US"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　令和５年度は、公共施設整備等特定目的基金への政策的積立を行ったことにより、一般会計の黒字額は前年度から２．６ポイント減少したが、地方交付税が増加したことやコロナの収束に伴う緩やかな景気回復の影響により個人市民税等が増加したことなどにより、令和３年度との対比では２．４ポイントの増加となっている。</a:t>
          </a:r>
          <a:endParaRPr kumimoji="1" lang="ja-JP" altLang="en-US"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　今後も世代間の負担の公平に配慮しつつ、将来世代に過度な負担を残さないよう、計画的な財政運営に努める。</a:t>
          </a:r>
          <a:endParaRPr kumimoji="1" lang="ja-JP" altLang="en-US" sz="1400">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xdr:nvSpPr>
        <xdr:cNvPr id="12" name="凡例1"/>
        <xdr:cNvSpPr/>
      </xdr:nvSpPr>
      <xdr:spPr>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xdr:nvSpPr>
        <xdr:cNvPr id="13" name="凡例2"/>
        <xdr:cNvSpPr/>
      </xdr:nvSpPr>
      <xdr:spPr>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xdr:nvSpPr>
        <xdr:cNvPr id="14" name="凡例3"/>
        <xdr:cNvSpPr/>
      </xdr:nvSpPr>
      <xdr:spPr>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xdr:nvSpPr>
        <xdr:cNvPr id="15" name="凡例4"/>
        <xdr:cNvSpPr/>
      </xdr:nvSpPr>
      <xdr:spPr>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xdr:nvSpPr>
        <xdr:cNvPr id="16" name="凡例5"/>
        <xdr:cNvSpPr/>
      </xdr:nvSpPr>
      <xdr:spPr>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xdr:nvSpPr>
        <xdr:cNvPr id="17" name="凡例6"/>
        <xdr:cNvSpPr/>
      </xdr:nvSpPr>
      <xdr:spPr>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xdr:nvSpPr>
        <xdr:cNvPr id="18" name="凡例7"/>
        <xdr:cNvSpPr/>
      </xdr:nvSpPr>
      <xdr:spPr>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xdr:nvSpPr>
        <xdr:cNvPr id="19" name="凡例8"/>
        <xdr:cNvSpPr/>
      </xdr:nvSpPr>
      <xdr:spPr>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xdr:nvSpPr>
        <xdr:cNvPr id="20" name="凡例9"/>
        <xdr:cNvSpPr/>
      </xdr:nvSpPr>
      <xdr:spPr>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xdr:nvSpPr>
        <xdr:cNvPr id="21" name="凡例10"/>
        <xdr:cNvSpPr/>
      </xdr:nvSpPr>
      <xdr:spPr>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123825</xdr:colOff>
      <xdr:row>0</xdr:row>
      <xdr:rowOff>123825</xdr:rowOff>
    </xdr:from>
    <xdr:to>
      <xdr:col>11</xdr:col>
      <xdr:colOff>695325</xdr:colOff>
      <xdr:row>4</xdr:row>
      <xdr:rowOff>76200</xdr:rowOff>
    </xdr:to>
    <xdr:sp>
      <xdr:nvSpPr>
        <xdr:cNvPr id="2"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9</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）実質公債費比率（分子）の構造（市町村）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12</xdr:col>
      <xdr:colOff>838200</xdr:colOff>
      <xdr:row>1</xdr:row>
      <xdr:rowOff>19050</xdr:rowOff>
    </xdr:from>
    <xdr:to>
      <xdr:col>15</xdr:col>
      <xdr:colOff>371475</xdr:colOff>
      <xdr:row>3</xdr:row>
      <xdr:rowOff>123825</xdr:rowOff>
    </xdr:to>
    <xdr:sp>
      <xdr:nvSpPr>
        <xdr:cNvPr id="3" name="年度ボックス"/>
        <xdr:cNvSpPr>
          <a:spLocks noChangeArrowheads="1"/>
        </xdr:cNvSpPr>
      </xdr:nvSpPr>
      <xdr:spPr>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5</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762000</xdr:colOff>
      <xdr:row>1</xdr:row>
      <xdr:rowOff>19050</xdr:rowOff>
    </xdr:from>
    <xdr:to>
      <xdr:col>20</xdr:col>
      <xdr:colOff>190500</xdr:colOff>
      <xdr:row>3</xdr:row>
      <xdr:rowOff>123825</xdr:rowOff>
    </xdr:to>
    <xdr:sp>
      <xdr:nvSpPr>
        <xdr:cNvPr id="4" name="団体名称ボックス"/>
        <xdr:cNvSpPr>
          <a:spLocks noChangeArrowheads="1"/>
        </xdr:cNvSpPr>
      </xdr:nvSpPr>
      <xdr:spPr>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岐阜県高山市</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xdr:nvSpPr>
        <xdr:cNvPr id="17" name="Rectangle 88"/>
        <xdr:cNvSpPr>
          <a:spLocks noChangeArrowheads="1"/>
        </xdr:cNvSpPr>
      </xdr:nvSpPr>
      <xdr:spPr>
        <a:xfrm>
          <a:off x="13106400" y="7591425"/>
          <a:ext cx="885825" cy="323850"/>
        </a:xfrm>
        <a:prstGeom prst="rect">
          <a:avLst/>
        </a:prstGeom>
        <a:noFill/>
        <a:ln w="9525">
          <a:noFill/>
          <a:miter lim="800000"/>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xdr:nvSpPr>
        <xdr:cNvPr id="19" name="Rectangle 88"/>
        <xdr:cNvSpPr>
          <a:spLocks noChangeArrowheads="1"/>
        </xdr:cNvSpPr>
      </xdr:nvSpPr>
      <xdr:spPr>
        <a:xfrm>
          <a:off x="314325" y="752475"/>
          <a:ext cx="1438275" cy="32385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276225</xdr:colOff>
      <xdr:row>43</xdr:row>
      <xdr:rowOff>342900</xdr:rowOff>
    </xdr:from>
    <xdr:to>
      <xdr:col>20</xdr:col>
      <xdr:colOff>57149</xdr:colOff>
      <xdr:row>52</xdr:row>
      <xdr:rowOff>228600</xdr:rowOff>
    </xdr:to>
    <xdr:sp>
      <xdr:nvSpPr>
        <xdr:cNvPr id="20" name="テキスト ボックス 19"/>
        <xdr:cNvSpPr txBox="1"/>
      </xdr:nvSpPr>
      <xdr:spPr>
        <a:xfrm>
          <a:off x="13230225" y="7934325"/>
          <a:ext cx="4161790"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1" charset="-128"/>
              <a:ea typeface="ＭＳ ゴシック" panose="020B0609070205080204" pitchFamily="1" charset="-128"/>
            </a:rPr>
            <a:t>　実質公債費比率の分子は、地方債残高の減少に伴う元利償還金の減及び債務負担行為に基づく支出額の減により、前年度より減少している。</a:t>
          </a:r>
          <a:endParaRPr kumimoji="1" lang="ja-JP" altLang="en-US" sz="1400">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a:xfrm>
          <a:off x="504825" y="12411075"/>
          <a:ext cx="7448550" cy="400050"/>
        </a:xfrm>
        <a:prstGeom prst="line">
          <a:avLst/>
        </a:prstGeom>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a:xfrm>
          <a:off x="13106400" y="12420600"/>
          <a:ext cx="4455795" cy="1572895"/>
        </a:xfrm>
        <a:prstGeom prst="rect">
          <a:avLst/>
        </a:prstGeom>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xdr:nvSpPr>
        <xdr:cNvPr id="23" name="Rectangle 88"/>
        <xdr:cNvSpPr>
          <a:spLocks noChangeArrowheads="1"/>
        </xdr:cNvSpPr>
      </xdr:nvSpPr>
      <xdr:spPr>
        <a:xfrm>
          <a:off x="13130530" y="12411075"/>
          <a:ext cx="815340" cy="257175"/>
        </a:xfrm>
        <a:prstGeom prst="rect">
          <a:avLst/>
        </a:prstGeom>
        <a:noFill/>
        <a:ln w="9525">
          <a:noFill/>
          <a:miter lim="800000"/>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panose="020B0609070205080204" pitchFamily="1" charset="-128"/>
              <a:ea typeface="ＭＳ ゴシック" panose="020B0609070205080204" pitchFamily="1" charset="-128"/>
            </a:rPr>
            <a:t>分析欄</a:t>
          </a:r>
          <a:endParaRPr lang="ja-JP" altLang="en-US" sz="11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15</xdr:col>
      <xdr:colOff>257175</xdr:colOff>
      <xdr:row>56</xdr:row>
      <xdr:rowOff>219075</xdr:rowOff>
    </xdr:from>
    <xdr:to>
      <xdr:col>20</xdr:col>
      <xdr:colOff>125016</xdr:colOff>
      <xdr:row>59</xdr:row>
      <xdr:rowOff>334736</xdr:rowOff>
    </xdr:to>
    <xdr:sp>
      <xdr:nvSpPr>
        <xdr:cNvPr id="24" name="テキスト ボックス 23"/>
        <xdr:cNvSpPr txBox="1"/>
      </xdr:nvSpPr>
      <xdr:spPr>
        <a:xfrm>
          <a:off x="13211175" y="12630150"/>
          <a:ext cx="4248785" cy="1315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1" charset="-128"/>
              <a:ea typeface="ＭＳ ゴシック" panose="020B0609070205080204" pitchFamily="1" charset="-128"/>
            </a:rPr>
            <a:t>該当なし</a:t>
          </a:r>
          <a:endParaRPr kumimoji="1" lang="ja-JP" altLang="en-US" sz="1000">
            <a:latin typeface="ＭＳ ゴシック" panose="020B0609070205080204" pitchFamily="1" charset="-128"/>
            <a:ea typeface="ＭＳ ゴシック" panose="020B0609070205080204" pitchFamily="1" charset="-128"/>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50520" y="7603490"/>
          <a:ext cx="2430145" cy="67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pPr>
          <a:r>
            <a:rPr kumimoji="1" lang="ja-JP" altLang="en-US" sz="1600" b="1" baseline="0">
              <a:solidFill>
                <a:schemeClr val="dk1"/>
              </a:solidFill>
              <a:latin typeface="ＭＳ ゴシック" panose="020B0609070205080204" pitchFamily="1" charset="-128"/>
              <a:ea typeface="ＭＳ ゴシック" panose="020B0609070205080204" pitchFamily="1" charset="-128"/>
              <a:cs typeface="+mn-cs"/>
            </a:rPr>
            <a:t>分析欄</a:t>
          </a:r>
          <a:endParaRPr kumimoji="1" lang="ja-JP" altLang="en-US" sz="1600" b="1" baseline="0">
            <a:solidFill>
              <a:schemeClr val="dk1"/>
            </a:solidFill>
            <a:latin typeface="ＭＳ ゴシック" panose="020B0609070205080204" pitchFamily="1" charset="-128"/>
            <a:ea typeface="ＭＳ ゴシック" panose="020B0609070205080204" pitchFamily="1" charset="-128"/>
            <a:cs typeface="+mn-cs"/>
          </a:endParaRP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xdr:nvCxnSpPr>
        <xdr:cNvPr id="16" name="直線コネクタ 20"/>
        <xdr:cNvCxnSpPr>
          <a:cxnSpLocks noChangeShapeType="1"/>
        </xdr:cNvCxnSpPr>
      </xdr:nvCxnSpPr>
      <xdr:spPr>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xdr:nvSpPr>
        <xdr:cNvPr id="18" name="表題ボックス"/>
        <xdr:cNvSpPr>
          <a:spLocks noChangeArrowheads="1"/>
        </xdr:cNvSpPr>
      </xdr:nvSpPr>
      <xdr:spPr>
        <a:xfrm>
          <a:off x="138430" y="138430"/>
          <a:ext cx="9232265" cy="645160"/>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panose="020B0609070205080204" pitchFamily="1" charset="-128"/>
              <a:ea typeface="ＭＳ ゴシック" panose="020B0609070205080204" pitchFamily="1" charset="-128"/>
            </a:rPr>
            <a:t>（</a:t>
          </a:r>
          <a:r>
            <a:rPr lang="en-US" altLang="ja-JP" sz="2400" b="1" i="0" strike="noStrike">
              <a:solidFill>
                <a:srgbClr val="000000"/>
              </a:solidFill>
              <a:latin typeface="ＭＳ ゴシック" panose="020B0609070205080204" pitchFamily="1" charset="-128"/>
              <a:ea typeface="ＭＳ ゴシック" panose="020B0609070205080204" pitchFamily="1" charset="-128"/>
            </a:rPr>
            <a:t>10</a:t>
          </a:r>
          <a:r>
            <a:rPr lang="ja-JP" altLang="en-US" sz="2400" b="1" i="0" strike="noStrike">
              <a:solidFill>
                <a:srgbClr val="000000"/>
              </a:solidFill>
              <a:latin typeface="ＭＳ ゴシック" panose="020B0609070205080204" pitchFamily="1" charset="-128"/>
              <a:ea typeface="ＭＳ ゴシック" panose="020B0609070205080204" pitchFamily="1" charset="-128"/>
            </a:rPr>
            <a:t>）将来負担比率（分子）の構造（市町村）</a:t>
          </a:r>
          <a:endParaRPr lang="ja-JP" altLang="en-US" sz="24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xdr:nvSpPr>
        <xdr:cNvPr id="19"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令和</a:t>
          </a:r>
          <a:r>
            <a:rPr lang="en-US" altLang="ja-JP" sz="1600" b="1">
              <a:latin typeface="ＭＳ ゴシック" panose="020B0609070205080204" pitchFamily="1" charset="-128"/>
              <a:ea typeface="ＭＳ ゴシック" panose="020B0609070205080204" pitchFamily="1" charset="-128"/>
            </a:rPr>
            <a:t>5</a:t>
          </a:r>
          <a:r>
            <a:rPr lang="ja-JP" altLang="en-US" sz="1600" b="1">
              <a:latin typeface="ＭＳ ゴシック" panose="020B0609070205080204" pitchFamily="1" charset="-128"/>
              <a:ea typeface="ＭＳ ゴシック" panose="020B0609070205080204" pitchFamily="1" charset="-128"/>
            </a:rPr>
            <a:t>年度</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14</xdr:col>
      <xdr:colOff>171450</xdr:colOff>
      <xdr:row>1</xdr:row>
      <xdr:rowOff>47625</xdr:rowOff>
    </xdr:from>
    <xdr:to>
      <xdr:col>18</xdr:col>
      <xdr:colOff>133350</xdr:colOff>
      <xdr:row>3</xdr:row>
      <xdr:rowOff>123825</xdr:rowOff>
    </xdr:to>
    <xdr:sp>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1" charset="-128"/>
              <a:ea typeface="ＭＳ ゴシック" panose="020B0609070205080204" pitchFamily="1" charset="-128"/>
            </a:rPr>
            <a:t>岐阜県高山市</a:t>
          </a:r>
          <a:endParaRPr lang="ja-JP" altLang="en-US" sz="1600" b="1">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13</xdr:col>
      <xdr:colOff>390525</xdr:colOff>
      <xdr:row>40</xdr:row>
      <xdr:rowOff>19050</xdr:rowOff>
    </xdr:from>
    <xdr:to>
      <xdr:col>18</xdr:col>
      <xdr:colOff>19049</xdr:colOff>
      <xdr:row>52</xdr:row>
      <xdr:rowOff>247650</xdr:rowOff>
    </xdr:to>
    <xdr:sp>
      <xdr:nvSpPr>
        <xdr:cNvPr id="23" name="テキスト ボックス 22"/>
        <xdr:cNvSpPr txBox="1"/>
      </xdr:nvSpPr>
      <xdr:spPr>
        <a:xfrm>
          <a:off x="13106400" y="7962900"/>
          <a:ext cx="4438015"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1" charset="-128"/>
              <a:ea typeface="ＭＳ ゴシック" panose="020B0609070205080204" pitchFamily="1" charset="-128"/>
            </a:rPr>
            <a:t>　地方債の繰上償還や計画的な新規発行により、一般会計等にかかる地方債現在高が減少し、平成２２年度以降将来負担比率の分子がマイナスとなっており、将来負担は発生していない状況である。</a:t>
          </a:r>
          <a:endParaRPr kumimoji="1" lang="ja-JP" altLang="en-US" sz="1400">
            <a:latin typeface="ＭＳ ゴシック" panose="020B0609070205080204" pitchFamily="1" charset="-128"/>
            <a:ea typeface="ＭＳ ゴシック" panose="020B0609070205080204" pitchFamily="1" charset="-128"/>
          </a:endParaRPr>
        </a:p>
        <a:p>
          <a:r>
            <a:rPr kumimoji="1" lang="ja-JP" altLang="en-US" sz="1400">
              <a:latin typeface="ＭＳ ゴシック" panose="020B0609070205080204" pitchFamily="1" charset="-128"/>
              <a:ea typeface="ＭＳ ゴシック" panose="020B0609070205080204" pitchFamily="1" charset="-128"/>
            </a:rPr>
            <a:t>　令和５年度においても、地方債の計画的な新規発行や決算剰余金の積立による充当可能基金残高の増加により、数値の改善傾向が続いている。</a:t>
          </a:r>
          <a:endParaRPr kumimoji="1" lang="ja-JP" altLang="en-US" sz="1400">
            <a:latin typeface="ＭＳ ゴシック" panose="020B0609070205080204" pitchFamily="1" charset="-128"/>
            <a:ea typeface="ＭＳ ゴシック" panose="020B0609070205080204" pitchFamily="1" charset="-128"/>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xdr:cNvGraphicFramePr/>
      </xdr:nvGraphicFramePr>
      <xdr:xfrm>
        <a:off x="152400" y="923290"/>
        <a:ext cx="13281660" cy="104260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7195"/>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xdr:nvSpPr>
        <xdr:cNvPr id="5" name="表題ボックス"/>
        <xdr:cNvSpPr>
          <a:spLocks noChangeArrowheads="1"/>
        </xdr:cNvSpPr>
      </xdr:nvSpPr>
      <xdr:spPr>
        <a:xfrm>
          <a:off x="123825" y="123825"/>
          <a:ext cx="1343533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rPr>
            <a:t>（</a:t>
          </a:r>
          <a:r>
            <a:rPr lang="en-US" altLang="ja-JP" sz="2800" b="1" i="0" u="none" strike="noStrike" baseline="0">
              <a:solidFill>
                <a:srgbClr val="000000"/>
              </a:solidFill>
              <a:latin typeface="ＭＳ ゴシック" panose="020B0609070205080204" pitchFamily="1" charset="-128"/>
              <a:ea typeface="ＭＳ ゴシック" panose="020B0609070205080204" pitchFamily="1" charset="-128"/>
            </a:rPr>
            <a:t>11</a:t>
          </a:r>
          <a:r>
            <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rPr>
            <a:t>）基金残高（東日本大震災分を含む）に係る経年分析（市町村）</a:t>
          </a:r>
          <a:endParaRPr lang="ja-JP" altLang="en-US" sz="28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xdr:nvSpPr>
        <xdr:cNvPr id="7" name="年度ボックス"/>
        <xdr:cNvSpPr>
          <a:spLocks noChangeArrowheads="1"/>
        </xdr:cNvSpPr>
      </xdr:nvSpPr>
      <xdr:spPr>
        <a:xfrm>
          <a:off x="13760450" y="164465"/>
          <a:ext cx="398970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anose="020B0609070205080204" pitchFamily="1" charset="-128"/>
              <a:ea typeface="ＭＳ ゴシック" panose="020B0609070205080204" pitchFamily="1" charset="-128"/>
            </a:rPr>
            <a:t>令和</a:t>
          </a:r>
          <a:r>
            <a:rPr lang="en-US" altLang="ja-JP" sz="1800" b="1">
              <a:solidFill>
                <a:schemeClr val="tx1"/>
              </a:solidFill>
              <a:latin typeface="ＭＳ ゴシック" panose="020B0609070205080204" pitchFamily="1" charset="-128"/>
              <a:ea typeface="ＭＳ ゴシック" panose="020B0609070205080204" pitchFamily="1" charset="-128"/>
            </a:rPr>
            <a:t>5</a:t>
          </a:r>
          <a:r>
            <a:rPr lang="ja-JP" altLang="en-US" sz="1800" b="1">
              <a:solidFill>
                <a:schemeClr val="tx1"/>
              </a:solidFill>
              <a:latin typeface="ＭＳ ゴシック" panose="020B0609070205080204" pitchFamily="1" charset="-128"/>
              <a:ea typeface="ＭＳ ゴシック" panose="020B0609070205080204" pitchFamily="1" charset="-128"/>
            </a:rPr>
            <a:t>年度</a:t>
          </a:r>
          <a:endParaRPr lang="ja-JP" altLang="en-US" sz="1800" b="1">
            <a:solidFill>
              <a:schemeClr val="tx1"/>
            </a:solidFill>
            <a:latin typeface="ＭＳ ゴシック" panose="020B0609070205080204" pitchFamily="1" charset="-128"/>
            <a:ea typeface="ＭＳ ゴシック" panose="020B0609070205080204" pitchFamily="1" charset="-128"/>
          </a:endParaRPr>
        </a:p>
      </xdr:txBody>
    </xdr:sp>
    <xdr:clientData/>
  </xdr:twoCellAnchor>
  <xdr:twoCellAnchor>
    <xdr:from>
      <xdr:col>10</xdr:col>
      <xdr:colOff>561018</xdr:colOff>
      <xdr:row>0</xdr:row>
      <xdr:rowOff>165046</xdr:rowOff>
    </xdr:from>
    <xdr:to>
      <xdr:col>14</xdr:col>
      <xdr:colOff>81646</xdr:colOff>
      <xdr:row>2</xdr:row>
      <xdr:rowOff>165046</xdr:rowOff>
    </xdr:to>
    <xdr:sp>
      <xdr:nvSpPr>
        <xdr:cNvPr id="8" name="団体名称ボックス"/>
        <xdr:cNvSpPr>
          <a:spLocks noChangeArrowheads="1"/>
        </xdr:cNvSpPr>
      </xdr:nvSpPr>
      <xdr:spPr>
        <a:xfrm>
          <a:off x="17943830" y="164465"/>
          <a:ext cx="7445375" cy="419100"/>
        </a:xfrm>
        <a:prstGeom prst="rect">
          <a:avLst/>
        </a:prstGeom>
        <a:noFill/>
        <a:ln w="25400">
          <a:solidFill>
            <a:srgbClr val="000000"/>
          </a:solidFill>
          <a:miter lim="800000"/>
        </a:ln>
      </xdr:spPr>
      <xdr:txBody>
        <a:bodyPr anchor="ctr"/>
        <a:lstStyle/>
        <a:p>
          <a:pPr algn="ctr"/>
          <a:r>
            <a:rPr lang="ja-JP" altLang="en-US" sz="1800" b="1">
              <a:latin typeface="ＭＳ ゴシック" panose="020B0609070205080204" pitchFamily="1" charset="-128"/>
              <a:ea typeface="ＭＳ ゴシック" panose="020B0609070205080204" pitchFamily="1" charset="-128"/>
            </a:rPr>
            <a:t>岐阜県高山市</a:t>
          </a:r>
          <a:endParaRPr lang="ja-JP" altLang="en-US" sz="1800" b="1">
            <a:latin typeface="ＭＳ ゴシック" panose="020B0609070205080204" pitchFamily="1" charset="-128"/>
            <a:ea typeface="ＭＳ ゴシック" panose="020B0609070205080204" pitchFamily="1" charset="-128"/>
          </a:endParaRP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6310"/>
          <a:ext cx="2352675" cy="485775"/>
        </a:xfrm>
        <a:prstGeom prst="rect">
          <a:avLst/>
        </a:prstGeom>
        <a:noFill/>
        <a:ln w="9525">
          <a:noFill/>
          <a:miter lim="800000"/>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panose="020B0609070205080204" pitchFamily="1" charset="-128"/>
              <a:ea typeface="ＭＳ ゴシック" panose="020B0609070205080204" pitchFamily="1" charset="-128"/>
            </a:rPr>
            <a:t>（百万円）</a:t>
          </a:r>
          <a:endParaRPr lang="ja-JP" altLang="en-US" sz="1600" b="1" i="0"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0450" y="805180"/>
          <a:ext cx="11628755" cy="4332605"/>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xdr:nvSpPr>
        <xdr:cNvPr id="12" name="テキスト ボックス 11"/>
        <xdr:cNvSpPr txBox="1"/>
      </xdr:nvSpPr>
      <xdr:spPr>
        <a:xfrm>
          <a:off x="13760450" y="1297940"/>
          <a:ext cx="11627485" cy="383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ごみ処理施設の整備実施に伴い「ごみ処理施設整備基金」から約４．５億円を取崩し、市民プール再整備等公共施設の整備実施に伴い「公共施設整備基金」から約３．７億円を取崩した一方、公共施設の更新を見据えて計画的に積立てを行っている「公共施設整備基金」「ごみ処理施設整備基金」「市民文化会館整備基金」に合わせて２６億円の積立てを行ったほか、都市計画道路整備等都市計画事業の実施を見据えて「都市計画事業基金」に約４．２億円積立てたことなどにより、基金全体として約２４．３億円の増加となった。</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計画的な積立て及び取崩しを予定してい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xdr:nvSpPr>
        <xdr:cNvPr id="13" name="Rectangle 7"/>
        <xdr:cNvSpPr>
          <a:spLocks noChangeArrowheads="1"/>
        </xdr:cNvSpPr>
      </xdr:nvSpPr>
      <xdr:spPr>
        <a:xfrm>
          <a:off x="13843000" y="911225"/>
          <a:ext cx="1257300" cy="35306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基金全体</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0450" y="12461875"/>
          <a:ext cx="11628755" cy="5426075"/>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xdr:nvSpPr>
        <xdr:cNvPr id="15" name="テキスト ボックス 14"/>
        <xdr:cNvSpPr txBox="1"/>
      </xdr:nvSpPr>
      <xdr:spPr>
        <a:xfrm>
          <a:off x="13760450" y="12929235"/>
          <a:ext cx="11627485" cy="495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（基金の使途）</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・公共施設整備基金　　：公共施設及び社会基盤の整備を図る資金に充当するため</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・ごみ処理施設整備基金：ごみ処理施設の整備を図る資金に充当するため</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・夢・まちづくり基金　：まちづくり及び地域の活性化を図る資金に充当するため</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・公共施設整備基金　　：約３．７億円の取崩し、財政調整基金からの政策的積立て約２０億円を行ったことなどにより約１６．４億円減少した。</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・ごみ処理施設整備基金：約４．５億円の取崩し、財政調整基金からの政策的積立て３億円を行ったことなどにより約１．４億円減少した。</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・夢・まちづくり基金　：約３．１億円の取崩し行ったことなどにより約３．１億円減少した。</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公共施設整備基金：当面の積立目標を６４億円に設定し、令和７年度まで毎年５億円程度を積立予定。</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xdr:nvSpPr>
        <xdr:cNvPr id="16" name="Rectangle 7"/>
        <xdr:cNvSpPr>
          <a:spLocks noChangeArrowheads="1"/>
        </xdr:cNvSpPr>
      </xdr:nvSpPr>
      <xdr:spPr>
        <a:xfrm>
          <a:off x="13843000" y="12560935"/>
          <a:ext cx="2511425" cy="33147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その他特定目的基金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0450" y="5279390"/>
          <a:ext cx="11628755" cy="3450590"/>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xdr:nvSpPr>
        <xdr:cNvPr id="18" name="テキスト ボックス 17"/>
        <xdr:cNvSpPr txBox="1"/>
      </xdr:nvSpPr>
      <xdr:spPr>
        <a:xfrm>
          <a:off x="13760450" y="5753100"/>
          <a:ext cx="11627485" cy="29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決算剰余金２１億円を積立て、公共施設の更新を見据えた政策的基金への積立てを行うため１１億円の取崩しを行ったが、財源不足を補うための繰入は発生しなかったため前年度と比べて約１０億円の増加となった。</a:t>
          </a:r>
          <a:endPar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公共施設の更新に備えた政策的基金積立てへの取崩しを予定している。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xdr:nvSpPr>
        <xdr:cNvPr id="19" name="Rectangle 7"/>
        <xdr:cNvSpPr>
          <a:spLocks noChangeArrowheads="1"/>
        </xdr:cNvSpPr>
      </xdr:nvSpPr>
      <xdr:spPr>
        <a:xfrm>
          <a:off x="13843000" y="5372100"/>
          <a:ext cx="2048510" cy="342265"/>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財政調整基金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0450" y="8876030"/>
          <a:ext cx="11628755" cy="3447415"/>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xdr:nvSpPr>
        <xdr:cNvPr id="21" name="テキスト ボックス 20"/>
        <xdr:cNvSpPr txBox="1"/>
      </xdr:nvSpPr>
      <xdr:spPr>
        <a:xfrm>
          <a:off x="13760450" y="9349740"/>
          <a:ext cx="11627485" cy="2948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（増減理由）</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令和６年度及び令和７年度の普通交付税算定で見込まれる臨時財政対策債償還分の積立てなどにより約１．５億円の増加となった。</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（今後の方針）</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r>
            <a:rPr kumimoji="1" lang="ja-JP" altLang="en-US" sz="1300">
              <a:solidFill>
                <a:schemeClr val="dk1"/>
              </a:solidFill>
              <a:effectLst/>
              <a:latin typeface="ＭＳ ゴシック" panose="020B0609070205080204" pitchFamily="1" charset="-128"/>
              <a:ea typeface="ＭＳ ゴシック" panose="020B0609070205080204" pitchFamily="1" charset="-128"/>
              <a:cs typeface="+mn-cs"/>
            </a:rPr>
            <a:t>　新たな積み増しは予定していないが、財政事情の変動等により地方債の償還財源が不足する場合に備え、継続して利息分の積立てを予定している。</a:t>
          </a:r>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a:p>
          <a:endParaRPr kumimoji="1" lang="en-US" altLang="ja-JP" sz="1300">
            <a:solidFill>
              <a:schemeClr val="dk1"/>
            </a:solidFill>
            <a:effectLst/>
            <a:latin typeface="ＭＳ ゴシック" panose="020B0609070205080204" pitchFamily="1" charset="-128"/>
            <a:ea typeface="ＭＳ ゴシック" panose="020B0609070205080204" pitchFamily="1"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xdr:nvSpPr>
        <xdr:cNvPr id="22" name="Rectangle 7"/>
        <xdr:cNvSpPr>
          <a:spLocks noChangeArrowheads="1"/>
        </xdr:cNvSpPr>
      </xdr:nvSpPr>
      <xdr:spPr>
        <a:xfrm>
          <a:off x="13843000" y="8969375"/>
          <a:ext cx="1256665" cy="341630"/>
        </a:xfrm>
        <a:prstGeom prst="rect">
          <a:avLst/>
        </a:prstGeom>
        <a:noFill/>
        <a:ln w="9525">
          <a:solidFill>
            <a:schemeClr val="tx1"/>
          </a:solidFill>
          <a:miter lim="800000"/>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rPr>
            <a:t>減債基金</a:t>
          </a:r>
          <a:endParaRPr lang="ja-JP" altLang="en-US" sz="1500" b="1"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O56"/>
  <sheetViews>
    <sheetView showGridLines="0" tabSelected="1" workbookViewId="0">
      <selection activeCell="A1" sqref="A1"/>
    </sheetView>
  </sheetViews>
  <sheetFormatPr defaultColWidth="0" defaultRowHeight="11.25" zeroHeight="1"/>
  <cols>
    <col min="1" max="11" width="2.125" style="957" customWidth="1"/>
    <col min="12" max="12" width="2.25" style="957" customWidth="1"/>
    <col min="13" max="17" width="2.375" style="957" customWidth="1"/>
    <col min="18" max="119" width="2.125" style="957" customWidth="1"/>
    <col min="120" max="16384" width="0" style="957" hidden="1"/>
  </cols>
  <sheetData>
    <row r="1" ht="33" customHeight="1" spans="2:119">
      <c r="B1" s="958" t="s">
        <v>0</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c r="AR1" s="958"/>
      <c r="AS1" s="958"/>
      <c r="AT1" s="958"/>
      <c r="AU1" s="958"/>
      <c r="AV1" s="958"/>
      <c r="AW1" s="958"/>
      <c r="AX1" s="958"/>
      <c r="AY1" s="958"/>
      <c r="AZ1" s="958"/>
      <c r="BA1" s="958"/>
      <c r="BB1" s="958"/>
      <c r="BC1" s="958"/>
      <c r="BD1" s="958"/>
      <c r="BE1" s="958"/>
      <c r="BF1" s="958"/>
      <c r="BG1" s="958"/>
      <c r="BH1" s="958"/>
      <c r="BI1" s="958"/>
      <c r="BJ1" s="958"/>
      <c r="BK1" s="958"/>
      <c r="BL1" s="958"/>
      <c r="BM1" s="958"/>
      <c r="BN1" s="958"/>
      <c r="BO1" s="958"/>
      <c r="BP1" s="958"/>
      <c r="BQ1" s="958"/>
      <c r="BR1" s="958"/>
      <c r="BS1" s="958"/>
      <c r="BT1" s="958"/>
      <c r="BU1" s="958"/>
      <c r="BV1" s="958"/>
      <c r="BW1" s="958"/>
      <c r="BX1" s="958"/>
      <c r="BY1" s="958"/>
      <c r="BZ1" s="958"/>
      <c r="CA1" s="958"/>
      <c r="CB1" s="958"/>
      <c r="CC1" s="958"/>
      <c r="CD1" s="958"/>
      <c r="CE1" s="958"/>
      <c r="CF1" s="958"/>
      <c r="CG1" s="958"/>
      <c r="CH1" s="958"/>
      <c r="CI1" s="958"/>
      <c r="CJ1" s="958"/>
      <c r="CK1" s="958"/>
      <c r="CL1" s="958"/>
      <c r="CM1" s="958"/>
      <c r="CN1" s="958"/>
      <c r="CO1" s="958"/>
      <c r="CP1" s="958"/>
      <c r="CQ1" s="958"/>
      <c r="CR1" s="958"/>
      <c r="CS1" s="958"/>
      <c r="CT1" s="958"/>
      <c r="CU1" s="958"/>
      <c r="CV1" s="958"/>
      <c r="CW1" s="958"/>
      <c r="CX1" s="958"/>
      <c r="CY1" s="958"/>
      <c r="CZ1" s="958"/>
      <c r="DA1" s="958"/>
      <c r="DB1" s="958"/>
      <c r="DC1" s="958"/>
      <c r="DD1" s="958"/>
      <c r="DE1" s="958"/>
      <c r="DF1" s="958"/>
      <c r="DG1" s="958"/>
      <c r="DH1" s="958"/>
      <c r="DI1" s="958"/>
      <c r="DJ1" s="961"/>
      <c r="DK1" s="961"/>
      <c r="DL1" s="961"/>
      <c r="DM1" s="961"/>
      <c r="DN1" s="961"/>
      <c r="DO1" s="961"/>
    </row>
    <row r="2" ht="24.75" spans="2:4">
      <c r="B2" s="959" t="s">
        <v>1</v>
      </c>
      <c r="C2" s="959"/>
      <c r="D2" s="960"/>
    </row>
    <row r="3" ht="18.75" customHeight="1" spans="1:113">
      <c r="A3" s="961"/>
      <c r="B3" s="962" t="s">
        <v>2</v>
      </c>
      <c r="C3" s="963"/>
      <c r="D3" s="963"/>
      <c r="E3" s="964"/>
      <c r="F3" s="964"/>
      <c r="G3" s="964"/>
      <c r="H3" s="964"/>
      <c r="I3" s="964"/>
      <c r="J3" s="964"/>
      <c r="K3" s="964"/>
      <c r="L3" s="964" t="s">
        <v>3</v>
      </c>
      <c r="M3" s="964"/>
      <c r="N3" s="964"/>
      <c r="O3" s="964"/>
      <c r="P3" s="964"/>
      <c r="Q3" s="964"/>
      <c r="R3" s="1043"/>
      <c r="S3" s="1043"/>
      <c r="T3" s="1043"/>
      <c r="U3" s="1043"/>
      <c r="V3" s="1044"/>
      <c r="W3" s="1045" t="s">
        <v>4</v>
      </c>
      <c r="X3" s="1046"/>
      <c r="Y3" s="1046"/>
      <c r="Z3" s="1046"/>
      <c r="AA3" s="1046"/>
      <c r="AB3" s="963"/>
      <c r="AC3" s="1043" t="s">
        <v>5</v>
      </c>
      <c r="AD3" s="1046"/>
      <c r="AE3" s="1046"/>
      <c r="AF3" s="1046"/>
      <c r="AG3" s="1046"/>
      <c r="AH3" s="1046"/>
      <c r="AI3" s="1046"/>
      <c r="AJ3" s="1046"/>
      <c r="AK3" s="1046"/>
      <c r="AL3" s="1115"/>
      <c r="AM3" s="1045" t="s">
        <v>6</v>
      </c>
      <c r="AN3" s="1046"/>
      <c r="AO3" s="1046"/>
      <c r="AP3" s="1046"/>
      <c r="AQ3" s="1046"/>
      <c r="AR3" s="1046"/>
      <c r="AS3" s="1046"/>
      <c r="AT3" s="1046"/>
      <c r="AU3" s="1046"/>
      <c r="AV3" s="1046"/>
      <c r="AW3" s="1046"/>
      <c r="AX3" s="1115"/>
      <c r="AY3" s="977" t="s">
        <v>7</v>
      </c>
      <c r="AZ3" s="978"/>
      <c r="BA3" s="978"/>
      <c r="BB3" s="978"/>
      <c r="BC3" s="978"/>
      <c r="BD3" s="978"/>
      <c r="BE3" s="978"/>
      <c r="BF3" s="978"/>
      <c r="BG3" s="978"/>
      <c r="BH3" s="978"/>
      <c r="BI3" s="978"/>
      <c r="BJ3" s="978"/>
      <c r="BK3" s="978"/>
      <c r="BL3" s="978"/>
      <c r="BM3" s="1164"/>
      <c r="BN3" s="1045" t="s">
        <v>8</v>
      </c>
      <c r="BO3" s="1046"/>
      <c r="BP3" s="1046"/>
      <c r="BQ3" s="1046"/>
      <c r="BR3" s="1046"/>
      <c r="BS3" s="1046"/>
      <c r="BT3" s="1046"/>
      <c r="BU3" s="1115"/>
      <c r="BV3" s="1045" t="s">
        <v>9</v>
      </c>
      <c r="BW3" s="1046"/>
      <c r="BX3" s="1046"/>
      <c r="BY3" s="1046"/>
      <c r="BZ3" s="1046"/>
      <c r="CA3" s="1046"/>
      <c r="CB3" s="1046"/>
      <c r="CC3" s="1115"/>
      <c r="CD3" s="977" t="s">
        <v>7</v>
      </c>
      <c r="CE3" s="978"/>
      <c r="CF3" s="978"/>
      <c r="CG3" s="978"/>
      <c r="CH3" s="978"/>
      <c r="CI3" s="978"/>
      <c r="CJ3" s="978"/>
      <c r="CK3" s="978"/>
      <c r="CL3" s="978"/>
      <c r="CM3" s="978"/>
      <c r="CN3" s="978"/>
      <c r="CO3" s="978"/>
      <c r="CP3" s="978"/>
      <c r="CQ3" s="978"/>
      <c r="CR3" s="978"/>
      <c r="CS3" s="1164"/>
      <c r="CT3" s="1045" t="s">
        <v>10</v>
      </c>
      <c r="CU3" s="1046"/>
      <c r="CV3" s="1046"/>
      <c r="CW3" s="1046"/>
      <c r="CX3" s="1046"/>
      <c r="CY3" s="1046"/>
      <c r="CZ3" s="1046"/>
      <c r="DA3" s="1115"/>
      <c r="DB3" s="1045" t="s">
        <v>11</v>
      </c>
      <c r="DC3" s="1046"/>
      <c r="DD3" s="1046"/>
      <c r="DE3" s="1046"/>
      <c r="DF3" s="1046"/>
      <c r="DG3" s="1046"/>
      <c r="DH3" s="1046"/>
      <c r="DI3" s="1115"/>
    </row>
    <row r="4" ht="18.75" customHeight="1" spans="1:113">
      <c r="A4" s="961"/>
      <c r="B4" s="965"/>
      <c r="C4" s="966"/>
      <c r="D4" s="966"/>
      <c r="E4" s="967"/>
      <c r="F4" s="967"/>
      <c r="G4" s="967"/>
      <c r="H4" s="967"/>
      <c r="I4" s="967"/>
      <c r="J4" s="967"/>
      <c r="K4" s="967"/>
      <c r="L4" s="967"/>
      <c r="M4" s="967"/>
      <c r="N4" s="967"/>
      <c r="O4" s="967"/>
      <c r="P4" s="967"/>
      <c r="Q4" s="967"/>
      <c r="R4" s="1047"/>
      <c r="S4" s="1047"/>
      <c r="T4" s="1047"/>
      <c r="U4" s="1047"/>
      <c r="V4" s="1048"/>
      <c r="W4" s="1049"/>
      <c r="X4" s="1011"/>
      <c r="Y4" s="1011"/>
      <c r="Z4" s="1011"/>
      <c r="AA4" s="1011"/>
      <c r="AB4" s="966"/>
      <c r="AC4" s="1047"/>
      <c r="AD4" s="1011"/>
      <c r="AE4" s="1011"/>
      <c r="AF4" s="1011"/>
      <c r="AG4" s="1011"/>
      <c r="AH4" s="1011"/>
      <c r="AI4" s="1011"/>
      <c r="AJ4" s="1011"/>
      <c r="AK4" s="1011"/>
      <c r="AL4" s="1116"/>
      <c r="AM4" s="1051"/>
      <c r="AN4" s="999"/>
      <c r="AO4" s="999"/>
      <c r="AP4" s="999"/>
      <c r="AQ4" s="999"/>
      <c r="AR4" s="999"/>
      <c r="AS4" s="999"/>
      <c r="AT4" s="999"/>
      <c r="AU4" s="999"/>
      <c r="AV4" s="999"/>
      <c r="AW4" s="999"/>
      <c r="AX4" s="1117"/>
      <c r="AY4" s="1142" t="s">
        <v>12</v>
      </c>
      <c r="AZ4" s="1143"/>
      <c r="BA4" s="1143"/>
      <c r="BB4" s="1143"/>
      <c r="BC4" s="1143"/>
      <c r="BD4" s="1143"/>
      <c r="BE4" s="1143"/>
      <c r="BF4" s="1143"/>
      <c r="BG4" s="1143"/>
      <c r="BH4" s="1143"/>
      <c r="BI4" s="1143"/>
      <c r="BJ4" s="1143"/>
      <c r="BK4" s="1143"/>
      <c r="BL4" s="1143"/>
      <c r="BM4" s="1165"/>
      <c r="BN4" s="1166">
        <v>56306750</v>
      </c>
      <c r="BO4" s="1167"/>
      <c r="BP4" s="1167"/>
      <c r="BQ4" s="1167"/>
      <c r="BR4" s="1167"/>
      <c r="BS4" s="1167"/>
      <c r="BT4" s="1167"/>
      <c r="BU4" s="1176"/>
      <c r="BV4" s="1166">
        <v>58176489</v>
      </c>
      <c r="BW4" s="1167"/>
      <c r="BX4" s="1167"/>
      <c r="BY4" s="1167"/>
      <c r="BZ4" s="1167"/>
      <c r="CA4" s="1167"/>
      <c r="CB4" s="1167"/>
      <c r="CC4" s="1176"/>
      <c r="CD4" s="1179" t="s">
        <v>13</v>
      </c>
      <c r="CE4" s="1180"/>
      <c r="CF4" s="1180"/>
      <c r="CG4" s="1180"/>
      <c r="CH4" s="1180"/>
      <c r="CI4" s="1180"/>
      <c r="CJ4" s="1180"/>
      <c r="CK4" s="1180"/>
      <c r="CL4" s="1180"/>
      <c r="CM4" s="1180"/>
      <c r="CN4" s="1180"/>
      <c r="CO4" s="1180"/>
      <c r="CP4" s="1180"/>
      <c r="CQ4" s="1180"/>
      <c r="CR4" s="1180"/>
      <c r="CS4" s="1185"/>
      <c r="CT4" s="1186">
        <v>12.3</v>
      </c>
      <c r="CU4" s="1187"/>
      <c r="CV4" s="1187"/>
      <c r="CW4" s="1187"/>
      <c r="CX4" s="1187"/>
      <c r="CY4" s="1187"/>
      <c r="CZ4" s="1187"/>
      <c r="DA4" s="1205"/>
      <c r="DB4" s="1186">
        <v>14.9</v>
      </c>
      <c r="DC4" s="1187"/>
      <c r="DD4" s="1187"/>
      <c r="DE4" s="1187"/>
      <c r="DF4" s="1187"/>
      <c r="DG4" s="1187"/>
      <c r="DH4" s="1187"/>
      <c r="DI4" s="1205"/>
    </row>
    <row r="5" ht="18.75" customHeight="1" spans="1:113">
      <c r="A5" s="961"/>
      <c r="B5" s="968"/>
      <c r="C5" s="969"/>
      <c r="D5" s="969"/>
      <c r="E5" s="970"/>
      <c r="F5" s="970"/>
      <c r="G5" s="970"/>
      <c r="H5" s="970"/>
      <c r="I5" s="970"/>
      <c r="J5" s="970"/>
      <c r="K5" s="970"/>
      <c r="L5" s="970"/>
      <c r="M5" s="970"/>
      <c r="N5" s="970"/>
      <c r="O5" s="970"/>
      <c r="P5" s="970"/>
      <c r="Q5" s="970"/>
      <c r="R5" s="998"/>
      <c r="S5" s="998"/>
      <c r="T5" s="998"/>
      <c r="U5" s="998"/>
      <c r="V5" s="1050"/>
      <c r="W5" s="1051"/>
      <c r="X5" s="999"/>
      <c r="Y5" s="999"/>
      <c r="Z5" s="999"/>
      <c r="AA5" s="999"/>
      <c r="AB5" s="969"/>
      <c r="AC5" s="998"/>
      <c r="AD5" s="999"/>
      <c r="AE5" s="999"/>
      <c r="AF5" s="999"/>
      <c r="AG5" s="999"/>
      <c r="AH5" s="999"/>
      <c r="AI5" s="999"/>
      <c r="AJ5" s="999"/>
      <c r="AK5" s="999"/>
      <c r="AL5" s="1117"/>
      <c r="AM5" s="1118" t="s">
        <v>14</v>
      </c>
      <c r="AN5" s="1001"/>
      <c r="AO5" s="1001"/>
      <c r="AP5" s="1001"/>
      <c r="AQ5" s="1001"/>
      <c r="AR5" s="1001"/>
      <c r="AS5" s="1001"/>
      <c r="AT5" s="1035"/>
      <c r="AU5" s="1137" t="s">
        <v>15</v>
      </c>
      <c r="AV5" s="1071"/>
      <c r="AW5" s="1071"/>
      <c r="AX5" s="1071"/>
      <c r="AY5" s="1144" t="s">
        <v>16</v>
      </c>
      <c r="AZ5" s="1145"/>
      <c r="BA5" s="1145"/>
      <c r="BB5" s="1145"/>
      <c r="BC5" s="1145"/>
      <c r="BD5" s="1145"/>
      <c r="BE5" s="1145"/>
      <c r="BF5" s="1145"/>
      <c r="BG5" s="1145"/>
      <c r="BH5" s="1145"/>
      <c r="BI5" s="1145"/>
      <c r="BJ5" s="1145"/>
      <c r="BK5" s="1145"/>
      <c r="BL5" s="1145"/>
      <c r="BM5" s="1168"/>
      <c r="BN5" s="1169">
        <v>52544618</v>
      </c>
      <c r="BO5" s="1170"/>
      <c r="BP5" s="1170"/>
      <c r="BQ5" s="1170"/>
      <c r="BR5" s="1170"/>
      <c r="BS5" s="1170"/>
      <c r="BT5" s="1170"/>
      <c r="BU5" s="1177"/>
      <c r="BV5" s="1169">
        <v>52895871</v>
      </c>
      <c r="BW5" s="1170"/>
      <c r="BX5" s="1170"/>
      <c r="BY5" s="1170"/>
      <c r="BZ5" s="1170"/>
      <c r="CA5" s="1170"/>
      <c r="CB5" s="1170"/>
      <c r="CC5" s="1177"/>
      <c r="CD5" s="1152" t="s">
        <v>17</v>
      </c>
      <c r="CE5" s="1098"/>
      <c r="CF5" s="1098"/>
      <c r="CG5" s="1098"/>
      <c r="CH5" s="1098"/>
      <c r="CI5" s="1098"/>
      <c r="CJ5" s="1098"/>
      <c r="CK5" s="1098"/>
      <c r="CL5" s="1098"/>
      <c r="CM5" s="1098"/>
      <c r="CN5" s="1098"/>
      <c r="CO5" s="1098"/>
      <c r="CP5" s="1098"/>
      <c r="CQ5" s="1098"/>
      <c r="CR5" s="1098"/>
      <c r="CS5" s="1174"/>
      <c r="CT5" s="1188">
        <v>79.9</v>
      </c>
      <c r="CU5" s="1189"/>
      <c r="CV5" s="1189"/>
      <c r="CW5" s="1189"/>
      <c r="CX5" s="1189"/>
      <c r="CY5" s="1189"/>
      <c r="CZ5" s="1189"/>
      <c r="DA5" s="1206"/>
      <c r="DB5" s="1188">
        <v>83.1</v>
      </c>
      <c r="DC5" s="1189"/>
      <c r="DD5" s="1189"/>
      <c r="DE5" s="1189"/>
      <c r="DF5" s="1189"/>
      <c r="DG5" s="1189"/>
      <c r="DH5" s="1189"/>
      <c r="DI5" s="1206"/>
    </row>
    <row r="6" ht="18.75" customHeight="1" spans="1:113">
      <c r="A6" s="961"/>
      <c r="B6" s="971" t="s">
        <v>18</v>
      </c>
      <c r="C6" s="972"/>
      <c r="D6" s="972"/>
      <c r="E6" s="973"/>
      <c r="F6" s="973"/>
      <c r="G6" s="973"/>
      <c r="H6" s="973"/>
      <c r="I6" s="973"/>
      <c r="J6" s="973"/>
      <c r="K6" s="973"/>
      <c r="L6" s="973" t="s">
        <v>19</v>
      </c>
      <c r="M6" s="973"/>
      <c r="N6" s="973"/>
      <c r="O6" s="973"/>
      <c r="P6" s="973"/>
      <c r="Q6" s="973"/>
      <c r="R6" s="993"/>
      <c r="S6" s="993"/>
      <c r="T6" s="993"/>
      <c r="U6" s="993"/>
      <c r="V6" s="1052"/>
      <c r="W6" s="1053" t="s">
        <v>20</v>
      </c>
      <c r="X6" s="994"/>
      <c r="Y6" s="994"/>
      <c r="Z6" s="994"/>
      <c r="AA6" s="994"/>
      <c r="AB6" s="972"/>
      <c r="AC6" s="1099" t="s">
        <v>21</v>
      </c>
      <c r="AD6" s="1100"/>
      <c r="AE6" s="1100"/>
      <c r="AF6" s="1100"/>
      <c r="AG6" s="1100"/>
      <c r="AH6" s="1100"/>
      <c r="AI6" s="1100"/>
      <c r="AJ6" s="1100"/>
      <c r="AK6" s="1100"/>
      <c r="AL6" s="1119"/>
      <c r="AM6" s="1118" t="s">
        <v>22</v>
      </c>
      <c r="AN6" s="1001"/>
      <c r="AO6" s="1001"/>
      <c r="AP6" s="1001"/>
      <c r="AQ6" s="1001"/>
      <c r="AR6" s="1001"/>
      <c r="AS6" s="1001"/>
      <c r="AT6" s="1035"/>
      <c r="AU6" s="1137" t="s">
        <v>15</v>
      </c>
      <c r="AV6" s="1071"/>
      <c r="AW6" s="1071"/>
      <c r="AX6" s="1071"/>
      <c r="AY6" s="1144" t="s">
        <v>23</v>
      </c>
      <c r="AZ6" s="1145"/>
      <c r="BA6" s="1145"/>
      <c r="BB6" s="1145"/>
      <c r="BC6" s="1145"/>
      <c r="BD6" s="1145"/>
      <c r="BE6" s="1145"/>
      <c r="BF6" s="1145"/>
      <c r="BG6" s="1145"/>
      <c r="BH6" s="1145"/>
      <c r="BI6" s="1145"/>
      <c r="BJ6" s="1145"/>
      <c r="BK6" s="1145"/>
      <c r="BL6" s="1145"/>
      <c r="BM6" s="1168"/>
      <c r="BN6" s="1169">
        <v>3762132</v>
      </c>
      <c r="BO6" s="1170"/>
      <c r="BP6" s="1170"/>
      <c r="BQ6" s="1170"/>
      <c r="BR6" s="1170"/>
      <c r="BS6" s="1170"/>
      <c r="BT6" s="1170"/>
      <c r="BU6" s="1177"/>
      <c r="BV6" s="1169">
        <v>5280618</v>
      </c>
      <c r="BW6" s="1170"/>
      <c r="BX6" s="1170"/>
      <c r="BY6" s="1170"/>
      <c r="BZ6" s="1170"/>
      <c r="CA6" s="1170"/>
      <c r="CB6" s="1170"/>
      <c r="CC6" s="1177"/>
      <c r="CD6" s="1152" t="s">
        <v>24</v>
      </c>
      <c r="CE6" s="1098"/>
      <c r="CF6" s="1098"/>
      <c r="CG6" s="1098"/>
      <c r="CH6" s="1098"/>
      <c r="CI6" s="1098"/>
      <c r="CJ6" s="1098"/>
      <c r="CK6" s="1098"/>
      <c r="CL6" s="1098"/>
      <c r="CM6" s="1098"/>
      <c r="CN6" s="1098"/>
      <c r="CO6" s="1098"/>
      <c r="CP6" s="1098"/>
      <c r="CQ6" s="1098"/>
      <c r="CR6" s="1098"/>
      <c r="CS6" s="1174"/>
      <c r="CT6" s="1190">
        <v>80.4</v>
      </c>
      <c r="CU6" s="1191"/>
      <c r="CV6" s="1191"/>
      <c r="CW6" s="1191"/>
      <c r="CX6" s="1191"/>
      <c r="CY6" s="1191"/>
      <c r="CZ6" s="1191"/>
      <c r="DA6" s="1207"/>
      <c r="DB6" s="1190">
        <v>84.4</v>
      </c>
      <c r="DC6" s="1191"/>
      <c r="DD6" s="1191"/>
      <c r="DE6" s="1191"/>
      <c r="DF6" s="1191"/>
      <c r="DG6" s="1191"/>
      <c r="DH6" s="1191"/>
      <c r="DI6" s="1207"/>
    </row>
    <row r="7" ht="18.75" customHeight="1" spans="1:113">
      <c r="A7" s="961"/>
      <c r="B7" s="965"/>
      <c r="C7" s="966"/>
      <c r="D7" s="966"/>
      <c r="E7" s="967"/>
      <c r="F7" s="967"/>
      <c r="G7" s="967"/>
      <c r="H7" s="967"/>
      <c r="I7" s="967"/>
      <c r="J7" s="967"/>
      <c r="K7" s="967"/>
      <c r="L7" s="967"/>
      <c r="M7" s="967"/>
      <c r="N7" s="967"/>
      <c r="O7" s="967"/>
      <c r="P7" s="967"/>
      <c r="Q7" s="967"/>
      <c r="R7" s="1047"/>
      <c r="S7" s="1047"/>
      <c r="T7" s="1047"/>
      <c r="U7" s="1047"/>
      <c r="V7" s="1048"/>
      <c r="W7" s="1049"/>
      <c r="X7" s="1011"/>
      <c r="Y7" s="1011"/>
      <c r="Z7" s="1011"/>
      <c r="AA7" s="1011"/>
      <c r="AB7" s="966"/>
      <c r="AC7" s="1101"/>
      <c r="AD7" s="1010"/>
      <c r="AE7" s="1010"/>
      <c r="AF7" s="1010"/>
      <c r="AG7" s="1010"/>
      <c r="AH7" s="1010"/>
      <c r="AI7" s="1010"/>
      <c r="AJ7" s="1010"/>
      <c r="AK7" s="1010"/>
      <c r="AL7" s="1120"/>
      <c r="AM7" s="1118" t="s">
        <v>25</v>
      </c>
      <c r="AN7" s="1001"/>
      <c r="AO7" s="1001"/>
      <c r="AP7" s="1001"/>
      <c r="AQ7" s="1001"/>
      <c r="AR7" s="1001"/>
      <c r="AS7" s="1001"/>
      <c r="AT7" s="1035"/>
      <c r="AU7" s="1137" t="s">
        <v>15</v>
      </c>
      <c r="AV7" s="1071"/>
      <c r="AW7" s="1071"/>
      <c r="AX7" s="1071"/>
      <c r="AY7" s="1144" t="s">
        <v>26</v>
      </c>
      <c r="AZ7" s="1145"/>
      <c r="BA7" s="1145"/>
      <c r="BB7" s="1145"/>
      <c r="BC7" s="1145"/>
      <c r="BD7" s="1145"/>
      <c r="BE7" s="1145"/>
      <c r="BF7" s="1145"/>
      <c r="BG7" s="1145"/>
      <c r="BH7" s="1145"/>
      <c r="BI7" s="1145"/>
      <c r="BJ7" s="1145"/>
      <c r="BK7" s="1145"/>
      <c r="BL7" s="1145"/>
      <c r="BM7" s="1168"/>
      <c r="BN7" s="1169">
        <v>329799</v>
      </c>
      <c r="BO7" s="1170"/>
      <c r="BP7" s="1170"/>
      <c r="BQ7" s="1170"/>
      <c r="BR7" s="1170"/>
      <c r="BS7" s="1170"/>
      <c r="BT7" s="1170"/>
      <c r="BU7" s="1177"/>
      <c r="BV7" s="1169">
        <v>1165949</v>
      </c>
      <c r="BW7" s="1170"/>
      <c r="BX7" s="1170"/>
      <c r="BY7" s="1170"/>
      <c r="BZ7" s="1170"/>
      <c r="CA7" s="1170"/>
      <c r="CB7" s="1170"/>
      <c r="CC7" s="1177"/>
      <c r="CD7" s="1152" t="s">
        <v>27</v>
      </c>
      <c r="CE7" s="1098"/>
      <c r="CF7" s="1098"/>
      <c r="CG7" s="1098"/>
      <c r="CH7" s="1098"/>
      <c r="CI7" s="1098"/>
      <c r="CJ7" s="1098"/>
      <c r="CK7" s="1098"/>
      <c r="CL7" s="1098"/>
      <c r="CM7" s="1098"/>
      <c r="CN7" s="1098"/>
      <c r="CO7" s="1098"/>
      <c r="CP7" s="1098"/>
      <c r="CQ7" s="1098"/>
      <c r="CR7" s="1098"/>
      <c r="CS7" s="1174"/>
      <c r="CT7" s="1169">
        <v>27959520</v>
      </c>
      <c r="CU7" s="1170"/>
      <c r="CV7" s="1170"/>
      <c r="CW7" s="1170"/>
      <c r="CX7" s="1170"/>
      <c r="CY7" s="1170"/>
      <c r="CZ7" s="1170"/>
      <c r="DA7" s="1177"/>
      <c r="DB7" s="1169">
        <v>27666169</v>
      </c>
      <c r="DC7" s="1170"/>
      <c r="DD7" s="1170"/>
      <c r="DE7" s="1170"/>
      <c r="DF7" s="1170"/>
      <c r="DG7" s="1170"/>
      <c r="DH7" s="1170"/>
      <c r="DI7" s="1177"/>
    </row>
    <row r="8" ht="18.75" customHeight="1" spans="1:113">
      <c r="A8" s="961"/>
      <c r="B8" s="974"/>
      <c r="C8" s="975"/>
      <c r="D8" s="975"/>
      <c r="E8" s="976"/>
      <c r="F8" s="976"/>
      <c r="G8" s="976"/>
      <c r="H8" s="976"/>
      <c r="I8" s="976"/>
      <c r="J8" s="976"/>
      <c r="K8" s="976"/>
      <c r="L8" s="976"/>
      <c r="M8" s="976"/>
      <c r="N8" s="976"/>
      <c r="O8" s="976"/>
      <c r="P8" s="976"/>
      <c r="Q8" s="976"/>
      <c r="R8" s="1054"/>
      <c r="S8" s="1054"/>
      <c r="T8" s="1054"/>
      <c r="U8" s="1054"/>
      <c r="V8" s="1055"/>
      <c r="W8" s="1056"/>
      <c r="X8" s="1057"/>
      <c r="Y8" s="1057"/>
      <c r="Z8" s="1057"/>
      <c r="AA8" s="1057"/>
      <c r="AB8" s="975"/>
      <c r="AC8" s="1102"/>
      <c r="AD8" s="1103"/>
      <c r="AE8" s="1103"/>
      <c r="AF8" s="1103"/>
      <c r="AG8" s="1103"/>
      <c r="AH8" s="1103"/>
      <c r="AI8" s="1103"/>
      <c r="AJ8" s="1103"/>
      <c r="AK8" s="1103"/>
      <c r="AL8" s="1121"/>
      <c r="AM8" s="1118" t="s">
        <v>28</v>
      </c>
      <c r="AN8" s="1001"/>
      <c r="AO8" s="1001"/>
      <c r="AP8" s="1001"/>
      <c r="AQ8" s="1001"/>
      <c r="AR8" s="1001"/>
      <c r="AS8" s="1001"/>
      <c r="AT8" s="1035"/>
      <c r="AU8" s="1137" t="s">
        <v>15</v>
      </c>
      <c r="AV8" s="1071"/>
      <c r="AW8" s="1071"/>
      <c r="AX8" s="1071"/>
      <c r="AY8" s="1144" t="s">
        <v>29</v>
      </c>
      <c r="AZ8" s="1145"/>
      <c r="BA8" s="1145"/>
      <c r="BB8" s="1145"/>
      <c r="BC8" s="1145"/>
      <c r="BD8" s="1145"/>
      <c r="BE8" s="1145"/>
      <c r="BF8" s="1145"/>
      <c r="BG8" s="1145"/>
      <c r="BH8" s="1145"/>
      <c r="BI8" s="1145"/>
      <c r="BJ8" s="1145"/>
      <c r="BK8" s="1145"/>
      <c r="BL8" s="1145"/>
      <c r="BM8" s="1168"/>
      <c r="BN8" s="1169">
        <v>3432333</v>
      </c>
      <c r="BO8" s="1170"/>
      <c r="BP8" s="1170"/>
      <c r="BQ8" s="1170"/>
      <c r="BR8" s="1170"/>
      <c r="BS8" s="1170"/>
      <c r="BT8" s="1170"/>
      <c r="BU8" s="1177"/>
      <c r="BV8" s="1169">
        <v>4114669</v>
      </c>
      <c r="BW8" s="1170"/>
      <c r="BX8" s="1170"/>
      <c r="BY8" s="1170"/>
      <c r="BZ8" s="1170"/>
      <c r="CA8" s="1170"/>
      <c r="CB8" s="1170"/>
      <c r="CC8" s="1177"/>
      <c r="CD8" s="1152" t="s">
        <v>30</v>
      </c>
      <c r="CE8" s="1098"/>
      <c r="CF8" s="1098"/>
      <c r="CG8" s="1098"/>
      <c r="CH8" s="1098"/>
      <c r="CI8" s="1098"/>
      <c r="CJ8" s="1098"/>
      <c r="CK8" s="1098"/>
      <c r="CL8" s="1098"/>
      <c r="CM8" s="1098"/>
      <c r="CN8" s="1098"/>
      <c r="CO8" s="1098"/>
      <c r="CP8" s="1098"/>
      <c r="CQ8" s="1098"/>
      <c r="CR8" s="1098"/>
      <c r="CS8" s="1174"/>
      <c r="CT8" s="1192">
        <v>0.53</v>
      </c>
      <c r="CU8" s="1193"/>
      <c r="CV8" s="1193"/>
      <c r="CW8" s="1193"/>
      <c r="CX8" s="1193"/>
      <c r="CY8" s="1193"/>
      <c r="CZ8" s="1193"/>
      <c r="DA8" s="1208"/>
      <c r="DB8" s="1192">
        <v>0.53</v>
      </c>
      <c r="DC8" s="1193"/>
      <c r="DD8" s="1193"/>
      <c r="DE8" s="1193"/>
      <c r="DF8" s="1193"/>
      <c r="DG8" s="1193"/>
      <c r="DH8" s="1193"/>
      <c r="DI8" s="1208"/>
    </row>
    <row r="9" ht="18.75" customHeight="1" spans="1:113">
      <c r="A9" s="961"/>
      <c r="B9" s="977" t="s">
        <v>31</v>
      </c>
      <c r="C9" s="978"/>
      <c r="D9" s="978"/>
      <c r="E9" s="978"/>
      <c r="F9" s="978"/>
      <c r="G9" s="978"/>
      <c r="H9" s="978"/>
      <c r="I9" s="978"/>
      <c r="J9" s="978"/>
      <c r="K9" s="986"/>
      <c r="L9" s="1017" t="s">
        <v>32</v>
      </c>
      <c r="M9" s="1018"/>
      <c r="N9" s="1018"/>
      <c r="O9" s="1018"/>
      <c r="P9" s="1018"/>
      <c r="Q9" s="1058"/>
      <c r="R9" s="1059">
        <v>84419</v>
      </c>
      <c r="S9" s="1060"/>
      <c r="T9" s="1060"/>
      <c r="U9" s="1060"/>
      <c r="V9" s="1061"/>
      <c r="W9" s="1045" t="s">
        <v>33</v>
      </c>
      <c r="X9" s="1046"/>
      <c r="Y9" s="1046"/>
      <c r="Z9" s="1046"/>
      <c r="AA9" s="1046"/>
      <c r="AB9" s="1046"/>
      <c r="AC9" s="1046"/>
      <c r="AD9" s="1046"/>
      <c r="AE9" s="1046"/>
      <c r="AF9" s="1046"/>
      <c r="AG9" s="1046"/>
      <c r="AH9" s="1046"/>
      <c r="AI9" s="1046"/>
      <c r="AJ9" s="1046"/>
      <c r="AK9" s="1046"/>
      <c r="AL9" s="1115"/>
      <c r="AM9" s="1118" t="s">
        <v>34</v>
      </c>
      <c r="AN9" s="1001"/>
      <c r="AO9" s="1001"/>
      <c r="AP9" s="1001"/>
      <c r="AQ9" s="1001"/>
      <c r="AR9" s="1001"/>
      <c r="AS9" s="1001"/>
      <c r="AT9" s="1035"/>
      <c r="AU9" s="1137" t="s">
        <v>35</v>
      </c>
      <c r="AV9" s="1071"/>
      <c r="AW9" s="1071"/>
      <c r="AX9" s="1071"/>
      <c r="AY9" s="1144" t="s">
        <v>36</v>
      </c>
      <c r="AZ9" s="1145"/>
      <c r="BA9" s="1145"/>
      <c r="BB9" s="1145"/>
      <c r="BC9" s="1145"/>
      <c r="BD9" s="1145"/>
      <c r="BE9" s="1145"/>
      <c r="BF9" s="1145"/>
      <c r="BG9" s="1145"/>
      <c r="BH9" s="1145"/>
      <c r="BI9" s="1145"/>
      <c r="BJ9" s="1145"/>
      <c r="BK9" s="1145"/>
      <c r="BL9" s="1145"/>
      <c r="BM9" s="1168"/>
      <c r="BN9" s="1169">
        <v>-682336</v>
      </c>
      <c r="BO9" s="1170"/>
      <c r="BP9" s="1170"/>
      <c r="BQ9" s="1170"/>
      <c r="BR9" s="1170"/>
      <c r="BS9" s="1170"/>
      <c r="BT9" s="1170"/>
      <c r="BU9" s="1177"/>
      <c r="BV9" s="1169">
        <v>1309769</v>
      </c>
      <c r="BW9" s="1170"/>
      <c r="BX9" s="1170"/>
      <c r="BY9" s="1170"/>
      <c r="BZ9" s="1170"/>
      <c r="CA9" s="1170"/>
      <c r="CB9" s="1170"/>
      <c r="CC9" s="1177"/>
      <c r="CD9" s="1152" t="s">
        <v>37</v>
      </c>
      <c r="CE9" s="1098"/>
      <c r="CF9" s="1098"/>
      <c r="CG9" s="1098"/>
      <c r="CH9" s="1098"/>
      <c r="CI9" s="1098"/>
      <c r="CJ9" s="1098"/>
      <c r="CK9" s="1098"/>
      <c r="CL9" s="1098"/>
      <c r="CM9" s="1098"/>
      <c r="CN9" s="1098"/>
      <c r="CO9" s="1098"/>
      <c r="CP9" s="1098"/>
      <c r="CQ9" s="1098"/>
      <c r="CR9" s="1098"/>
      <c r="CS9" s="1174"/>
      <c r="CT9" s="1188">
        <v>9</v>
      </c>
      <c r="CU9" s="1189"/>
      <c r="CV9" s="1189"/>
      <c r="CW9" s="1189"/>
      <c r="CX9" s="1189"/>
      <c r="CY9" s="1189"/>
      <c r="CZ9" s="1189"/>
      <c r="DA9" s="1206"/>
      <c r="DB9" s="1188">
        <v>9.2</v>
      </c>
      <c r="DC9" s="1189"/>
      <c r="DD9" s="1189"/>
      <c r="DE9" s="1189"/>
      <c r="DF9" s="1189"/>
      <c r="DG9" s="1189"/>
      <c r="DH9" s="1189"/>
      <c r="DI9" s="1206"/>
    </row>
    <row r="10" ht="18.75" customHeight="1" spans="1:113">
      <c r="A10" s="961"/>
      <c r="B10" s="977"/>
      <c r="C10" s="978"/>
      <c r="D10" s="978"/>
      <c r="E10" s="978"/>
      <c r="F10" s="978"/>
      <c r="G10" s="978"/>
      <c r="H10" s="978"/>
      <c r="I10" s="978"/>
      <c r="J10" s="978"/>
      <c r="K10" s="986"/>
      <c r="L10" s="1000" t="s">
        <v>38</v>
      </c>
      <c r="M10" s="1001"/>
      <c r="N10" s="1001"/>
      <c r="O10" s="1001"/>
      <c r="P10" s="1001"/>
      <c r="Q10" s="1035"/>
      <c r="R10" s="1036">
        <v>89182</v>
      </c>
      <c r="S10" s="1037"/>
      <c r="T10" s="1037"/>
      <c r="U10" s="1037"/>
      <c r="V10" s="1062"/>
      <c r="W10" s="1049"/>
      <c r="X10" s="1011"/>
      <c r="Y10" s="1011"/>
      <c r="Z10" s="1011"/>
      <c r="AA10" s="1011"/>
      <c r="AB10" s="1011"/>
      <c r="AC10" s="1011"/>
      <c r="AD10" s="1011"/>
      <c r="AE10" s="1011"/>
      <c r="AF10" s="1011"/>
      <c r="AG10" s="1011"/>
      <c r="AH10" s="1011"/>
      <c r="AI10" s="1011"/>
      <c r="AJ10" s="1011"/>
      <c r="AK10" s="1011"/>
      <c r="AL10" s="1116"/>
      <c r="AM10" s="1118" t="s">
        <v>39</v>
      </c>
      <c r="AN10" s="1001"/>
      <c r="AO10" s="1001"/>
      <c r="AP10" s="1001"/>
      <c r="AQ10" s="1001"/>
      <c r="AR10" s="1001"/>
      <c r="AS10" s="1001"/>
      <c r="AT10" s="1035"/>
      <c r="AU10" s="1137" t="s">
        <v>35</v>
      </c>
      <c r="AV10" s="1071"/>
      <c r="AW10" s="1071"/>
      <c r="AX10" s="1071"/>
      <c r="AY10" s="1144" t="s">
        <v>40</v>
      </c>
      <c r="AZ10" s="1145"/>
      <c r="BA10" s="1145"/>
      <c r="BB10" s="1145"/>
      <c r="BC10" s="1145"/>
      <c r="BD10" s="1145"/>
      <c r="BE10" s="1145"/>
      <c r="BF10" s="1145"/>
      <c r="BG10" s="1145"/>
      <c r="BH10" s="1145"/>
      <c r="BI10" s="1145"/>
      <c r="BJ10" s="1145"/>
      <c r="BK10" s="1145"/>
      <c r="BL10" s="1145"/>
      <c r="BM10" s="1168"/>
      <c r="BN10" s="1169">
        <v>47669</v>
      </c>
      <c r="BO10" s="1170"/>
      <c r="BP10" s="1170"/>
      <c r="BQ10" s="1170"/>
      <c r="BR10" s="1170"/>
      <c r="BS10" s="1170"/>
      <c r="BT10" s="1170"/>
      <c r="BU10" s="1177"/>
      <c r="BV10" s="1169">
        <v>41526</v>
      </c>
      <c r="BW10" s="1170"/>
      <c r="BX10" s="1170"/>
      <c r="BY10" s="1170"/>
      <c r="BZ10" s="1170"/>
      <c r="CA10" s="1170"/>
      <c r="CB10" s="1170"/>
      <c r="CC10" s="1177"/>
      <c r="CD10" s="1179" t="s">
        <v>41</v>
      </c>
      <c r="CE10" s="1180"/>
      <c r="CF10" s="1180"/>
      <c r="CG10" s="1180"/>
      <c r="CH10" s="1180"/>
      <c r="CI10" s="1180"/>
      <c r="CJ10" s="1180"/>
      <c r="CK10" s="1180"/>
      <c r="CL10" s="1180"/>
      <c r="CM10" s="1180"/>
      <c r="CN10" s="1180"/>
      <c r="CO10" s="1180"/>
      <c r="CP10" s="1180"/>
      <c r="CQ10" s="1180"/>
      <c r="CR10" s="1180"/>
      <c r="CS10" s="1185"/>
      <c r="CT10" s="1194"/>
      <c r="CU10" s="1195"/>
      <c r="CV10" s="1195"/>
      <c r="CW10" s="1195"/>
      <c r="CX10" s="1195"/>
      <c r="CY10" s="1195"/>
      <c r="CZ10" s="1195"/>
      <c r="DA10" s="1209"/>
      <c r="DB10" s="1194"/>
      <c r="DC10" s="1195"/>
      <c r="DD10" s="1195"/>
      <c r="DE10" s="1195"/>
      <c r="DF10" s="1195"/>
      <c r="DG10" s="1195"/>
      <c r="DH10" s="1195"/>
      <c r="DI10" s="1209"/>
    </row>
    <row r="11" ht="18.75" customHeight="1" spans="1:113">
      <c r="A11" s="961"/>
      <c r="B11" s="977"/>
      <c r="C11" s="978"/>
      <c r="D11" s="978"/>
      <c r="E11" s="978"/>
      <c r="F11" s="978"/>
      <c r="G11" s="978"/>
      <c r="H11" s="978"/>
      <c r="I11" s="978"/>
      <c r="J11" s="978"/>
      <c r="K11" s="986"/>
      <c r="L11" s="1005" t="s">
        <v>42</v>
      </c>
      <c r="M11" s="1006"/>
      <c r="N11" s="1006"/>
      <c r="O11" s="1006"/>
      <c r="P11" s="1006"/>
      <c r="Q11" s="1039"/>
      <c r="R11" s="1063" t="s">
        <v>43</v>
      </c>
      <c r="S11" s="1064"/>
      <c r="T11" s="1064"/>
      <c r="U11" s="1064"/>
      <c r="V11" s="1065"/>
      <c r="W11" s="1049"/>
      <c r="X11" s="1011"/>
      <c r="Y11" s="1011"/>
      <c r="Z11" s="1011"/>
      <c r="AA11" s="1011"/>
      <c r="AB11" s="1011"/>
      <c r="AC11" s="1011"/>
      <c r="AD11" s="1011"/>
      <c r="AE11" s="1011"/>
      <c r="AF11" s="1011"/>
      <c r="AG11" s="1011"/>
      <c r="AH11" s="1011"/>
      <c r="AI11" s="1011"/>
      <c r="AJ11" s="1011"/>
      <c r="AK11" s="1011"/>
      <c r="AL11" s="1116"/>
      <c r="AM11" s="1118" t="s">
        <v>44</v>
      </c>
      <c r="AN11" s="1001"/>
      <c r="AO11" s="1001"/>
      <c r="AP11" s="1001"/>
      <c r="AQ11" s="1001"/>
      <c r="AR11" s="1001"/>
      <c r="AS11" s="1001"/>
      <c r="AT11" s="1035"/>
      <c r="AU11" s="1137" t="s">
        <v>35</v>
      </c>
      <c r="AV11" s="1071"/>
      <c r="AW11" s="1071"/>
      <c r="AX11" s="1071"/>
      <c r="AY11" s="1144" t="s">
        <v>45</v>
      </c>
      <c r="AZ11" s="1145"/>
      <c r="BA11" s="1145"/>
      <c r="BB11" s="1145"/>
      <c r="BC11" s="1145"/>
      <c r="BD11" s="1145"/>
      <c r="BE11" s="1145"/>
      <c r="BF11" s="1145"/>
      <c r="BG11" s="1145"/>
      <c r="BH11" s="1145"/>
      <c r="BI11" s="1145"/>
      <c r="BJ11" s="1145"/>
      <c r="BK11" s="1145"/>
      <c r="BL11" s="1145"/>
      <c r="BM11" s="1168"/>
      <c r="BN11" s="1169">
        <v>6651</v>
      </c>
      <c r="BO11" s="1170"/>
      <c r="BP11" s="1170"/>
      <c r="BQ11" s="1170"/>
      <c r="BR11" s="1170"/>
      <c r="BS11" s="1170"/>
      <c r="BT11" s="1170"/>
      <c r="BU11" s="1177"/>
      <c r="BV11" s="1169">
        <v>0</v>
      </c>
      <c r="BW11" s="1170"/>
      <c r="BX11" s="1170"/>
      <c r="BY11" s="1170"/>
      <c r="BZ11" s="1170"/>
      <c r="CA11" s="1170"/>
      <c r="CB11" s="1170"/>
      <c r="CC11" s="1177"/>
      <c r="CD11" s="1152" t="s">
        <v>46</v>
      </c>
      <c r="CE11" s="1098"/>
      <c r="CF11" s="1098"/>
      <c r="CG11" s="1098"/>
      <c r="CH11" s="1098"/>
      <c r="CI11" s="1098"/>
      <c r="CJ11" s="1098"/>
      <c r="CK11" s="1098"/>
      <c r="CL11" s="1098"/>
      <c r="CM11" s="1098"/>
      <c r="CN11" s="1098"/>
      <c r="CO11" s="1098"/>
      <c r="CP11" s="1098"/>
      <c r="CQ11" s="1098"/>
      <c r="CR11" s="1098"/>
      <c r="CS11" s="1174"/>
      <c r="CT11" s="1192" t="s">
        <v>47</v>
      </c>
      <c r="CU11" s="1193"/>
      <c r="CV11" s="1193"/>
      <c r="CW11" s="1193"/>
      <c r="CX11" s="1193"/>
      <c r="CY11" s="1193"/>
      <c r="CZ11" s="1193"/>
      <c r="DA11" s="1208"/>
      <c r="DB11" s="1192" t="s">
        <v>47</v>
      </c>
      <c r="DC11" s="1193"/>
      <c r="DD11" s="1193"/>
      <c r="DE11" s="1193"/>
      <c r="DF11" s="1193"/>
      <c r="DG11" s="1193"/>
      <c r="DH11" s="1193"/>
      <c r="DI11" s="1208"/>
    </row>
    <row r="12" ht="18.75" customHeight="1" spans="1:113">
      <c r="A12" s="961"/>
      <c r="B12" s="979" t="s">
        <v>48</v>
      </c>
      <c r="C12" s="980"/>
      <c r="D12" s="980"/>
      <c r="E12" s="980"/>
      <c r="F12" s="980"/>
      <c r="G12" s="980"/>
      <c r="H12" s="980"/>
      <c r="I12" s="980"/>
      <c r="J12" s="980"/>
      <c r="K12" s="1019"/>
      <c r="L12" s="1020" t="s">
        <v>49</v>
      </c>
      <c r="M12" s="1021"/>
      <c r="N12" s="1021"/>
      <c r="O12" s="1021"/>
      <c r="P12" s="1021"/>
      <c r="Q12" s="1066"/>
      <c r="R12" s="1067">
        <v>83281</v>
      </c>
      <c r="S12" s="1068"/>
      <c r="T12" s="1068"/>
      <c r="U12" s="1068"/>
      <c r="V12" s="1069"/>
      <c r="W12" s="1070" t="s">
        <v>7</v>
      </c>
      <c r="X12" s="1071"/>
      <c r="Y12" s="1071"/>
      <c r="Z12" s="1071"/>
      <c r="AA12" s="1071"/>
      <c r="AB12" s="1104"/>
      <c r="AC12" s="1105" t="s">
        <v>50</v>
      </c>
      <c r="AD12" s="1106"/>
      <c r="AE12" s="1106"/>
      <c r="AF12" s="1106"/>
      <c r="AG12" s="1122"/>
      <c r="AH12" s="1105" t="s">
        <v>51</v>
      </c>
      <c r="AI12" s="1106"/>
      <c r="AJ12" s="1106"/>
      <c r="AK12" s="1106"/>
      <c r="AL12" s="1123"/>
      <c r="AM12" s="1118" t="s">
        <v>52</v>
      </c>
      <c r="AN12" s="1001"/>
      <c r="AO12" s="1001"/>
      <c r="AP12" s="1001"/>
      <c r="AQ12" s="1001"/>
      <c r="AR12" s="1001"/>
      <c r="AS12" s="1001"/>
      <c r="AT12" s="1035"/>
      <c r="AU12" s="1137" t="s">
        <v>35</v>
      </c>
      <c r="AV12" s="1071"/>
      <c r="AW12" s="1071"/>
      <c r="AX12" s="1071"/>
      <c r="AY12" s="1144" t="s">
        <v>53</v>
      </c>
      <c r="AZ12" s="1145"/>
      <c r="BA12" s="1145"/>
      <c r="BB12" s="1145"/>
      <c r="BC12" s="1145"/>
      <c r="BD12" s="1145"/>
      <c r="BE12" s="1145"/>
      <c r="BF12" s="1145"/>
      <c r="BG12" s="1145"/>
      <c r="BH12" s="1145"/>
      <c r="BI12" s="1145"/>
      <c r="BJ12" s="1145"/>
      <c r="BK12" s="1145"/>
      <c r="BL12" s="1145"/>
      <c r="BM12" s="1168"/>
      <c r="BN12" s="1169">
        <v>1100000</v>
      </c>
      <c r="BO12" s="1170"/>
      <c r="BP12" s="1170"/>
      <c r="BQ12" s="1170"/>
      <c r="BR12" s="1170"/>
      <c r="BS12" s="1170"/>
      <c r="BT12" s="1170"/>
      <c r="BU12" s="1177"/>
      <c r="BV12" s="1169">
        <v>1200000</v>
      </c>
      <c r="BW12" s="1170"/>
      <c r="BX12" s="1170"/>
      <c r="BY12" s="1170"/>
      <c r="BZ12" s="1170"/>
      <c r="CA12" s="1170"/>
      <c r="CB12" s="1170"/>
      <c r="CC12" s="1177"/>
      <c r="CD12" s="1152" t="s">
        <v>54</v>
      </c>
      <c r="CE12" s="1098"/>
      <c r="CF12" s="1098"/>
      <c r="CG12" s="1098"/>
      <c r="CH12" s="1098"/>
      <c r="CI12" s="1098"/>
      <c r="CJ12" s="1098"/>
      <c r="CK12" s="1098"/>
      <c r="CL12" s="1098"/>
      <c r="CM12" s="1098"/>
      <c r="CN12" s="1098"/>
      <c r="CO12" s="1098"/>
      <c r="CP12" s="1098"/>
      <c r="CQ12" s="1098"/>
      <c r="CR12" s="1098"/>
      <c r="CS12" s="1174"/>
      <c r="CT12" s="1192" t="s">
        <v>47</v>
      </c>
      <c r="CU12" s="1193"/>
      <c r="CV12" s="1193"/>
      <c r="CW12" s="1193"/>
      <c r="CX12" s="1193"/>
      <c r="CY12" s="1193"/>
      <c r="CZ12" s="1193"/>
      <c r="DA12" s="1208"/>
      <c r="DB12" s="1192" t="s">
        <v>47</v>
      </c>
      <c r="DC12" s="1193"/>
      <c r="DD12" s="1193"/>
      <c r="DE12" s="1193"/>
      <c r="DF12" s="1193"/>
      <c r="DG12" s="1193"/>
      <c r="DH12" s="1193"/>
      <c r="DI12" s="1208"/>
    </row>
    <row r="13" ht="18.75" customHeight="1" spans="1:113">
      <c r="A13" s="961"/>
      <c r="B13" s="981"/>
      <c r="C13" s="982"/>
      <c r="D13" s="982"/>
      <c r="E13" s="982"/>
      <c r="F13" s="982"/>
      <c r="G13" s="982"/>
      <c r="H13" s="982"/>
      <c r="I13" s="982"/>
      <c r="J13" s="982"/>
      <c r="K13" s="1022"/>
      <c r="L13" s="1023"/>
      <c r="M13" s="1024" t="s">
        <v>55</v>
      </c>
      <c r="N13" s="1025"/>
      <c r="O13" s="1025"/>
      <c r="P13" s="1025"/>
      <c r="Q13" s="1072"/>
      <c r="R13" s="1073">
        <v>82239</v>
      </c>
      <c r="S13" s="1074"/>
      <c r="T13" s="1074"/>
      <c r="U13" s="1074"/>
      <c r="V13" s="1075"/>
      <c r="W13" s="1053" t="s">
        <v>56</v>
      </c>
      <c r="X13" s="994"/>
      <c r="Y13" s="994"/>
      <c r="Z13" s="994"/>
      <c r="AA13" s="994"/>
      <c r="AB13" s="972"/>
      <c r="AC13" s="1036">
        <v>4825</v>
      </c>
      <c r="AD13" s="1037"/>
      <c r="AE13" s="1037"/>
      <c r="AF13" s="1037"/>
      <c r="AG13" s="1038"/>
      <c r="AH13" s="1036">
        <v>5264</v>
      </c>
      <c r="AI13" s="1037"/>
      <c r="AJ13" s="1037"/>
      <c r="AK13" s="1037"/>
      <c r="AL13" s="1062"/>
      <c r="AM13" s="1118" t="s">
        <v>57</v>
      </c>
      <c r="AN13" s="1001"/>
      <c r="AO13" s="1001"/>
      <c r="AP13" s="1001"/>
      <c r="AQ13" s="1001"/>
      <c r="AR13" s="1001"/>
      <c r="AS13" s="1001"/>
      <c r="AT13" s="1035"/>
      <c r="AU13" s="1137" t="s">
        <v>35</v>
      </c>
      <c r="AV13" s="1071"/>
      <c r="AW13" s="1071"/>
      <c r="AX13" s="1071"/>
      <c r="AY13" s="1144" t="s">
        <v>58</v>
      </c>
      <c r="AZ13" s="1145"/>
      <c r="BA13" s="1145"/>
      <c r="BB13" s="1145"/>
      <c r="BC13" s="1145"/>
      <c r="BD13" s="1145"/>
      <c r="BE13" s="1145"/>
      <c r="BF13" s="1145"/>
      <c r="BG13" s="1145"/>
      <c r="BH13" s="1145"/>
      <c r="BI13" s="1145"/>
      <c r="BJ13" s="1145"/>
      <c r="BK13" s="1145"/>
      <c r="BL13" s="1145"/>
      <c r="BM13" s="1168"/>
      <c r="BN13" s="1169">
        <v>-1728016</v>
      </c>
      <c r="BO13" s="1170"/>
      <c r="BP13" s="1170"/>
      <c r="BQ13" s="1170"/>
      <c r="BR13" s="1170"/>
      <c r="BS13" s="1170"/>
      <c r="BT13" s="1170"/>
      <c r="BU13" s="1177"/>
      <c r="BV13" s="1169">
        <v>151295</v>
      </c>
      <c r="BW13" s="1170"/>
      <c r="BX13" s="1170"/>
      <c r="BY13" s="1170"/>
      <c r="BZ13" s="1170"/>
      <c r="CA13" s="1170"/>
      <c r="CB13" s="1170"/>
      <c r="CC13" s="1177"/>
      <c r="CD13" s="1152" t="s">
        <v>59</v>
      </c>
      <c r="CE13" s="1098"/>
      <c r="CF13" s="1098"/>
      <c r="CG13" s="1098"/>
      <c r="CH13" s="1098"/>
      <c r="CI13" s="1098"/>
      <c r="CJ13" s="1098"/>
      <c r="CK13" s="1098"/>
      <c r="CL13" s="1098"/>
      <c r="CM13" s="1098"/>
      <c r="CN13" s="1098"/>
      <c r="CO13" s="1098"/>
      <c r="CP13" s="1098"/>
      <c r="CQ13" s="1098"/>
      <c r="CR13" s="1098"/>
      <c r="CS13" s="1174"/>
      <c r="CT13" s="1188">
        <v>4.5</v>
      </c>
      <c r="CU13" s="1189"/>
      <c r="CV13" s="1189"/>
      <c r="CW13" s="1189"/>
      <c r="CX13" s="1189"/>
      <c r="CY13" s="1189"/>
      <c r="CZ13" s="1189"/>
      <c r="DA13" s="1206"/>
      <c r="DB13" s="1188">
        <v>4.7</v>
      </c>
      <c r="DC13" s="1189"/>
      <c r="DD13" s="1189"/>
      <c r="DE13" s="1189"/>
      <c r="DF13" s="1189"/>
      <c r="DG13" s="1189"/>
      <c r="DH13" s="1189"/>
      <c r="DI13" s="1206"/>
    </row>
    <row r="14" ht="18.75" customHeight="1" spans="1:113">
      <c r="A14" s="961"/>
      <c r="B14" s="981"/>
      <c r="C14" s="982"/>
      <c r="D14" s="982"/>
      <c r="E14" s="982"/>
      <c r="F14" s="982"/>
      <c r="G14" s="982"/>
      <c r="H14" s="982"/>
      <c r="I14" s="982"/>
      <c r="J14" s="982"/>
      <c r="K14" s="1022"/>
      <c r="L14" s="1026" t="s">
        <v>60</v>
      </c>
      <c r="M14" s="1027"/>
      <c r="N14" s="1027"/>
      <c r="O14" s="1027"/>
      <c r="P14" s="1027"/>
      <c r="Q14" s="1076"/>
      <c r="R14" s="1073">
        <v>84338</v>
      </c>
      <c r="S14" s="1074"/>
      <c r="T14" s="1074"/>
      <c r="U14" s="1074"/>
      <c r="V14" s="1075"/>
      <c r="W14" s="1051"/>
      <c r="X14" s="999"/>
      <c r="Y14" s="999"/>
      <c r="Z14" s="999"/>
      <c r="AA14" s="999"/>
      <c r="AB14" s="969"/>
      <c r="AC14" s="1107">
        <v>10.5</v>
      </c>
      <c r="AD14" s="1108"/>
      <c r="AE14" s="1108"/>
      <c r="AF14" s="1108"/>
      <c r="AG14" s="1124"/>
      <c r="AH14" s="1107">
        <v>10.9</v>
      </c>
      <c r="AI14" s="1108"/>
      <c r="AJ14" s="1108"/>
      <c r="AK14" s="1108"/>
      <c r="AL14" s="1125"/>
      <c r="AM14" s="1118"/>
      <c r="AN14" s="1001"/>
      <c r="AO14" s="1001"/>
      <c r="AP14" s="1001"/>
      <c r="AQ14" s="1001"/>
      <c r="AR14" s="1001"/>
      <c r="AS14" s="1001"/>
      <c r="AT14" s="1035"/>
      <c r="AU14" s="1137"/>
      <c r="AV14" s="1071"/>
      <c r="AW14" s="1071"/>
      <c r="AX14" s="1071"/>
      <c r="AY14" s="1144"/>
      <c r="AZ14" s="1145"/>
      <c r="BA14" s="1145"/>
      <c r="BB14" s="1145"/>
      <c r="BC14" s="1145"/>
      <c r="BD14" s="1145"/>
      <c r="BE14" s="1145"/>
      <c r="BF14" s="1145"/>
      <c r="BG14" s="1145"/>
      <c r="BH14" s="1145"/>
      <c r="BI14" s="1145"/>
      <c r="BJ14" s="1145"/>
      <c r="BK14" s="1145"/>
      <c r="BL14" s="1145"/>
      <c r="BM14" s="1168"/>
      <c r="BN14" s="1169"/>
      <c r="BO14" s="1170"/>
      <c r="BP14" s="1170"/>
      <c r="BQ14" s="1170"/>
      <c r="BR14" s="1170"/>
      <c r="BS14" s="1170"/>
      <c r="BT14" s="1170"/>
      <c r="BU14" s="1177"/>
      <c r="BV14" s="1169"/>
      <c r="BW14" s="1170"/>
      <c r="BX14" s="1170"/>
      <c r="BY14" s="1170"/>
      <c r="BZ14" s="1170"/>
      <c r="CA14" s="1170"/>
      <c r="CB14" s="1170"/>
      <c r="CC14" s="1177"/>
      <c r="CD14" s="1153" t="s">
        <v>61</v>
      </c>
      <c r="CE14" s="1154"/>
      <c r="CF14" s="1154"/>
      <c r="CG14" s="1154"/>
      <c r="CH14" s="1154"/>
      <c r="CI14" s="1154"/>
      <c r="CJ14" s="1154"/>
      <c r="CK14" s="1154"/>
      <c r="CL14" s="1154"/>
      <c r="CM14" s="1154"/>
      <c r="CN14" s="1154"/>
      <c r="CO14" s="1154"/>
      <c r="CP14" s="1154"/>
      <c r="CQ14" s="1154"/>
      <c r="CR14" s="1154"/>
      <c r="CS14" s="1175"/>
      <c r="CT14" s="1196" t="s">
        <v>47</v>
      </c>
      <c r="CU14" s="1197"/>
      <c r="CV14" s="1197"/>
      <c r="CW14" s="1197"/>
      <c r="CX14" s="1197"/>
      <c r="CY14" s="1197"/>
      <c r="CZ14" s="1197"/>
      <c r="DA14" s="1210"/>
      <c r="DB14" s="1196" t="s">
        <v>47</v>
      </c>
      <c r="DC14" s="1197"/>
      <c r="DD14" s="1197"/>
      <c r="DE14" s="1197"/>
      <c r="DF14" s="1197"/>
      <c r="DG14" s="1197"/>
      <c r="DH14" s="1197"/>
      <c r="DI14" s="1210"/>
    </row>
    <row r="15" ht="18.75" customHeight="1" spans="1:113">
      <c r="A15" s="961"/>
      <c r="B15" s="981"/>
      <c r="C15" s="982"/>
      <c r="D15" s="982"/>
      <c r="E15" s="982"/>
      <c r="F15" s="982"/>
      <c r="G15" s="982"/>
      <c r="H15" s="982"/>
      <c r="I15" s="982"/>
      <c r="J15" s="982"/>
      <c r="K15" s="1022"/>
      <c r="L15" s="1023"/>
      <c r="M15" s="1024" t="s">
        <v>55</v>
      </c>
      <c r="N15" s="1025"/>
      <c r="O15" s="1025"/>
      <c r="P15" s="1025"/>
      <c r="Q15" s="1072"/>
      <c r="R15" s="1073">
        <v>83490</v>
      </c>
      <c r="S15" s="1074"/>
      <c r="T15" s="1074"/>
      <c r="U15" s="1074"/>
      <c r="V15" s="1075"/>
      <c r="W15" s="1053" t="s">
        <v>62</v>
      </c>
      <c r="X15" s="994"/>
      <c r="Y15" s="994"/>
      <c r="Z15" s="994"/>
      <c r="AA15" s="994"/>
      <c r="AB15" s="972"/>
      <c r="AC15" s="1036">
        <v>10266</v>
      </c>
      <c r="AD15" s="1037"/>
      <c r="AE15" s="1037"/>
      <c r="AF15" s="1037"/>
      <c r="AG15" s="1038"/>
      <c r="AH15" s="1036">
        <v>11134</v>
      </c>
      <c r="AI15" s="1037"/>
      <c r="AJ15" s="1037"/>
      <c r="AK15" s="1037"/>
      <c r="AL15" s="1062"/>
      <c r="AM15" s="1118"/>
      <c r="AN15" s="1001"/>
      <c r="AO15" s="1001"/>
      <c r="AP15" s="1001"/>
      <c r="AQ15" s="1001"/>
      <c r="AR15" s="1001"/>
      <c r="AS15" s="1001"/>
      <c r="AT15" s="1035"/>
      <c r="AU15" s="1137"/>
      <c r="AV15" s="1071"/>
      <c r="AW15" s="1071"/>
      <c r="AX15" s="1071"/>
      <c r="AY15" s="1142" t="s">
        <v>63</v>
      </c>
      <c r="AZ15" s="1143"/>
      <c r="BA15" s="1143"/>
      <c r="BB15" s="1143"/>
      <c r="BC15" s="1143"/>
      <c r="BD15" s="1143"/>
      <c r="BE15" s="1143"/>
      <c r="BF15" s="1143"/>
      <c r="BG15" s="1143"/>
      <c r="BH15" s="1143"/>
      <c r="BI15" s="1143"/>
      <c r="BJ15" s="1143"/>
      <c r="BK15" s="1143"/>
      <c r="BL15" s="1143"/>
      <c r="BM15" s="1165"/>
      <c r="BN15" s="1166">
        <v>13077537</v>
      </c>
      <c r="BO15" s="1167"/>
      <c r="BP15" s="1167"/>
      <c r="BQ15" s="1167"/>
      <c r="BR15" s="1167"/>
      <c r="BS15" s="1167"/>
      <c r="BT15" s="1167"/>
      <c r="BU15" s="1176"/>
      <c r="BV15" s="1166">
        <v>13058073</v>
      </c>
      <c r="BW15" s="1167"/>
      <c r="BX15" s="1167"/>
      <c r="BY15" s="1167"/>
      <c r="BZ15" s="1167"/>
      <c r="CA15" s="1167"/>
      <c r="CB15" s="1167"/>
      <c r="CC15" s="1176"/>
      <c r="CD15" s="1181" t="s">
        <v>64</v>
      </c>
      <c r="CE15" s="1182"/>
      <c r="CF15" s="1182"/>
      <c r="CG15" s="1182"/>
      <c r="CH15" s="1182"/>
      <c r="CI15" s="1182"/>
      <c r="CJ15" s="1182"/>
      <c r="CK15" s="1182"/>
      <c r="CL15" s="1182"/>
      <c r="CM15" s="1182"/>
      <c r="CN15" s="1182"/>
      <c r="CO15" s="1182"/>
      <c r="CP15" s="1182"/>
      <c r="CQ15" s="1182"/>
      <c r="CR15" s="1182"/>
      <c r="CS15" s="1198"/>
      <c r="CT15" s="1199"/>
      <c r="CU15" s="1200"/>
      <c r="CV15" s="1200"/>
      <c r="CW15" s="1200"/>
      <c r="CX15" s="1200"/>
      <c r="CY15" s="1200"/>
      <c r="CZ15" s="1200"/>
      <c r="DA15" s="1211"/>
      <c r="DB15" s="1199"/>
      <c r="DC15" s="1200"/>
      <c r="DD15" s="1200"/>
      <c r="DE15" s="1200"/>
      <c r="DF15" s="1200"/>
      <c r="DG15" s="1200"/>
      <c r="DH15" s="1200"/>
      <c r="DI15" s="1211"/>
    </row>
    <row r="16" ht="18.75" customHeight="1" spans="1:113">
      <c r="A16" s="961"/>
      <c r="B16" s="981"/>
      <c r="C16" s="982"/>
      <c r="D16" s="982"/>
      <c r="E16" s="982"/>
      <c r="F16" s="982"/>
      <c r="G16" s="982"/>
      <c r="H16" s="982"/>
      <c r="I16" s="982"/>
      <c r="J16" s="982"/>
      <c r="K16" s="1022"/>
      <c r="L16" s="1026" t="s">
        <v>65</v>
      </c>
      <c r="M16" s="1028"/>
      <c r="N16" s="1028"/>
      <c r="O16" s="1028"/>
      <c r="P16" s="1028"/>
      <c r="Q16" s="1077"/>
      <c r="R16" s="1078" t="s">
        <v>66</v>
      </c>
      <c r="S16" s="1079"/>
      <c r="T16" s="1079"/>
      <c r="U16" s="1079"/>
      <c r="V16" s="1080"/>
      <c r="W16" s="1051"/>
      <c r="X16" s="999"/>
      <c r="Y16" s="999"/>
      <c r="Z16" s="999"/>
      <c r="AA16" s="999"/>
      <c r="AB16" s="969"/>
      <c r="AC16" s="1107">
        <v>22.4</v>
      </c>
      <c r="AD16" s="1108"/>
      <c r="AE16" s="1108"/>
      <c r="AF16" s="1108"/>
      <c r="AG16" s="1124"/>
      <c r="AH16" s="1107">
        <v>23</v>
      </c>
      <c r="AI16" s="1108"/>
      <c r="AJ16" s="1108"/>
      <c r="AK16" s="1108"/>
      <c r="AL16" s="1125"/>
      <c r="AM16" s="1118"/>
      <c r="AN16" s="1001"/>
      <c r="AO16" s="1001"/>
      <c r="AP16" s="1001"/>
      <c r="AQ16" s="1001"/>
      <c r="AR16" s="1001"/>
      <c r="AS16" s="1001"/>
      <c r="AT16" s="1035"/>
      <c r="AU16" s="1137"/>
      <c r="AV16" s="1071"/>
      <c r="AW16" s="1071"/>
      <c r="AX16" s="1071"/>
      <c r="AY16" s="1144" t="s">
        <v>67</v>
      </c>
      <c r="AZ16" s="1145"/>
      <c r="BA16" s="1145"/>
      <c r="BB16" s="1145"/>
      <c r="BC16" s="1145"/>
      <c r="BD16" s="1145"/>
      <c r="BE16" s="1145"/>
      <c r="BF16" s="1145"/>
      <c r="BG16" s="1145"/>
      <c r="BH16" s="1145"/>
      <c r="BI16" s="1145"/>
      <c r="BJ16" s="1145"/>
      <c r="BK16" s="1145"/>
      <c r="BL16" s="1145"/>
      <c r="BM16" s="1168"/>
      <c r="BN16" s="1169">
        <v>24315191</v>
      </c>
      <c r="BO16" s="1170"/>
      <c r="BP16" s="1170"/>
      <c r="BQ16" s="1170"/>
      <c r="BR16" s="1170"/>
      <c r="BS16" s="1170"/>
      <c r="BT16" s="1170"/>
      <c r="BU16" s="1177"/>
      <c r="BV16" s="1169">
        <v>23856052</v>
      </c>
      <c r="BW16" s="1170"/>
      <c r="BX16" s="1170"/>
      <c r="BY16" s="1170"/>
      <c r="BZ16" s="1170"/>
      <c r="CA16" s="1170"/>
      <c r="CB16" s="1170"/>
      <c r="CC16" s="1177"/>
      <c r="CD16" s="1152"/>
      <c r="CE16" s="1183"/>
      <c r="CF16" s="1183"/>
      <c r="CG16" s="1183"/>
      <c r="CH16" s="1183"/>
      <c r="CI16" s="1183"/>
      <c r="CJ16" s="1183"/>
      <c r="CK16" s="1183"/>
      <c r="CL16" s="1183"/>
      <c r="CM16" s="1183"/>
      <c r="CN16" s="1183"/>
      <c r="CO16" s="1183"/>
      <c r="CP16" s="1183"/>
      <c r="CQ16" s="1183"/>
      <c r="CR16" s="1183"/>
      <c r="CS16" s="1201"/>
      <c r="CT16" s="1188"/>
      <c r="CU16" s="1189"/>
      <c r="CV16" s="1189"/>
      <c r="CW16" s="1189"/>
      <c r="CX16" s="1189"/>
      <c r="CY16" s="1189"/>
      <c r="CZ16" s="1189"/>
      <c r="DA16" s="1206"/>
      <c r="DB16" s="1188"/>
      <c r="DC16" s="1189"/>
      <c r="DD16" s="1189"/>
      <c r="DE16" s="1189"/>
      <c r="DF16" s="1189"/>
      <c r="DG16" s="1189"/>
      <c r="DH16" s="1189"/>
      <c r="DI16" s="1206"/>
    </row>
    <row r="17" ht="18.75" customHeight="1" spans="1:113">
      <c r="A17" s="961"/>
      <c r="B17" s="983"/>
      <c r="C17" s="984"/>
      <c r="D17" s="984"/>
      <c r="E17" s="984"/>
      <c r="F17" s="984"/>
      <c r="G17" s="984"/>
      <c r="H17" s="984"/>
      <c r="I17" s="984"/>
      <c r="J17" s="984"/>
      <c r="K17" s="1029"/>
      <c r="L17" s="1030"/>
      <c r="M17" s="1031" t="s">
        <v>68</v>
      </c>
      <c r="N17" s="1032"/>
      <c r="O17" s="1032"/>
      <c r="P17" s="1032"/>
      <c r="Q17" s="1081"/>
      <c r="R17" s="1078" t="s">
        <v>69</v>
      </c>
      <c r="S17" s="1079"/>
      <c r="T17" s="1079"/>
      <c r="U17" s="1079"/>
      <c r="V17" s="1080"/>
      <c r="W17" s="1053" t="s">
        <v>70</v>
      </c>
      <c r="X17" s="994"/>
      <c r="Y17" s="994"/>
      <c r="Z17" s="994"/>
      <c r="AA17" s="994"/>
      <c r="AB17" s="972"/>
      <c r="AC17" s="1036">
        <v>30729</v>
      </c>
      <c r="AD17" s="1037"/>
      <c r="AE17" s="1037"/>
      <c r="AF17" s="1037"/>
      <c r="AG17" s="1038"/>
      <c r="AH17" s="1036">
        <v>31975</v>
      </c>
      <c r="AI17" s="1037"/>
      <c r="AJ17" s="1037"/>
      <c r="AK17" s="1037"/>
      <c r="AL17" s="1062"/>
      <c r="AM17" s="1118"/>
      <c r="AN17" s="1001"/>
      <c r="AO17" s="1001"/>
      <c r="AP17" s="1001"/>
      <c r="AQ17" s="1001"/>
      <c r="AR17" s="1001"/>
      <c r="AS17" s="1001"/>
      <c r="AT17" s="1035"/>
      <c r="AU17" s="1137"/>
      <c r="AV17" s="1071"/>
      <c r="AW17" s="1071"/>
      <c r="AX17" s="1071"/>
      <c r="AY17" s="1144" t="s">
        <v>71</v>
      </c>
      <c r="AZ17" s="1145"/>
      <c r="BA17" s="1145"/>
      <c r="BB17" s="1145"/>
      <c r="BC17" s="1145"/>
      <c r="BD17" s="1145"/>
      <c r="BE17" s="1145"/>
      <c r="BF17" s="1145"/>
      <c r="BG17" s="1145"/>
      <c r="BH17" s="1145"/>
      <c r="BI17" s="1145"/>
      <c r="BJ17" s="1145"/>
      <c r="BK17" s="1145"/>
      <c r="BL17" s="1145"/>
      <c r="BM17" s="1168"/>
      <c r="BN17" s="1169">
        <v>16526306</v>
      </c>
      <c r="BO17" s="1170"/>
      <c r="BP17" s="1170"/>
      <c r="BQ17" s="1170"/>
      <c r="BR17" s="1170"/>
      <c r="BS17" s="1170"/>
      <c r="BT17" s="1170"/>
      <c r="BU17" s="1177"/>
      <c r="BV17" s="1169">
        <v>16481117</v>
      </c>
      <c r="BW17" s="1170"/>
      <c r="BX17" s="1170"/>
      <c r="BY17" s="1170"/>
      <c r="BZ17" s="1170"/>
      <c r="CA17" s="1170"/>
      <c r="CB17" s="1170"/>
      <c r="CC17" s="1177"/>
      <c r="CD17" s="1152"/>
      <c r="CE17" s="1183"/>
      <c r="CF17" s="1183"/>
      <c r="CG17" s="1183"/>
      <c r="CH17" s="1183"/>
      <c r="CI17" s="1183"/>
      <c r="CJ17" s="1183"/>
      <c r="CK17" s="1183"/>
      <c r="CL17" s="1183"/>
      <c r="CM17" s="1183"/>
      <c r="CN17" s="1183"/>
      <c r="CO17" s="1183"/>
      <c r="CP17" s="1183"/>
      <c r="CQ17" s="1183"/>
      <c r="CR17" s="1183"/>
      <c r="CS17" s="1201"/>
      <c r="CT17" s="1188"/>
      <c r="CU17" s="1189"/>
      <c r="CV17" s="1189"/>
      <c r="CW17" s="1189"/>
      <c r="CX17" s="1189"/>
      <c r="CY17" s="1189"/>
      <c r="CZ17" s="1189"/>
      <c r="DA17" s="1206"/>
      <c r="DB17" s="1188"/>
      <c r="DC17" s="1189"/>
      <c r="DD17" s="1189"/>
      <c r="DE17" s="1189"/>
      <c r="DF17" s="1189"/>
      <c r="DG17" s="1189"/>
      <c r="DH17" s="1189"/>
      <c r="DI17" s="1206"/>
    </row>
    <row r="18" ht="18.75" customHeight="1" spans="1:113">
      <c r="A18" s="961"/>
      <c r="B18" s="985" t="s">
        <v>72</v>
      </c>
      <c r="C18" s="986"/>
      <c r="D18" s="986"/>
      <c r="E18" s="987"/>
      <c r="F18" s="987"/>
      <c r="G18" s="987"/>
      <c r="H18" s="987"/>
      <c r="I18" s="987"/>
      <c r="J18" s="987"/>
      <c r="K18" s="987"/>
      <c r="L18" s="1033">
        <v>2177.61</v>
      </c>
      <c r="M18" s="1033"/>
      <c r="N18" s="1033"/>
      <c r="O18" s="1033"/>
      <c r="P18" s="1033"/>
      <c r="Q18" s="1033"/>
      <c r="R18" s="1082"/>
      <c r="S18" s="1082"/>
      <c r="T18" s="1082"/>
      <c r="U18" s="1082"/>
      <c r="V18" s="1083"/>
      <c r="W18" s="1056"/>
      <c r="X18" s="1057"/>
      <c r="Y18" s="1057"/>
      <c r="Z18" s="1057"/>
      <c r="AA18" s="1057"/>
      <c r="AB18" s="975"/>
      <c r="AC18" s="1109">
        <v>67.1</v>
      </c>
      <c r="AD18" s="1110"/>
      <c r="AE18" s="1110"/>
      <c r="AF18" s="1110"/>
      <c r="AG18" s="1126"/>
      <c r="AH18" s="1109">
        <v>66.1</v>
      </c>
      <c r="AI18" s="1110"/>
      <c r="AJ18" s="1110"/>
      <c r="AK18" s="1110"/>
      <c r="AL18" s="1127"/>
      <c r="AM18" s="1118"/>
      <c r="AN18" s="1001"/>
      <c r="AO18" s="1001"/>
      <c r="AP18" s="1001"/>
      <c r="AQ18" s="1001"/>
      <c r="AR18" s="1001"/>
      <c r="AS18" s="1001"/>
      <c r="AT18" s="1035"/>
      <c r="AU18" s="1137"/>
      <c r="AV18" s="1071"/>
      <c r="AW18" s="1071"/>
      <c r="AX18" s="1071"/>
      <c r="AY18" s="1144" t="s">
        <v>73</v>
      </c>
      <c r="AZ18" s="1145"/>
      <c r="BA18" s="1145"/>
      <c r="BB18" s="1145"/>
      <c r="BC18" s="1145"/>
      <c r="BD18" s="1145"/>
      <c r="BE18" s="1145"/>
      <c r="BF18" s="1145"/>
      <c r="BG18" s="1145"/>
      <c r="BH18" s="1145"/>
      <c r="BI18" s="1145"/>
      <c r="BJ18" s="1145"/>
      <c r="BK18" s="1145"/>
      <c r="BL18" s="1145"/>
      <c r="BM18" s="1168"/>
      <c r="BN18" s="1169">
        <v>22629656</v>
      </c>
      <c r="BO18" s="1170"/>
      <c r="BP18" s="1170"/>
      <c r="BQ18" s="1170"/>
      <c r="BR18" s="1170"/>
      <c r="BS18" s="1170"/>
      <c r="BT18" s="1170"/>
      <c r="BU18" s="1177"/>
      <c r="BV18" s="1169">
        <v>23431862</v>
      </c>
      <c r="BW18" s="1170"/>
      <c r="BX18" s="1170"/>
      <c r="BY18" s="1170"/>
      <c r="BZ18" s="1170"/>
      <c r="CA18" s="1170"/>
      <c r="CB18" s="1170"/>
      <c r="CC18" s="1177"/>
      <c r="CD18" s="1152"/>
      <c r="CE18" s="1183"/>
      <c r="CF18" s="1183"/>
      <c r="CG18" s="1183"/>
      <c r="CH18" s="1183"/>
      <c r="CI18" s="1183"/>
      <c r="CJ18" s="1183"/>
      <c r="CK18" s="1183"/>
      <c r="CL18" s="1183"/>
      <c r="CM18" s="1183"/>
      <c r="CN18" s="1183"/>
      <c r="CO18" s="1183"/>
      <c r="CP18" s="1183"/>
      <c r="CQ18" s="1183"/>
      <c r="CR18" s="1183"/>
      <c r="CS18" s="1201"/>
      <c r="CT18" s="1188"/>
      <c r="CU18" s="1189"/>
      <c r="CV18" s="1189"/>
      <c r="CW18" s="1189"/>
      <c r="CX18" s="1189"/>
      <c r="CY18" s="1189"/>
      <c r="CZ18" s="1189"/>
      <c r="DA18" s="1206"/>
      <c r="DB18" s="1188"/>
      <c r="DC18" s="1189"/>
      <c r="DD18" s="1189"/>
      <c r="DE18" s="1189"/>
      <c r="DF18" s="1189"/>
      <c r="DG18" s="1189"/>
      <c r="DH18" s="1189"/>
      <c r="DI18" s="1206"/>
    </row>
    <row r="19" ht="18.75" customHeight="1" spans="1:113">
      <c r="A19" s="961"/>
      <c r="B19" s="985" t="s">
        <v>74</v>
      </c>
      <c r="C19" s="986"/>
      <c r="D19" s="986"/>
      <c r="E19" s="987"/>
      <c r="F19" s="987"/>
      <c r="G19" s="987"/>
      <c r="H19" s="987"/>
      <c r="I19" s="987"/>
      <c r="J19" s="987"/>
      <c r="K19" s="987"/>
      <c r="L19" s="1034">
        <v>39</v>
      </c>
      <c r="M19" s="1034"/>
      <c r="N19" s="1034"/>
      <c r="O19" s="1034"/>
      <c r="P19" s="1034"/>
      <c r="Q19" s="1034"/>
      <c r="R19" s="1084"/>
      <c r="S19" s="1084"/>
      <c r="T19" s="1084"/>
      <c r="U19" s="1084"/>
      <c r="V19" s="1085"/>
      <c r="W19" s="1045"/>
      <c r="X19" s="1046"/>
      <c r="Y19" s="1046"/>
      <c r="Z19" s="1046"/>
      <c r="AA19" s="1046"/>
      <c r="AB19" s="1046"/>
      <c r="AC19" s="1111"/>
      <c r="AD19" s="1111"/>
      <c r="AE19" s="1111"/>
      <c r="AF19" s="1111"/>
      <c r="AG19" s="1111"/>
      <c r="AH19" s="1111"/>
      <c r="AI19" s="1111"/>
      <c r="AJ19" s="1111"/>
      <c r="AK19" s="1111"/>
      <c r="AL19" s="1128"/>
      <c r="AM19" s="1118"/>
      <c r="AN19" s="1001"/>
      <c r="AO19" s="1001"/>
      <c r="AP19" s="1001"/>
      <c r="AQ19" s="1001"/>
      <c r="AR19" s="1001"/>
      <c r="AS19" s="1001"/>
      <c r="AT19" s="1035"/>
      <c r="AU19" s="1137"/>
      <c r="AV19" s="1071"/>
      <c r="AW19" s="1071"/>
      <c r="AX19" s="1071"/>
      <c r="AY19" s="1144" t="s">
        <v>75</v>
      </c>
      <c r="AZ19" s="1145"/>
      <c r="BA19" s="1145"/>
      <c r="BB19" s="1145"/>
      <c r="BC19" s="1145"/>
      <c r="BD19" s="1145"/>
      <c r="BE19" s="1145"/>
      <c r="BF19" s="1145"/>
      <c r="BG19" s="1145"/>
      <c r="BH19" s="1145"/>
      <c r="BI19" s="1145"/>
      <c r="BJ19" s="1145"/>
      <c r="BK19" s="1145"/>
      <c r="BL19" s="1145"/>
      <c r="BM19" s="1168"/>
      <c r="BN19" s="1169">
        <v>37124216</v>
      </c>
      <c r="BO19" s="1170"/>
      <c r="BP19" s="1170"/>
      <c r="BQ19" s="1170"/>
      <c r="BR19" s="1170"/>
      <c r="BS19" s="1170"/>
      <c r="BT19" s="1170"/>
      <c r="BU19" s="1177"/>
      <c r="BV19" s="1169">
        <v>36772237</v>
      </c>
      <c r="BW19" s="1170"/>
      <c r="BX19" s="1170"/>
      <c r="BY19" s="1170"/>
      <c r="BZ19" s="1170"/>
      <c r="CA19" s="1170"/>
      <c r="CB19" s="1170"/>
      <c r="CC19" s="1177"/>
      <c r="CD19" s="1152"/>
      <c r="CE19" s="1183"/>
      <c r="CF19" s="1183"/>
      <c r="CG19" s="1183"/>
      <c r="CH19" s="1183"/>
      <c r="CI19" s="1183"/>
      <c r="CJ19" s="1183"/>
      <c r="CK19" s="1183"/>
      <c r="CL19" s="1183"/>
      <c r="CM19" s="1183"/>
      <c r="CN19" s="1183"/>
      <c r="CO19" s="1183"/>
      <c r="CP19" s="1183"/>
      <c r="CQ19" s="1183"/>
      <c r="CR19" s="1183"/>
      <c r="CS19" s="1201"/>
      <c r="CT19" s="1188"/>
      <c r="CU19" s="1189"/>
      <c r="CV19" s="1189"/>
      <c r="CW19" s="1189"/>
      <c r="CX19" s="1189"/>
      <c r="CY19" s="1189"/>
      <c r="CZ19" s="1189"/>
      <c r="DA19" s="1206"/>
      <c r="DB19" s="1188"/>
      <c r="DC19" s="1189"/>
      <c r="DD19" s="1189"/>
      <c r="DE19" s="1189"/>
      <c r="DF19" s="1189"/>
      <c r="DG19" s="1189"/>
      <c r="DH19" s="1189"/>
      <c r="DI19" s="1206"/>
    </row>
    <row r="20" ht="18.75" customHeight="1" spans="1:113">
      <c r="A20" s="961"/>
      <c r="B20" s="985" t="s">
        <v>76</v>
      </c>
      <c r="C20" s="986"/>
      <c r="D20" s="986"/>
      <c r="E20" s="987"/>
      <c r="F20" s="987"/>
      <c r="G20" s="987"/>
      <c r="H20" s="987"/>
      <c r="I20" s="987"/>
      <c r="J20" s="987"/>
      <c r="K20" s="987"/>
      <c r="L20" s="1034">
        <v>32748</v>
      </c>
      <c r="M20" s="1034"/>
      <c r="N20" s="1034"/>
      <c r="O20" s="1034"/>
      <c r="P20" s="1034"/>
      <c r="Q20" s="1034"/>
      <c r="R20" s="1084"/>
      <c r="S20" s="1084"/>
      <c r="T20" s="1084"/>
      <c r="U20" s="1084"/>
      <c r="V20" s="1085"/>
      <c r="W20" s="1056"/>
      <c r="X20" s="1057"/>
      <c r="Y20" s="1057"/>
      <c r="Z20" s="1057"/>
      <c r="AA20" s="1057"/>
      <c r="AB20" s="1057"/>
      <c r="AC20" s="1112"/>
      <c r="AD20" s="1112"/>
      <c r="AE20" s="1112"/>
      <c r="AF20" s="1112"/>
      <c r="AG20" s="1112"/>
      <c r="AH20" s="1112"/>
      <c r="AI20" s="1112"/>
      <c r="AJ20" s="1112"/>
      <c r="AK20" s="1112"/>
      <c r="AL20" s="1129"/>
      <c r="AM20" s="1130"/>
      <c r="AN20" s="1006"/>
      <c r="AO20" s="1006"/>
      <c r="AP20" s="1006"/>
      <c r="AQ20" s="1006"/>
      <c r="AR20" s="1006"/>
      <c r="AS20" s="1006"/>
      <c r="AT20" s="1039"/>
      <c r="AU20" s="1138"/>
      <c r="AV20" s="1139"/>
      <c r="AW20" s="1139"/>
      <c r="AX20" s="1146"/>
      <c r="AY20" s="1144"/>
      <c r="AZ20" s="1145"/>
      <c r="BA20" s="1145"/>
      <c r="BB20" s="1145"/>
      <c r="BC20" s="1145"/>
      <c r="BD20" s="1145"/>
      <c r="BE20" s="1145"/>
      <c r="BF20" s="1145"/>
      <c r="BG20" s="1145"/>
      <c r="BH20" s="1145"/>
      <c r="BI20" s="1145"/>
      <c r="BJ20" s="1145"/>
      <c r="BK20" s="1145"/>
      <c r="BL20" s="1145"/>
      <c r="BM20" s="1168"/>
      <c r="BN20" s="1169"/>
      <c r="BO20" s="1170"/>
      <c r="BP20" s="1170"/>
      <c r="BQ20" s="1170"/>
      <c r="BR20" s="1170"/>
      <c r="BS20" s="1170"/>
      <c r="BT20" s="1170"/>
      <c r="BU20" s="1177"/>
      <c r="BV20" s="1169"/>
      <c r="BW20" s="1170"/>
      <c r="BX20" s="1170"/>
      <c r="BY20" s="1170"/>
      <c r="BZ20" s="1170"/>
      <c r="CA20" s="1170"/>
      <c r="CB20" s="1170"/>
      <c r="CC20" s="1177"/>
      <c r="CD20" s="1152"/>
      <c r="CE20" s="1183"/>
      <c r="CF20" s="1183"/>
      <c r="CG20" s="1183"/>
      <c r="CH20" s="1183"/>
      <c r="CI20" s="1183"/>
      <c r="CJ20" s="1183"/>
      <c r="CK20" s="1183"/>
      <c r="CL20" s="1183"/>
      <c r="CM20" s="1183"/>
      <c r="CN20" s="1183"/>
      <c r="CO20" s="1183"/>
      <c r="CP20" s="1183"/>
      <c r="CQ20" s="1183"/>
      <c r="CR20" s="1183"/>
      <c r="CS20" s="1201"/>
      <c r="CT20" s="1188"/>
      <c r="CU20" s="1189"/>
      <c r="CV20" s="1189"/>
      <c r="CW20" s="1189"/>
      <c r="CX20" s="1189"/>
      <c r="CY20" s="1189"/>
      <c r="CZ20" s="1189"/>
      <c r="DA20" s="1206"/>
      <c r="DB20" s="1188"/>
      <c r="DC20" s="1189"/>
      <c r="DD20" s="1189"/>
      <c r="DE20" s="1189"/>
      <c r="DF20" s="1189"/>
      <c r="DG20" s="1189"/>
      <c r="DH20" s="1189"/>
      <c r="DI20" s="1206"/>
    </row>
    <row r="21" ht="18.75" customHeight="1" spans="1:113">
      <c r="A21" s="961"/>
      <c r="B21" s="988" t="s">
        <v>77</v>
      </c>
      <c r="C21" s="989"/>
      <c r="D21" s="989"/>
      <c r="E21" s="989"/>
      <c r="F21" s="989"/>
      <c r="G21" s="989"/>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1147"/>
      <c r="AY21" s="1148"/>
      <c r="AZ21" s="1149"/>
      <c r="BA21" s="1149"/>
      <c r="BB21" s="1149"/>
      <c r="BC21" s="1149"/>
      <c r="BD21" s="1149"/>
      <c r="BE21" s="1149"/>
      <c r="BF21" s="1149"/>
      <c r="BG21" s="1149"/>
      <c r="BH21" s="1149"/>
      <c r="BI21" s="1149"/>
      <c r="BJ21" s="1149"/>
      <c r="BK21" s="1149"/>
      <c r="BL21" s="1149"/>
      <c r="BM21" s="1171"/>
      <c r="BN21" s="1172"/>
      <c r="BO21" s="1173"/>
      <c r="BP21" s="1173"/>
      <c r="BQ21" s="1173"/>
      <c r="BR21" s="1173"/>
      <c r="BS21" s="1173"/>
      <c r="BT21" s="1173"/>
      <c r="BU21" s="1178"/>
      <c r="BV21" s="1172"/>
      <c r="BW21" s="1173"/>
      <c r="BX21" s="1173"/>
      <c r="BY21" s="1173"/>
      <c r="BZ21" s="1173"/>
      <c r="CA21" s="1173"/>
      <c r="CB21" s="1173"/>
      <c r="CC21" s="1178"/>
      <c r="CD21" s="1152"/>
      <c r="CE21" s="1183"/>
      <c r="CF21" s="1183"/>
      <c r="CG21" s="1183"/>
      <c r="CH21" s="1183"/>
      <c r="CI21" s="1183"/>
      <c r="CJ21" s="1183"/>
      <c r="CK21" s="1183"/>
      <c r="CL21" s="1183"/>
      <c r="CM21" s="1183"/>
      <c r="CN21" s="1183"/>
      <c r="CO21" s="1183"/>
      <c r="CP21" s="1183"/>
      <c r="CQ21" s="1183"/>
      <c r="CR21" s="1183"/>
      <c r="CS21" s="1201"/>
      <c r="CT21" s="1188"/>
      <c r="CU21" s="1189"/>
      <c r="CV21" s="1189"/>
      <c r="CW21" s="1189"/>
      <c r="CX21" s="1189"/>
      <c r="CY21" s="1189"/>
      <c r="CZ21" s="1189"/>
      <c r="DA21" s="1206"/>
      <c r="DB21" s="1188"/>
      <c r="DC21" s="1189"/>
      <c r="DD21" s="1189"/>
      <c r="DE21" s="1189"/>
      <c r="DF21" s="1189"/>
      <c r="DG21" s="1189"/>
      <c r="DH21" s="1189"/>
      <c r="DI21" s="1206"/>
    </row>
    <row r="22" ht="18.75" customHeight="1" spans="1:113">
      <c r="A22" s="961"/>
      <c r="B22" s="990" t="s">
        <v>78</v>
      </c>
      <c r="C22" s="991"/>
      <c r="D22" s="992"/>
      <c r="E22" s="993" t="s">
        <v>7</v>
      </c>
      <c r="F22" s="994"/>
      <c r="G22" s="994"/>
      <c r="H22" s="994"/>
      <c r="I22" s="994"/>
      <c r="J22" s="994"/>
      <c r="K22" s="972"/>
      <c r="L22" s="993" t="s">
        <v>79</v>
      </c>
      <c r="M22" s="994"/>
      <c r="N22" s="994"/>
      <c r="O22" s="994"/>
      <c r="P22" s="972"/>
      <c r="Q22" s="1086" t="s">
        <v>80</v>
      </c>
      <c r="R22" s="1087"/>
      <c r="S22" s="1087"/>
      <c r="T22" s="1087"/>
      <c r="U22" s="1087"/>
      <c r="V22" s="1088"/>
      <c r="W22" s="1089" t="s">
        <v>81</v>
      </c>
      <c r="X22" s="991"/>
      <c r="Y22" s="992"/>
      <c r="Z22" s="993" t="s">
        <v>7</v>
      </c>
      <c r="AA22" s="994"/>
      <c r="AB22" s="994"/>
      <c r="AC22" s="994"/>
      <c r="AD22" s="994"/>
      <c r="AE22" s="994"/>
      <c r="AF22" s="994"/>
      <c r="AG22" s="972"/>
      <c r="AH22" s="1131" t="s">
        <v>82</v>
      </c>
      <c r="AI22" s="994"/>
      <c r="AJ22" s="994"/>
      <c r="AK22" s="994"/>
      <c r="AL22" s="972"/>
      <c r="AM22" s="1131" t="s">
        <v>83</v>
      </c>
      <c r="AN22" s="1132"/>
      <c r="AO22" s="1132"/>
      <c r="AP22" s="1132"/>
      <c r="AQ22" s="1132"/>
      <c r="AR22" s="1140"/>
      <c r="AS22" s="1086" t="s">
        <v>80</v>
      </c>
      <c r="AT22" s="1087"/>
      <c r="AU22" s="1087"/>
      <c r="AV22" s="1087"/>
      <c r="AW22" s="1087"/>
      <c r="AX22" s="1150"/>
      <c r="AY22" s="1142" t="s">
        <v>84</v>
      </c>
      <c r="AZ22" s="1143"/>
      <c r="BA22" s="1143"/>
      <c r="BB22" s="1143"/>
      <c r="BC22" s="1143"/>
      <c r="BD22" s="1143"/>
      <c r="BE22" s="1143"/>
      <c r="BF22" s="1143"/>
      <c r="BG22" s="1143"/>
      <c r="BH22" s="1143"/>
      <c r="BI22" s="1143"/>
      <c r="BJ22" s="1143"/>
      <c r="BK22" s="1143"/>
      <c r="BL22" s="1143"/>
      <c r="BM22" s="1165"/>
      <c r="BN22" s="1166">
        <v>15709596</v>
      </c>
      <c r="BO22" s="1167"/>
      <c r="BP22" s="1167"/>
      <c r="BQ22" s="1167"/>
      <c r="BR22" s="1167"/>
      <c r="BS22" s="1167"/>
      <c r="BT22" s="1167"/>
      <c r="BU22" s="1176"/>
      <c r="BV22" s="1166">
        <v>18245414</v>
      </c>
      <c r="BW22" s="1167"/>
      <c r="BX22" s="1167"/>
      <c r="BY22" s="1167"/>
      <c r="BZ22" s="1167"/>
      <c r="CA22" s="1167"/>
      <c r="CB22" s="1167"/>
      <c r="CC22" s="1176"/>
      <c r="CD22" s="1152"/>
      <c r="CE22" s="1183"/>
      <c r="CF22" s="1183"/>
      <c r="CG22" s="1183"/>
      <c r="CH22" s="1183"/>
      <c r="CI22" s="1183"/>
      <c r="CJ22" s="1183"/>
      <c r="CK22" s="1183"/>
      <c r="CL22" s="1183"/>
      <c r="CM22" s="1183"/>
      <c r="CN22" s="1183"/>
      <c r="CO22" s="1183"/>
      <c r="CP22" s="1183"/>
      <c r="CQ22" s="1183"/>
      <c r="CR22" s="1183"/>
      <c r="CS22" s="1201"/>
      <c r="CT22" s="1188"/>
      <c r="CU22" s="1189"/>
      <c r="CV22" s="1189"/>
      <c r="CW22" s="1189"/>
      <c r="CX22" s="1189"/>
      <c r="CY22" s="1189"/>
      <c r="CZ22" s="1189"/>
      <c r="DA22" s="1206"/>
      <c r="DB22" s="1188"/>
      <c r="DC22" s="1189"/>
      <c r="DD22" s="1189"/>
      <c r="DE22" s="1189"/>
      <c r="DF22" s="1189"/>
      <c r="DG22" s="1189"/>
      <c r="DH22" s="1189"/>
      <c r="DI22" s="1206"/>
    </row>
    <row r="23" ht="18.75" customHeight="1" spans="1:113">
      <c r="A23" s="961"/>
      <c r="B23" s="995"/>
      <c r="C23" s="996"/>
      <c r="D23" s="997"/>
      <c r="E23" s="998"/>
      <c r="F23" s="999"/>
      <c r="G23" s="999"/>
      <c r="H23" s="999"/>
      <c r="I23" s="999"/>
      <c r="J23" s="999"/>
      <c r="K23" s="969"/>
      <c r="L23" s="998"/>
      <c r="M23" s="999"/>
      <c r="N23" s="999"/>
      <c r="O23" s="999"/>
      <c r="P23" s="969"/>
      <c r="Q23" s="1090"/>
      <c r="R23" s="1091"/>
      <c r="S23" s="1091"/>
      <c r="T23" s="1091"/>
      <c r="U23" s="1091"/>
      <c r="V23" s="1092"/>
      <c r="W23" s="1093"/>
      <c r="X23" s="996"/>
      <c r="Y23" s="997"/>
      <c r="Z23" s="998"/>
      <c r="AA23" s="999"/>
      <c r="AB23" s="999"/>
      <c r="AC23" s="999"/>
      <c r="AD23" s="999"/>
      <c r="AE23" s="999"/>
      <c r="AF23" s="999"/>
      <c r="AG23" s="969"/>
      <c r="AH23" s="998"/>
      <c r="AI23" s="999"/>
      <c r="AJ23" s="999"/>
      <c r="AK23" s="999"/>
      <c r="AL23" s="969"/>
      <c r="AM23" s="1133"/>
      <c r="AN23" s="1134"/>
      <c r="AO23" s="1134"/>
      <c r="AP23" s="1134"/>
      <c r="AQ23" s="1134"/>
      <c r="AR23" s="1141"/>
      <c r="AS23" s="1090"/>
      <c r="AT23" s="1091"/>
      <c r="AU23" s="1091"/>
      <c r="AV23" s="1091"/>
      <c r="AW23" s="1091"/>
      <c r="AX23" s="1151"/>
      <c r="AY23" s="1144" t="s">
        <v>85</v>
      </c>
      <c r="AZ23" s="1145"/>
      <c r="BA23" s="1145"/>
      <c r="BB23" s="1145"/>
      <c r="BC23" s="1145"/>
      <c r="BD23" s="1145"/>
      <c r="BE23" s="1145"/>
      <c r="BF23" s="1145"/>
      <c r="BG23" s="1145"/>
      <c r="BH23" s="1145"/>
      <c r="BI23" s="1145"/>
      <c r="BJ23" s="1145"/>
      <c r="BK23" s="1145"/>
      <c r="BL23" s="1145"/>
      <c r="BM23" s="1168"/>
      <c r="BN23" s="1169">
        <v>12443478</v>
      </c>
      <c r="BO23" s="1170"/>
      <c r="BP23" s="1170"/>
      <c r="BQ23" s="1170"/>
      <c r="BR23" s="1170"/>
      <c r="BS23" s="1170"/>
      <c r="BT23" s="1170"/>
      <c r="BU23" s="1177"/>
      <c r="BV23" s="1169">
        <v>13897717</v>
      </c>
      <c r="BW23" s="1170"/>
      <c r="BX23" s="1170"/>
      <c r="BY23" s="1170"/>
      <c r="BZ23" s="1170"/>
      <c r="CA23" s="1170"/>
      <c r="CB23" s="1170"/>
      <c r="CC23" s="1177"/>
      <c r="CD23" s="1152"/>
      <c r="CE23" s="1183"/>
      <c r="CF23" s="1183"/>
      <c r="CG23" s="1183"/>
      <c r="CH23" s="1183"/>
      <c r="CI23" s="1183"/>
      <c r="CJ23" s="1183"/>
      <c r="CK23" s="1183"/>
      <c r="CL23" s="1183"/>
      <c r="CM23" s="1183"/>
      <c r="CN23" s="1183"/>
      <c r="CO23" s="1183"/>
      <c r="CP23" s="1183"/>
      <c r="CQ23" s="1183"/>
      <c r="CR23" s="1183"/>
      <c r="CS23" s="1201"/>
      <c r="CT23" s="1188"/>
      <c r="CU23" s="1189"/>
      <c r="CV23" s="1189"/>
      <c r="CW23" s="1189"/>
      <c r="CX23" s="1189"/>
      <c r="CY23" s="1189"/>
      <c r="CZ23" s="1189"/>
      <c r="DA23" s="1206"/>
      <c r="DB23" s="1188"/>
      <c r="DC23" s="1189"/>
      <c r="DD23" s="1189"/>
      <c r="DE23" s="1189"/>
      <c r="DF23" s="1189"/>
      <c r="DG23" s="1189"/>
      <c r="DH23" s="1189"/>
      <c r="DI23" s="1206"/>
    </row>
    <row r="24" ht="18.75" customHeight="1" spans="1:113">
      <c r="A24" s="961"/>
      <c r="B24" s="995"/>
      <c r="C24" s="996"/>
      <c r="D24" s="997"/>
      <c r="E24" s="1000" t="s">
        <v>86</v>
      </c>
      <c r="F24" s="1001"/>
      <c r="G24" s="1001"/>
      <c r="H24" s="1001"/>
      <c r="I24" s="1001"/>
      <c r="J24" s="1001"/>
      <c r="K24" s="1035"/>
      <c r="L24" s="1036">
        <v>1</v>
      </c>
      <c r="M24" s="1037"/>
      <c r="N24" s="1037"/>
      <c r="O24" s="1037"/>
      <c r="P24" s="1038"/>
      <c r="Q24" s="1036">
        <v>9610</v>
      </c>
      <c r="R24" s="1037"/>
      <c r="S24" s="1037"/>
      <c r="T24" s="1037"/>
      <c r="U24" s="1037"/>
      <c r="V24" s="1038"/>
      <c r="W24" s="1093"/>
      <c r="X24" s="996"/>
      <c r="Y24" s="997"/>
      <c r="Z24" s="1000" t="s">
        <v>87</v>
      </c>
      <c r="AA24" s="1001"/>
      <c r="AB24" s="1001"/>
      <c r="AC24" s="1001"/>
      <c r="AD24" s="1001"/>
      <c r="AE24" s="1001"/>
      <c r="AF24" s="1001"/>
      <c r="AG24" s="1035"/>
      <c r="AH24" s="1036">
        <v>740</v>
      </c>
      <c r="AI24" s="1037"/>
      <c r="AJ24" s="1037"/>
      <c r="AK24" s="1037"/>
      <c r="AL24" s="1038"/>
      <c r="AM24" s="1036">
        <v>2417580</v>
      </c>
      <c r="AN24" s="1037"/>
      <c r="AO24" s="1037"/>
      <c r="AP24" s="1037"/>
      <c r="AQ24" s="1037"/>
      <c r="AR24" s="1038"/>
      <c r="AS24" s="1036">
        <v>3267</v>
      </c>
      <c r="AT24" s="1037"/>
      <c r="AU24" s="1037"/>
      <c r="AV24" s="1037"/>
      <c r="AW24" s="1037"/>
      <c r="AX24" s="1062"/>
      <c r="AY24" s="1148" t="s">
        <v>88</v>
      </c>
      <c r="AZ24" s="1149"/>
      <c r="BA24" s="1149"/>
      <c r="BB24" s="1149"/>
      <c r="BC24" s="1149"/>
      <c r="BD24" s="1149"/>
      <c r="BE24" s="1149"/>
      <c r="BF24" s="1149"/>
      <c r="BG24" s="1149"/>
      <c r="BH24" s="1149"/>
      <c r="BI24" s="1149"/>
      <c r="BJ24" s="1149"/>
      <c r="BK24" s="1149"/>
      <c r="BL24" s="1149"/>
      <c r="BM24" s="1171"/>
      <c r="BN24" s="1169">
        <v>6627791</v>
      </c>
      <c r="BO24" s="1170"/>
      <c r="BP24" s="1170"/>
      <c r="BQ24" s="1170"/>
      <c r="BR24" s="1170"/>
      <c r="BS24" s="1170"/>
      <c r="BT24" s="1170"/>
      <c r="BU24" s="1177"/>
      <c r="BV24" s="1169">
        <v>6815202</v>
      </c>
      <c r="BW24" s="1170"/>
      <c r="BX24" s="1170"/>
      <c r="BY24" s="1170"/>
      <c r="BZ24" s="1170"/>
      <c r="CA24" s="1170"/>
      <c r="CB24" s="1170"/>
      <c r="CC24" s="1177"/>
      <c r="CD24" s="1152"/>
      <c r="CE24" s="1183"/>
      <c r="CF24" s="1183"/>
      <c r="CG24" s="1183"/>
      <c r="CH24" s="1183"/>
      <c r="CI24" s="1183"/>
      <c r="CJ24" s="1183"/>
      <c r="CK24" s="1183"/>
      <c r="CL24" s="1183"/>
      <c r="CM24" s="1183"/>
      <c r="CN24" s="1183"/>
      <c r="CO24" s="1183"/>
      <c r="CP24" s="1183"/>
      <c r="CQ24" s="1183"/>
      <c r="CR24" s="1183"/>
      <c r="CS24" s="1201"/>
      <c r="CT24" s="1188"/>
      <c r="CU24" s="1189"/>
      <c r="CV24" s="1189"/>
      <c r="CW24" s="1189"/>
      <c r="CX24" s="1189"/>
      <c r="CY24" s="1189"/>
      <c r="CZ24" s="1189"/>
      <c r="DA24" s="1206"/>
      <c r="DB24" s="1188"/>
      <c r="DC24" s="1189"/>
      <c r="DD24" s="1189"/>
      <c r="DE24" s="1189"/>
      <c r="DF24" s="1189"/>
      <c r="DG24" s="1189"/>
      <c r="DH24" s="1189"/>
      <c r="DI24" s="1206"/>
    </row>
    <row r="25" ht="18.75" customHeight="1" spans="1:113">
      <c r="A25" s="961"/>
      <c r="B25" s="995"/>
      <c r="C25" s="996"/>
      <c r="D25" s="997"/>
      <c r="E25" s="1000" t="s">
        <v>89</v>
      </c>
      <c r="F25" s="1001"/>
      <c r="G25" s="1001"/>
      <c r="H25" s="1001"/>
      <c r="I25" s="1001"/>
      <c r="J25" s="1001"/>
      <c r="K25" s="1035"/>
      <c r="L25" s="1036">
        <v>2</v>
      </c>
      <c r="M25" s="1037"/>
      <c r="N25" s="1037"/>
      <c r="O25" s="1037"/>
      <c r="P25" s="1038"/>
      <c r="Q25" s="1036">
        <v>8020</v>
      </c>
      <c r="R25" s="1037"/>
      <c r="S25" s="1037"/>
      <c r="T25" s="1037"/>
      <c r="U25" s="1037"/>
      <c r="V25" s="1038"/>
      <c r="W25" s="1093"/>
      <c r="X25" s="996"/>
      <c r="Y25" s="997"/>
      <c r="Z25" s="1000" t="s">
        <v>90</v>
      </c>
      <c r="AA25" s="1001"/>
      <c r="AB25" s="1001"/>
      <c r="AC25" s="1001"/>
      <c r="AD25" s="1001"/>
      <c r="AE25" s="1001"/>
      <c r="AF25" s="1001"/>
      <c r="AG25" s="1035"/>
      <c r="AH25" s="1036">
        <v>142</v>
      </c>
      <c r="AI25" s="1037"/>
      <c r="AJ25" s="1037"/>
      <c r="AK25" s="1037"/>
      <c r="AL25" s="1038"/>
      <c r="AM25" s="1036">
        <v>464056</v>
      </c>
      <c r="AN25" s="1037"/>
      <c r="AO25" s="1037"/>
      <c r="AP25" s="1037"/>
      <c r="AQ25" s="1037"/>
      <c r="AR25" s="1038"/>
      <c r="AS25" s="1036">
        <v>3268</v>
      </c>
      <c r="AT25" s="1037"/>
      <c r="AU25" s="1037"/>
      <c r="AV25" s="1037"/>
      <c r="AW25" s="1037"/>
      <c r="AX25" s="1062"/>
      <c r="AY25" s="1142" t="s">
        <v>91</v>
      </c>
      <c r="AZ25" s="1143"/>
      <c r="BA25" s="1143"/>
      <c r="BB25" s="1143"/>
      <c r="BC25" s="1143"/>
      <c r="BD25" s="1143"/>
      <c r="BE25" s="1143"/>
      <c r="BF25" s="1143"/>
      <c r="BG25" s="1143"/>
      <c r="BH25" s="1143"/>
      <c r="BI25" s="1143"/>
      <c r="BJ25" s="1143"/>
      <c r="BK25" s="1143"/>
      <c r="BL25" s="1143"/>
      <c r="BM25" s="1165"/>
      <c r="BN25" s="1166">
        <v>1691399</v>
      </c>
      <c r="BO25" s="1167"/>
      <c r="BP25" s="1167"/>
      <c r="BQ25" s="1167"/>
      <c r="BR25" s="1167"/>
      <c r="BS25" s="1167"/>
      <c r="BT25" s="1167"/>
      <c r="BU25" s="1176"/>
      <c r="BV25" s="1166">
        <v>1237390</v>
      </c>
      <c r="BW25" s="1167"/>
      <c r="BX25" s="1167"/>
      <c r="BY25" s="1167"/>
      <c r="BZ25" s="1167"/>
      <c r="CA25" s="1167"/>
      <c r="CB25" s="1167"/>
      <c r="CC25" s="1176"/>
      <c r="CD25" s="1152"/>
      <c r="CE25" s="1183"/>
      <c r="CF25" s="1183"/>
      <c r="CG25" s="1183"/>
      <c r="CH25" s="1183"/>
      <c r="CI25" s="1183"/>
      <c r="CJ25" s="1183"/>
      <c r="CK25" s="1183"/>
      <c r="CL25" s="1183"/>
      <c r="CM25" s="1183"/>
      <c r="CN25" s="1183"/>
      <c r="CO25" s="1183"/>
      <c r="CP25" s="1183"/>
      <c r="CQ25" s="1183"/>
      <c r="CR25" s="1183"/>
      <c r="CS25" s="1201"/>
      <c r="CT25" s="1188"/>
      <c r="CU25" s="1189"/>
      <c r="CV25" s="1189"/>
      <c r="CW25" s="1189"/>
      <c r="CX25" s="1189"/>
      <c r="CY25" s="1189"/>
      <c r="CZ25" s="1189"/>
      <c r="DA25" s="1206"/>
      <c r="DB25" s="1188"/>
      <c r="DC25" s="1189"/>
      <c r="DD25" s="1189"/>
      <c r="DE25" s="1189"/>
      <c r="DF25" s="1189"/>
      <c r="DG25" s="1189"/>
      <c r="DH25" s="1189"/>
      <c r="DI25" s="1206"/>
    </row>
    <row r="26" ht="18.75" customHeight="1" spans="1:113">
      <c r="A26" s="961"/>
      <c r="B26" s="995"/>
      <c r="C26" s="996"/>
      <c r="D26" s="997"/>
      <c r="E26" s="1000" t="s">
        <v>92</v>
      </c>
      <c r="F26" s="1001"/>
      <c r="G26" s="1001"/>
      <c r="H26" s="1001"/>
      <c r="I26" s="1001"/>
      <c r="J26" s="1001"/>
      <c r="K26" s="1035"/>
      <c r="L26" s="1036">
        <v>1</v>
      </c>
      <c r="M26" s="1037"/>
      <c r="N26" s="1037"/>
      <c r="O26" s="1037"/>
      <c r="P26" s="1038"/>
      <c r="Q26" s="1036">
        <v>6500</v>
      </c>
      <c r="R26" s="1037"/>
      <c r="S26" s="1037"/>
      <c r="T26" s="1037"/>
      <c r="U26" s="1037"/>
      <c r="V26" s="1038"/>
      <c r="W26" s="1093"/>
      <c r="X26" s="996"/>
      <c r="Y26" s="997"/>
      <c r="Z26" s="1000" t="s">
        <v>93</v>
      </c>
      <c r="AA26" s="1113"/>
      <c r="AB26" s="1113"/>
      <c r="AC26" s="1113"/>
      <c r="AD26" s="1113"/>
      <c r="AE26" s="1113"/>
      <c r="AF26" s="1113"/>
      <c r="AG26" s="1135"/>
      <c r="AH26" s="1036">
        <v>53</v>
      </c>
      <c r="AI26" s="1037"/>
      <c r="AJ26" s="1037"/>
      <c r="AK26" s="1037"/>
      <c r="AL26" s="1038"/>
      <c r="AM26" s="1036">
        <v>156986</v>
      </c>
      <c r="AN26" s="1037"/>
      <c r="AO26" s="1037"/>
      <c r="AP26" s="1037"/>
      <c r="AQ26" s="1037"/>
      <c r="AR26" s="1038"/>
      <c r="AS26" s="1036">
        <v>2962</v>
      </c>
      <c r="AT26" s="1037"/>
      <c r="AU26" s="1037"/>
      <c r="AV26" s="1037"/>
      <c r="AW26" s="1037"/>
      <c r="AX26" s="1062"/>
      <c r="AY26" s="1152" t="s">
        <v>94</v>
      </c>
      <c r="AZ26" s="1098"/>
      <c r="BA26" s="1098"/>
      <c r="BB26" s="1098"/>
      <c r="BC26" s="1098"/>
      <c r="BD26" s="1098"/>
      <c r="BE26" s="1098"/>
      <c r="BF26" s="1098"/>
      <c r="BG26" s="1098"/>
      <c r="BH26" s="1098"/>
      <c r="BI26" s="1098"/>
      <c r="BJ26" s="1098"/>
      <c r="BK26" s="1098"/>
      <c r="BL26" s="1098"/>
      <c r="BM26" s="1174"/>
      <c r="BN26" s="1169" t="s">
        <v>47</v>
      </c>
      <c r="BO26" s="1170"/>
      <c r="BP26" s="1170"/>
      <c r="BQ26" s="1170"/>
      <c r="BR26" s="1170"/>
      <c r="BS26" s="1170"/>
      <c r="BT26" s="1170"/>
      <c r="BU26" s="1177"/>
      <c r="BV26" s="1169" t="s">
        <v>47</v>
      </c>
      <c r="BW26" s="1170"/>
      <c r="BX26" s="1170"/>
      <c r="BY26" s="1170"/>
      <c r="BZ26" s="1170"/>
      <c r="CA26" s="1170"/>
      <c r="CB26" s="1170"/>
      <c r="CC26" s="1177"/>
      <c r="CD26" s="1152"/>
      <c r="CE26" s="1183"/>
      <c r="CF26" s="1183"/>
      <c r="CG26" s="1183"/>
      <c r="CH26" s="1183"/>
      <c r="CI26" s="1183"/>
      <c r="CJ26" s="1183"/>
      <c r="CK26" s="1183"/>
      <c r="CL26" s="1183"/>
      <c r="CM26" s="1183"/>
      <c r="CN26" s="1183"/>
      <c r="CO26" s="1183"/>
      <c r="CP26" s="1183"/>
      <c r="CQ26" s="1183"/>
      <c r="CR26" s="1183"/>
      <c r="CS26" s="1201"/>
      <c r="CT26" s="1188"/>
      <c r="CU26" s="1189"/>
      <c r="CV26" s="1189"/>
      <c r="CW26" s="1189"/>
      <c r="CX26" s="1189"/>
      <c r="CY26" s="1189"/>
      <c r="CZ26" s="1189"/>
      <c r="DA26" s="1206"/>
      <c r="DB26" s="1188"/>
      <c r="DC26" s="1189"/>
      <c r="DD26" s="1189"/>
      <c r="DE26" s="1189"/>
      <c r="DF26" s="1189"/>
      <c r="DG26" s="1189"/>
      <c r="DH26" s="1189"/>
      <c r="DI26" s="1206"/>
    </row>
    <row r="27" ht="18.75" customHeight="1" spans="1:113">
      <c r="A27" s="961"/>
      <c r="B27" s="995"/>
      <c r="C27" s="996"/>
      <c r="D27" s="997"/>
      <c r="E27" s="1000" t="s">
        <v>95</v>
      </c>
      <c r="F27" s="1001"/>
      <c r="G27" s="1001"/>
      <c r="H27" s="1001"/>
      <c r="I27" s="1001"/>
      <c r="J27" s="1001"/>
      <c r="K27" s="1035"/>
      <c r="L27" s="1036">
        <v>1</v>
      </c>
      <c r="M27" s="1037"/>
      <c r="N27" s="1037"/>
      <c r="O27" s="1037"/>
      <c r="P27" s="1038"/>
      <c r="Q27" s="1036">
        <v>4880</v>
      </c>
      <c r="R27" s="1037"/>
      <c r="S27" s="1037"/>
      <c r="T27" s="1037"/>
      <c r="U27" s="1037"/>
      <c r="V27" s="1038"/>
      <c r="W27" s="1093"/>
      <c r="X27" s="996"/>
      <c r="Y27" s="997"/>
      <c r="Z27" s="1000" t="s">
        <v>96</v>
      </c>
      <c r="AA27" s="1001"/>
      <c r="AB27" s="1001"/>
      <c r="AC27" s="1001"/>
      <c r="AD27" s="1001"/>
      <c r="AE27" s="1001"/>
      <c r="AF27" s="1001"/>
      <c r="AG27" s="1035"/>
      <c r="AH27" s="1036" t="s">
        <v>47</v>
      </c>
      <c r="AI27" s="1037"/>
      <c r="AJ27" s="1037"/>
      <c r="AK27" s="1037"/>
      <c r="AL27" s="1038"/>
      <c r="AM27" s="1036" t="s">
        <v>47</v>
      </c>
      <c r="AN27" s="1037"/>
      <c r="AO27" s="1037"/>
      <c r="AP27" s="1037"/>
      <c r="AQ27" s="1037"/>
      <c r="AR27" s="1038"/>
      <c r="AS27" s="1036" t="s">
        <v>47</v>
      </c>
      <c r="AT27" s="1037"/>
      <c r="AU27" s="1037"/>
      <c r="AV27" s="1037"/>
      <c r="AW27" s="1037"/>
      <c r="AX27" s="1062"/>
      <c r="AY27" s="1153" t="s">
        <v>97</v>
      </c>
      <c r="AZ27" s="1154"/>
      <c r="BA27" s="1154"/>
      <c r="BB27" s="1154"/>
      <c r="BC27" s="1154"/>
      <c r="BD27" s="1154"/>
      <c r="BE27" s="1154"/>
      <c r="BF27" s="1154"/>
      <c r="BG27" s="1154"/>
      <c r="BH27" s="1154"/>
      <c r="BI27" s="1154"/>
      <c r="BJ27" s="1154"/>
      <c r="BK27" s="1154"/>
      <c r="BL27" s="1154"/>
      <c r="BM27" s="1175"/>
      <c r="BN27" s="1172">
        <v>600817</v>
      </c>
      <c r="BO27" s="1173"/>
      <c r="BP27" s="1173"/>
      <c r="BQ27" s="1173"/>
      <c r="BR27" s="1173"/>
      <c r="BS27" s="1173"/>
      <c r="BT27" s="1173"/>
      <c r="BU27" s="1178"/>
      <c r="BV27" s="1172">
        <v>600540</v>
      </c>
      <c r="BW27" s="1173"/>
      <c r="BX27" s="1173"/>
      <c r="BY27" s="1173"/>
      <c r="BZ27" s="1173"/>
      <c r="CA27" s="1173"/>
      <c r="CB27" s="1173"/>
      <c r="CC27" s="1178"/>
      <c r="CD27" s="1049"/>
      <c r="CE27" s="1183"/>
      <c r="CF27" s="1183"/>
      <c r="CG27" s="1183"/>
      <c r="CH27" s="1183"/>
      <c r="CI27" s="1183"/>
      <c r="CJ27" s="1183"/>
      <c r="CK27" s="1183"/>
      <c r="CL27" s="1183"/>
      <c r="CM27" s="1183"/>
      <c r="CN27" s="1183"/>
      <c r="CO27" s="1183"/>
      <c r="CP27" s="1183"/>
      <c r="CQ27" s="1183"/>
      <c r="CR27" s="1183"/>
      <c r="CS27" s="1201"/>
      <c r="CT27" s="1188"/>
      <c r="CU27" s="1189"/>
      <c r="CV27" s="1189"/>
      <c r="CW27" s="1189"/>
      <c r="CX27" s="1189"/>
      <c r="CY27" s="1189"/>
      <c r="CZ27" s="1189"/>
      <c r="DA27" s="1206"/>
      <c r="DB27" s="1188"/>
      <c r="DC27" s="1189"/>
      <c r="DD27" s="1189"/>
      <c r="DE27" s="1189"/>
      <c r="DF27" s="1189"/>
      <c r="DG27" s="1189"/>
      <c r="DH27" s="1189"/>
      <c r="DI27" s="1206"/>
    </row>
    <row r="28" ht="18.75" customHeight="1" spans="1:113">
      <c r="A28" s="961"/>
      <c r="B28" s="995"/>
      <c r="C28" s="996"/>
      <c r="D28" s="997"/>
      <c r="E28" s="1000" t="s">
        <v>98</v>
      </c>
      <c r="F28" s="1001"/>
      <c r="G28" s="1001"/>
      <c r="H28" s="1001"/>
      <c r="I28" s="1001"/>
      <c r="J28" s="1001"/>
      <c r="K28" s="1035"/>
      <c r="L28" s="1036">
        <v>1</v>
      </c>
      <c r="M28" s="1037"/>
      <c r="N28" s="1037"/>
      <c r="O28" s="1037"/>
      <c r="P28" s="1038"/>
      <c r="Q28" s="1036">
        <v>4420</v>
      </c>
      <c r="R28" s="1037"/>
      <c r="S28" s="1037"/>
      <c r="T28" s="1037"/>
      <c r="U28" s="1037"/>
      <c r="V28" s="1038"/>
      <c r="W28" s="1093"/>
      <c r="X28" s="996"/>
      <c r="Y28" s="997"/>
      <c r="Z28" s="1000" t="s">
        <v>99</v>
      </c>
      <c r="AA28" s="1001"/>
      <c r="AB28" s="1001"/>
      <c r="AC28" s="1001"/>
      <c r="AD28" s="1001"/>
      <c r="AE28" s="1001"/>
      <c r="AF28" s="1001"/>
      <c r="AG28" s="1035"/>
      <c r="AH28" s="1036" t="s">
        <v>47</v>
      </c>
      <c r="AI28" s="1037"/>
      <c r="AJ28" s="1037"/>
      <c r="AK28" s="1037"/>
      <c r="AL28" s="1038"/>
      <c r="AM28" s="1036" t="s">
        <v>47</v>
      </c>
      <c r="AN28" s="1037"/>
      <c r="AO28" s="1037"/>
      <c r="AP28" s="1037"/>
      <c r="AQ28" s="1037"/>
      <c r="AR28" s="1038"/>
      <c r="AS28" s="1036" t="s">
        <v>47</v>
      </c>
      <c r="AT28" s="1037"/>
      <c r="AU28" s="1037"/>
      <c r="AV28" s="1037"/>
      <c r="AW28" s="1037"/>
      <c r="AX28" s="1062"/>
      <c r="AY28" s="1155" t="s">
        <v>100</v>
      </c>
      <c r="AZ28" s="1156"/>
      <c r="BA28" s="1156"/>
      <c r="BB28" s="1157"/>
      <c r="BC28" s="1142" t="s">
        <v>101</v>
      </c>
      <c r="BD28" s="1143"/>
      <c r="BE28" s="1143"/>
      <c r="BF28" s="1143"/>
      <c r="BG28" s="1143"/>
      <c r="BH28" s="1143"/>
      <c r="BI28" s="1143"/>
      <c r="BJ28" s="1143"/>
      <c r="BK28" s="1143"/>
      <c r="BL28" s="1143"/>
      <c r="BM28" s="1165"/>
      <c r="BN28" s="1166">
        <v>20416480</v>
      </c>
      <c r="BO28" s="1167"/>
      <c r="BP28" s="1167"/>
      <c r="BQ28" s="1167"/>
      <c r="BR28" s="1167"/>
      <c r="BS28" s="1167"/>
      <c r="BT28" s="1167"/>
      <c r="BU28" s="1176"/>
      <c r="BV28" s="1166">
        <v>19368811</v>
      </c>
      <c r="BW28" s="1167"/>
      <c r="BX28" s="1167"/>
      <c r="BY28" s="1167"/>
      <c r="BZ28" s="1167"/>
      <c r="CA28" s="1167"/>
      <c r="CB28" s="1167"/>
      <c r="CC28" s="1176"/>
      <c r="CD28" s="1152"/>
      <c r="CE28" s="1183"/>
      <c r="CF28" s="1183"/>
      <c r="CG28" s="1183"/>
      <c r="CH28" s="1183"/>
      <c r="CI28" s="1183"/>
      <c r="CJ28" s="1183"/>
      <c r="CK28" s="1183"/>
      <c r="CL28" s="1183"/>
      <c r="CM28" s="1183"/>
      <c r="CN28" s="1183"/>
      <c r="CO28" s="1183"/>
      <c r="CP28" s="1183"/>
      <c r="CQ28" s="1183"/>
      <c r="CR28" s="1183"/>
      <c r="CS28" s="1201"/>
      <c r="CT28" s="1188"/>
      <c r="CU28" s="1189"/>
      <c r="CV28" s="1189"/>
      <c r="CW28" s="1189"/>
      <c r="CX28" s="1189"/>
      <c r="CY28" s="1189"/>
      <c r="CZ28" s="1189"/>
      <c r="DA28" s="1206"/>
      <c r="DB28" s="1188"/>
      <c r="DC28" s="1189"/>
      <c r="DD28" s="1189"/>
      <c r="DE28" s="1189"/>
      <c r="DF28" s="1189"/>
      <c r="DG28" s="1189"/>
      <c r="DH28" s="1189"/>
      <c r="DI28" s="1206"/>
    </row>
    <row r="29" ht="18.75" customHeight="1" spans="1:113">
      <c r="A29" s="961"/>
      <c r="B29" s="995"/>
      <c r="C29" s="996"/>
      <c r="D29" s="997"/>
      <c r="E29" s="1000" t="s">
        <v>102</v>
      </c>
      <c r="F29" s="1001"/>
      <c r="G29" s="1001"/>
      <c r="H29" s="1001"/>
      <c r="I29" s="1001"/>
      <c r="J29" s="1001"/>
      <c r="K29" s="1035"/>
      <c r="L29" s="1036">
        <v>22</v>
      </c>
      <c r="M29" s="1037"/>
      <c r="N29" s="1037"/>
      <c r="O29" s="1037"/>
      <c r="P29" s="1038"/>
      <c r="Q29" s="1036">
        <v>4160</v>
      </c>
      <c r="R29" s="1037"/>
      <c r="S29" s="1037"/>
      <c r="T29" s="1037"/>
      <c r="U29" s="1037"/>
      <c r="V29" s="1038"/>
      <c r="W29" s="1094"/>
      <c r="X29" s="1095"/>
      <c r="Y29" s="1114"/>
      <c r="Z29" s="1000" t="s">
        <v>103</v>
      </c>
      <c r="AA29" s="1001"/>
      <c r="AB29" s="1001"/>
      <c r="AC29" s="1001"/>
      <c r="AD29" s="1001"/>
      <c r="AE29" s="1001"/>
      <c r="AF29" s="1001"/>
      <c r="AG29" s="1035"/>
      <c r="AH29" s="1036">
        <v>740</v>
      </c>
      <c r="AI29" s="1037"/>
      <c r="AJ29" s="1037"/>
      <c r="AK29" s="1037"/>
      <c r="AL29" s="1038"/>
      <c r="AM29" s="1036">
        <v>2417580</v>
      </c>
      <c r="AN29" s="1037"/>
      <c r="AO29" s="1037"/>
      <c r="AP29" s="1037"/>
      <c r="AQ29" s="1037"/>
      <c r="AR29" s="1038"/>
      <c r="AS29" s="1036">
        <v>3267</v>
      </c>
      <c r="AT29" s="1037"/>
      <c r="AU29" s="1037"/>
      <c r="AV29" s="1037"/>
      <c r="AW29" s="1037"/>
      <c r="AX29" s="1062"/>
      <c r="AY29" s="1158"/>
      <c r="AZ29" s="1159"/>
      <c r="BA29" s="1159"/>
      <c r="BB29" s="1160"/>
      <c r="BC29" s="1144" t="s">
        <v>104</v>
      </c>
      <c r="BD29" s="1145"/>
      <c r="BE29" s="1145"/>
      <c r="BF29" s="1145"/>
      <c r="BG29" s="1145"/>
      <c r="BH29" s="1145"/>
      <c r="BI29" s="1145"/>
      <c r="BJ29" s="1145"/>
      <c r="BK29" s="1145"/>
      <c r="BL29" s="1145"/>
      <c r="BM29" s="1168"/>
      <c r="BN29" s="1169">
        <v>5971111</v>
      </c>
      <c r="BO29" s="1170"/>
      <c r="BP29" s="1170"/>
      <c r="BQ29" s="1170"/>
      <c r="BR29" s="1170"/>
      <c r="BS29" s="1170"/>
      <c r="BT29" s="1170"/>
      <c r="BU29" s="1177"/>
      <c r="BV29" s="1169">
        <v>5818543</v>
      </c>
      <c r="BW29" s="1170"/>
      <c r="BX29" s="1170"/>
      <c r="BY29" s="1170"/>
      <c r="BZ29" s="1170"/>
      <c r="CA29" s="1170"/>
      <c r="CB29" s="1170"/>
      <c r="CC29" s="1177"/>
      <c r="CD29" s="1049"/>
      <c r="CE29" s="1183"/>
      <c r="CF29" s="1183"/>
      <c r="CG29" s="1183"/>
      <c r="CH29" s="1183"/>
      <c r="CI29" s="1183"/>
      <c r="CJ29" s="1183"/>
      <c r="CK29" s="1183"/>
      <c r="CL29" s="1183"/>
      <c r="CM29" s="1183"/>
      <c r="CN29" s="1183"/>
      <c r="CO29" s="1183"/>
      <c r="CP29" s="1183"/>
      <c r="CQ29" s="1183"/>
      <c r="CR29" s="1183"/>
      <c r="CS29" s="1201"/>
      <c r="CT29" s="1188"/>
      <c r="CU29" s="1189"/>
      <c r="CV29" s="1189"/>
      <c r="CW29" s="1189"/>
      <c r="CX29" s="1189"/>
      <c r="CY29" s="1189"/>
      <c r="CZ29" s="1189"/>
      <c r="DA29" s="1206"/>
      <c r="DB29" s="1188"/>
      <c r="DC29" s="1189"/>
      <c r="DD29" s="1189"/>
      <c r="DE29" s="1189"/>
      <c r="DF29" s="1189"/>
      <c r="DG29" s="1189"/>
      <c r="DH29" s="1189"/>
      <c r="DI29" s="1206"/>
    </row>
    <row r="30" ht="18.75" customHeight="1" spans="1:113">
      <c r="A30" s="961"/>
      <c r="B30" s="1002"/>
      <c r="C30" s="1003"/>
      <c r="D30" s="1004"/>
      <c r="E30" s="1005"/>
      <c r="F30" s="1006"/>
      <c r="G30" s="1006"/>
      <c r="H30" s="1006"/>
      <c r="I30" s="1006"/>
      <c r="J30" s="1006"/>
      <c r="K30" s="1039"/>
      <c r="L30" s="1040"/>
      <c r="M30" s="1041"/>
      <c r="N30" s="1041"/>
      <c r="O30" s="1041"/>
      <c r="P30" s="1042"/>
      <c r="Q30" s="1040"/>
      <c r="R30" s="1041"/>
      <c r="S30" s="1041"/>
      <c r="T30" s="1041"/>
      <c r="U30" s="1041"/>
      <c r="V30" s="1042"/>
      <c r="W30" s="1096" t="s">
        <v>105</v>
      </c>
      <c r="X30" s="1097"/>
      <c r="Y30" s="1097"/>
      <c r="Z30" s="1097"/>
      <c r="AA30" s="1097"/>
      <c r="AB30" s="1097"/>
      <c r="AC30" s="1097"/>
      <c r="AD30" s="1097"/>
      <c r="AE30" s="1097"/>
      <c r="AF30" s="1097"/>
      <c r="AG30" s="1136"/>
      <c r="AH30" s="1109">
        <v>99.3</v>
      </c>
      <c r="AI30" s="1110"/>
      <c r="AJ30" s="1110"/>
      <c r="AK30" s="1110"/>
      <c r="AL30" s="1110"/>
      <c r="AM30" s="1110"/>
      <c r="AN30" s="1110"/>
      <c r="AO30" s="1110"/>
      <c r="AP30" s="1110"/>
      <c r="AQ30" s="1110"/>
      <c r="AR30" s="1110"/>
      <c r="AS30" s="1110"/>
      <c r="AT30" s="1110"/>
      <c r="AU30" s="1110"/>
      <c r="AV30" s="1110"/>
      <c r="AW30" s="1110"/>
      <c r="AX30" s="1127"/>
      <c r="AY30" s="1161"/>
      <c r="AZ30" s="1162"/>
      <c r="BA30" s="1162"/>
      <c r="BB30" s="1163"/>
      <c r="BC30" s="1148" t="s">
        <v>106</v>
      </c>
      <c r="BD30" s="1149"/>
      <c r="BE30" s="1149"/>
      <c r="BF30" s="1149"/>
      <c r="BG30" s="1149"/>
      <c r="BH30" s="1149"/>
      <c r="BI30" s="1149"/>
      <c r="BJ30" s="1149"/>
      <c r="BK30" s="1149"/>
      <c r="BL30" s="1149"/>
      <c r="BM30" s="1171"/>
      <c r="BN30" s="1172">
        <v>28491288</v>
      </c>
      <c r="BO30" s="1173"/>
      <c r="BP30" s="1173"/>
      <c r="BQ30" s="1173"/>
      <c r="BR30" s="1173"/>
      <c r="BS30" s="1173"/>
      <c r="BT30" s="1173"/>
      <c r="BU30" s="1178"/>
      <c r="BV30" s="1172">
        <v>27261498</v>
      </c>
      <c r="BW30" s="1173"/>
      <c r="BX30" s="1173"/>
      <c r="BY30" s="1173"/>
      <c r="BZ30" s="1173"/>
      <c r="CA30" s="1173"/>
      <c r="CB30" s="1173"/>
      <c r="CC30" s="1178"/>
      <c r="CD30" s="1056"/>
      <c r="CE30" s="1184"/>
      <c r="CF30" s="1184"/>
      <c r="CG30" s="1184"/>
      <c r="CH30" s="1184"/>
      <c r="CI30" s="1184"/>
      <c r="CJ30" s="1184"/>
      <c r="CK30" s="1184"/>
      <c r="CL30" s="1184"/>
      <c r="CM30" s="1184"/>
      <c r="CN30" s="1184"/>
      <c r="CO30" s="1184"/>
      <c r="CP30" s="1184"/>
      <c r="CQ30" s="1184"/>
      <c r="CR30" s="1184"/>
      <c r="CS30" s="1202"/>
      <c r="CT30" s="1203"/>
      <c r="CU30" s="1204"/>
      <c r="CV30" s="1204"/>
      <c r="CW30" s="1204"/>
      <c r="CX30" s="1204"/>
      <c r="CY30" s="1204"/>
      <c r="CZ30" s="1204"/>
      <c r="DA30" s="1212"/>
      <c r="DB30" s="1203"/>
      <c r="DC30" s="1204"/>
      <c r="DD30" s="1204"/>
      <c r="DE30" s="1204"/>
      <c r="DF30" s="1204"/>
      <c r="DG30" s="1204"/>
      <c r="DH30" s="1204"/>
      <c r="DI30" s="1212"/>
    </row>
    <row r="31" ht="13.5" customHeight="1" spans="1:113">
      <c r="A31" s="961"/>
      <c r="B31" s="1007"/>
      <c r="DI31" s="1215"/>
    </row>
    <row r="32" ht="13.5" customHeight="1" spans="1:113">
      <c r="A32" s="961"/>
      <c r="B32" s="1008"/>
      <c r="C32" s="1009" t="s">
        <v>107</v>
      </c>
      <c r="D32" s="1009"/>
      <c r="E32" s="1009"/>
      <c r="F32" s="1009"/>
      <c r="G32" s="1009"/>
      <c r="H32" s="1009"/>
      <c r="I32" s="1009"/>
      <c r="J32" s="1009"/>
      <c r="K32" s="1009"/>
      <c r="L32" s="1009"/>
      <c r="M32" s="1009"/>
      <c r="N32" s="1009"/>
      <c r="O32" s="1009"/>
      <c r="P32" s="1009"/>
      <c r="Q32" s="1009"/>
      <c r="R32" s="1009"/>
      <c r="S32" s="1009"/>
      <c r="U32" s="1098" t="s">
        <v>108</v>
      </c>
      <c r="V32" s="1098"/>
      <c r="W32" s="1098"/>
      <c r="X32" s="1098"/>
      <c r="Y32" s="1098"/>
      <c r="Z32" s="1098"/>
      <c r="AA32" s="1098"/>
      <c r="AB32" s="1098"/>
      <c r="AC32" s="1098"/>
      <c r="AD32" s="1098"/>
      <c r="AE32" s="1098"/>
      <c r="AF32" s="1098"/>
      <c r="AG32" s="1098"/>
      <c r="AH32" s="1098"/>
      <c r="AI32" s="1098"/>
      <c r="AJ32" s="1098"/>
      <c r="AK32" s="1098"/>
      <c r="AM32" s="1098" t="s">
        <v>109</v>
      </c>
      <c r="AN32" s="1098"/>
      <c r="AO32" s="1098"/>
      <c r="AP32" s="1098"/>
      <c r="AQ32" s="1098"/>
      <c r="AR32" s="1098"/>
      <c r="AS32" s="1098"/>
      <c r="AT32" s="1098"/>
      <c r="AU32" s="1098"/>
      <c r="AV32" s="1098"/>
      <c r="AW32" s="1098"/>
      <c r="AX32" s="1098"/>
      <c r="AY32" s="1098"/>
      <c r="AZ32" s="1098"/>
      <c r="BA32" s="1098"/>
      <c r="BB32" s="1098"/>
      <c r="BC32" s="1098"/>
      <c r="BE32" s="1098" t="s">
        <v>110</v>
      </c>
      <c r="BF32" s="1098"/>
      <c r="BG32" s="1098"/>
      <c r="BH32" s="1098"/>
      <c r="BI32" s="1098"/>
      <c r="BJ32" s="1098"/>
      <c r="BK32" s="1098"/>
      <c r="BL32" s="1098"/>
      <c r="BM32" s="1098"/>
      <c r="BN32" s="1098"/>
      <c r="BO32" s="1098"/>
      <c r="BP32" s="1098"/>
      <c r="BQ32" s="1098"/>
      <c r="BR32" s="1098"/>
      <c r="BS32" s="1098"/>
      <c r="BT32" s="1098"/>
      <c r="BU32" s="1098"/>
      <c r="BW32" s="1098" t="s">
        <v>111</v>
      </c>
      <c r="BX32" s="1098"/>
      <c r="BY32" s="1098"/>
      <c r="BZ32" s="1098"/>
      <c r="CA32" s="1098"/>
      <c r="CB32" s="1098"/>
      <c r="CC32" s="1098"/>
      <c r="CD32" s="1098"/>
      <c r="CE32" s="1098"/>
      <c r="CF32" s="1098"/>
      <c r="CG32" s="1098"/>
      <c r="CH32" s="1098"/>
      <c r="CI32" s="1098"/>
      <c r="CJ32" s="1098"/>
      <c r="CK32" s="1098"/>
      <c r="CL32" s="1098"/>
      <c r="CM32" s="1098"/>
      <c r="CO32" s="1098" t="s">
        <v>112</v>
      </c>
      <c r="CP32" s="1098"/>
      <c r="CQ32" s="1098"/>
      <c r="CR32" s="1098"/>
      <c r="CS32" s="1098"/>
      <c r="CT32" s="1098"/>
      <c r="CU32" s="1098"/>
      <c r="CV32" s="1098"/>
      <c r="CW32" s="1098"/>
      <c r="CX32" s="1098"/>
      <c r="CY32" s="1098"/>
      <c r="CZ32" s="1098"/>
      <c r="DA32" s="1098"/>
      <c r="DB32" s="1098"/>
      <c r="DC32" s="1098"/>
      <c r="DD32" s="1098"/>
      <c r="DE32" s="1098"/>
      <c r="DI32" s="1215"/>
    </row>
    <row r="33" ht="13.5" customHeight="1" spans="1:113">
      <c r="A33" s="961"/>
      <c r="B33" s="1008"/>
      <c r="C33" s="1010" t="s">
        <v>113</v>
      </c>
      <c r="D33" s="1010"/>
      <c r="E33" s="1011" t="s">
        <v>114</v>
      </c>
      <c r="F33" s="1011"/>
      <c r="G33" s="1011"/>
      <c r="H33" s="1011"/>
      <c r="I33" s="1011"/>
      <c r="J33" s="1011"/>
      <c r="K33" s="1011"/>
      <c r="L33" s="1011"/>
      <c r="M33" s="1011"/>
      <c r="N33" s="1011"/>
      <c r="O33" s="1011"/>
      <c r="P33" s="1011"/>
      <c r="Q33" s="1011"/>
      <c r="R33" s="1011"/>
      <c r="S33" s="1011"/>
      <c r="T33" s="1011"/>
      <c r="U33" s="1010" t="s">
        <v>113</v>
      </c>
      <c r="V33" s="1010"/>
      <c r="W33" s="1011" t="s">
        <v>114</v>
      </c>
      <c r="X33" s="1011"/>
      <c r="Y33" s="1011"/>
      <c r="Z33" s="1011"/>
      <c r="AA33" s="1011"/>
      <c r="AB33" s="1011"/>
      <c r="AC33" s="1011"/>
      <c r="AD33" s="1011"/>
      <c r="AE33" s="1011"/>
      <c r="AF33" s="1011"/>
      <c r="AG33" s="1011"/>
      <c r="AH33" s="1011"/>
      <c r="AI33" s="1011"/>
      <c r="AJ33" s="1011"/>
      <c r="AK33" s="1011"/>
      <c r="AL33" s="1011"/>
      <c r="AM33" s="1010" t="s">
        <v>113</v>
      </c>
      <c r="AN33" s="1010"/>
      <c r="AO33" s="1011" t="s">
        <v>114</v>
      </c>
      <c r="AP33" s="1011"/>
      <c r="AQ33" s="1011"/>
      <c r="AR33" s="1011"/>
      <c r="AS33" s="1011"/>
      <c r="AT33" s="1011"/>
      <c r="AU33" s="1011"/>
      <c r="AV33" s="1011"/>
      <c r="AW33" s="1011"/>
      <c r="AX33" s="1011"/>
      <c r="AY33" s="1011"/>
      <c r="AZ33" s="1011"/>
      <c r="BA33" s="1011"/>
      <c r="BB33" s="1011"/>
      <c r="BC33" s="1011"/>
      <c r="BD33" s="1010"/>
      <c r="BE33" s="1011" t="s">
        <v>113</v>
      </c>
      <c r="BF33" s="1011"/>
      <c r="BG33" s="1011" t="s">
        <v>114</v>
      </c>
      <c r="BH33" s="1011"/>
      <c r="BI33" s="1011"/>
      <c r="BJ33" s="1011"/>
      <c r="BK33" s="1011"/>
      <c r="BL33" s="1011"/>
      <c r="BM33" s="1011"/>
      <c r="BN33" s="1011"/>
      <c r="BO33" s="1011"/>
      <c r="BP33" s="1011"/>
      <c r="BQ33" s="1011"/>
      <c r="BR33" s="1011"/>
      <c r="BS33" s="1011"/>
      <c r="BT33" s="1011"/>
      <c r="BU33" s="1011"/>
      <c r="BV33" s="1010"/>
      <c r="BW33" s="1010" t="s">
        <v>113</v>
      </c>
      <c r="BX33" s="1010"/>
      <c r="BY33" s="1011" t="s">
        <v>115</v>
      </c>
      <c r="BZ33" s="1011"/>
      <c r="CA33" s="1011"/>
      <c r="CB33" s="1011"/>
      <c r="CC33" s="1011"/>
      <c r="CD33" s="1011"/>
      <c r="CE33" s="1011"/>
      <c r="CF33" s="1011"/>
      <c r="CG33" s="1011"/>
      <c r="CH33" s="1011"/>
      <c r="CI33" s="1011"/>
      <c r="CJ33" s="1011"/>
      <c r="CK33" s="1011"/>
      <c r="CL33" s="1011"/>
      <c r="CM33" s="1011"/>
      <c r="CN33" s="1011"/>
      <c r="CO33" s="1010" t="s">
        <v>113</v>
      </c>
      <c r="CP33" s="1010"/>
      <c r="CQ33" s="1011" t="s">
        <v>116</v>
      </c>
      <c r="CR33" s="1011"/>
      <c r="CS33" s="1011"/>
      <c r="CT33" s="1011"/>
      <c r="CU33" s="1011"/>
      <c r="CV33" s="1011"/>
      <c r="CW33" s="1011"/>
      <c r="CX33" s="1011"/>
      <c r="CY33" s="1011"/>
      <c r="CZ33" s="1011"/>
      <c r="DA33" s="1011"/>
      <c r="DB33" s="1011"/>
      <c r="DC33" s="1011"/>
      <c r="DD33" s="1011"/>
      <c r="DE33" s="1011"/>
      <c r="DF33" s="1011"/>
      <c r="DG33" s="1213" t="s">
        <v>117</v>
      </c>
      <c r="DH33" s="1213"/>
      <c r="DI33" s="1116"/>
    </row>
    <row r="34" ht="32.25" customHeight="1" spans="1:113">
      <c r="A34" s="961"/>
      <c r="B34" s="1008"/>
      <c r="C34" s="1012">
        <f>IF(E34="","",1)</f>
        <v>1</v>
      </c>
      <c r="D34" s="1012"/>
      <c r="E34" s="1013" t="str">
        <f>IF(各会計、関係団体の財政状況及び健全化判断比率!B7="","",各会計、関係団体の財政状況及び健全化判断比率!B7)</f>
        <v>一般会計</v>
      </c>
      <c r="F34" s="1013"/>
      <c r="G34" s="1013"/>
      <c r="H34" s="1013"/>
      <c r="I34" s="1013"/>
      <c r="J34" s="1013"/>
      <c r="K34" s="1013"/>
      <c r="L34" s="1013"/>
      <c r="M34" s="1013"/>
      <c r="N34" s="1013"/>
      <c r="O34" s="1013"/>
      <c r="P34" s="1013"/>
      <c r="Q34" s="1013"/>
      <c r="R34" s="1013"/>
      <c r="S34" s="1013"/>
      <c r="T34" s="961"/>
      <c r="U34" s="1012">
        <f>IF(W34="","",MAX(C34:D43)+1)</f>
        <v>3</v>
      </c>
      <c r="V34" s="1012"/>
      <c r="W34" s="1013" t="str">
        <f>IF(各会計、関係団体の財政状況及び健全化判断比率!B28="","",各会計、関係団体の財政状況及び健全化判断比率!B28)</f>
        <v>国民健康保険事業特別会計（事業勘定）</v>
      </c>
      <c r="X34" s="1013"/>
      <c r="Y34" s="1013"/>
      <c r="Z34" s="1013"/>
      <c r="AA34" s="1013"/>
      <c r="AB34" s="1013"/>
      <c r="AC34" s="1013"/>
      <c r="AD34" s="1013"/>
      <c r="AE34" s="1013"/>
      <c r="AF34" s="1013"/>
      <c r="AG34" s="1013"/>
      <c r="AH34" s="1013"/>
      <c r="AI34" s="1013"/>
      <c r="AJ34" s="1013"/>
      <c r="AK34" s="1013"/>
      <c r="AL34" s="961"/>
      <c r="AM34" s="1012">
        <f>IF(AO34="","",MAX(C34:D43,U34:V43)+1)</f>
        <v>7</v>
      </c>
      <c r="AN34" s="1012"/>
      <c r="AO34" s="1013" t="str">
        <f>IF(各会計、関係団体の財政状況及び健全化判断比率!B32="","",各会計、関係団体の財政状況及び健全化判断比率!B32)</f>
        <v>水道事業会計</v>
      </c>
      <c r="AP34" s="1013"/>
      <c r="AQ34" s="1013"/>
      <c r="AR34" s="1013"/>
      <c r="AS34" s="1013"/>
      <c r="AT34" s="1013"/>
      <c r="AU34" s="1013"/>
      <c r="AV34" s="1013"/>
      <c r="AW34" s="1013"/>
      <c r="AX34" s="1013"/>
      <c r="AY34" s="1013"/>
      <c r="AZ34" s="1013"/>
      <c r="BA34" s="1013"/>
      <c r="BB34" s="1013"/>
      <c r="BC34" s="1013"/>
      <c r="BD34" s="961"/>
      <c r="BE34" s="1012">
        <f>IF(BG34="","",MAX(C34:D43,U34:V43,AM34:AN43)+1)</f>
        <v>9</v>
      </c>
      <c r="BF34" s="1012"/>
      <c r="BG34" s="1013" t="str">
        <f>IF(各会計、関係団体の財政状況及び健全化判断比率!B34="","",各会計、関係団体の財政状況及び健全化判断比率!B34)</f>
        <v>地方卸売市場事業特別会計</v>
      </c>
      <c r="BH34" s="1013"/>
      <c r="BI34" s="1013"/>
      <c r="BJ34" s="1013"/>
      <c r="BK34" s="1013"/>
      <c r="BL34" s="1013"/>
      <c r="BM34" s="1013"/>
      <c r="BN34" s="1013"/>
      <c r="BO34" s="1013"/>
      <c r="BP34" s="1013"/>
      <c r="BQ34" s="1013"/>
      <c r="BR34" s="1013"/>
      <c r="BS34" s="1013"/>
      <c r="BT34" s="1013"/>
      <c r="BU34" s="1013"/>
      <c r="BV34" s="961"/>
      <c r="BW34" s="1012">
        <f>IF(BY34="","",MAX(C34:D43,U34:V43,AM34:AN43,BE34:BF43)+1)</f>
        <v>11</v>
      </c>
      <c r="BX34" s="1012"/>
      <c r="BY34" s="1013" t="str">
        <f>IF(各会計、関係団体の財政状況及び健全化判断比率!B68="","",各会計、関係団体の財政状況及び健全化判断比率!B68)</f>
        <v>岐阜県市町村会館組合</v>
      </c>
      <c r="BZ34" s="1013"/>
      <c r="CA34" s="1013"/>
      <c r="CB34" s="1013"/>
      <c r="CC34" s="1013"/>
      <c r="CD34" s="1013"/>
      <c r="CE34" s="1013"/>
      <c r="CF34" s="1013"/>
      <c r="CG34" s="1013"/>
      <c r="CH34" s="1013"/>
      <c r="CI34" s="1013"/>
      <c r="CJ34" s="1013"/>
      <c r="CK34" s="1013"/>
      <c r="CL34" s="1013"/>
      <c r="CM34" s="1013"/>
      <c r="CN34" s="961"/>
      <c r="CO34" s="1012">
        <f>IF(CQ34="","",MAX(C34:D43,U34:V43,AM34:AN43,BE34:BF43,BW34:BX43)+1)</f>
        <v>16</v>
      </c>
      <c r="CP34" s="1012"/>
      <c r="CQ34" s="1013" t="str">
        <f>IF(各会計、関係団体の財政状況及び健全化判断比率!BS7="","",各会計、関係団体の財政状況及び健全化判断比率!BS7)</f>
        <v>高山市施設振興公社</v>
      </c>
      <c r="CR34" s="1013"/>
      <c r="CS34" s="1013"/>
      <c r="CT34" s="1013"/>
      <c r="CU34" s="1013"/>
      <c r="CV34" s="1013"/>
      <c r="CW34" s="1013"/>
      <c r="CX34" s="1013"/>
      <c r="CY34" s="1013"/>
      <c r="CZ34" s="1013"/>
      <c r="DA34" s="1013"/>
      <c r="DB34" s="1013"/>
      <c r="DC34" s="1013"/>
      <c r="DD34" s="1013"/>
      <c r="DE34" s="1013"/>
      <c r="DG34" s="1214" t="str">
        <f>IF(各会計、関係団体の財政状況及び健全化判断比率!BR7="","",各会計、関係団体の財政状況及び健全化判断比率!BR7)</f>
        <v/>
      </c>
      <c r="DH34" s="1214"/>
      <c r="DI34" s="1116"/>
    </row>
    <row r="35" ht="32.25" customHeight="1" spans="1:113">
      <c r="A35" s="961"/>
      <c r="B35" s="1008"/>
      <c r="C35" s="1012">
        <f>IF(E35="","",C34+1)</f>
        <v>2</v>
      </c>
      <c r="D35" s="1012"/>
      <c r="E35" s="1013" t="str">
        <f>IF(各会計、関係団体の財政状況及び健全化判断比率!B8="","",各会計、関係団体の財政状況及び健全化判断比率!B8)</f>
        <v>学校給食費特別会計</v>
      </c>
      <c r="F35" s="1013"/>
      <c r="G35" s="1013"/>
      <c r="H35" s="1013"/>
      <c r="I35" s="1013"/>
      <c r="J35" s="1013"/>
      <c r="K35" s="1013"/>
      <c r="L35" s="1013"/>
      <c r="M35" s="1013"/>
      <c r="N35" s="1013"/>
      <c r="O35" s="1013"/>
      <c r="P35" s="1013"/>
      <c r="Q35" s="1013"/>
      <c r="R35" s="1013"/>
      <c r="S35" s="1013"/>
      <c r="T35" s="961"/>
      <c r="U35" s="1012">
        <f>IF(W35="","",U34+1)</f>
        <v>4</v>
      </c>
      <c r="V35" s="1012"/>
      <c r="W35" s="1013" t="str">
        <f>IF(各会計、関係団体の財政状況及び健全化判断比率!B29="","",各会計、関係団体の財政状況及び健全化判断比率!B29)</f>
        <v>国民健康保険事業特別会計（直診勘定）</v>
      </c>
      <c r="X35" s="1013"/>
      <c r="Y35" s="1013"/>
      <c r="Z35" s="1013"/>
      <c r="AA35" s="1013"/>
      <c r="AB35" s="1013"/>
      <c r="AC35" s="1013"/>
      <c r="AD35" s="1013"/>
      <c r="AE35" s="1013"/>
      <c r="AF35" s="1013"/>
      <c r="AG35" s="1013"/>
      <c r="AH35" s="1013"/>
      <c r="AI35" s="1013"/>
      <c r="AJ35" s="1013"/>
      <c r="AK35" s="1013"/>
      <c r="AL35" s="961"/>
      <c r="AM35" s="1012">
        <f t="shared" ref="AM35:AM43" si="0">IF(AO35="","",AM34+1)</f>
        <v>8</v>
      </c>
      <c r="AN35" s="1012"/>
      <c r="AO35" s="1013" t="str">
        <f>IF(各会計、関係団体の財政状況及び健全化判断比率!B33="","",各会計、関係団体の財政状況及び健全化判断比率!B33)</f>
        <v>下水道事業会計</v>
      </c>
      <c r="AP35" s="1013"/>
      <c r="AQ35" s="1013"/>
      <c r="AR35" s="1013"/>
      <c r="AS35" s="1013"/>
      <c r="AT35" s="1013"/>
      <c r="AU35" s="1013"/>
      <c r="AV35" s="1013"/>
      <c r="AW35" s="1013"/>
      <c r="AX35" s="1013"/>
      <c r="AY35" s="1013"/>
      <c r="AZ35" s="1013"/>
      <c r="BA35" s="1013"/>
      <c r="BB35" s="1013"/>
      <c r="BC35" s="1013"/>
      <c r="BD35" s="961"/>
      <c r="BE35" s="1012">
        <f t="shared" ref="BE35:BE43" si="1">IF(BG35="","",BE34+1)</f>
        <v>10</v>
      </c>
      <c r="BF35" s="1012"/>
      <c r="BG35" s="1013" t="str">
        <f>IF(各会計、関係団体の財政状況及び健全化判断比率!B35="","",各会計、関係団体の財政状況及び健全化判断比率!B35)</f>
        <v>観光施設事業特別会計</v>
      </c>
      <c r="BH35" s="1013"/>
      <c r="BI35" s="1013"/>
      <c r="BJ35" s="1013"/>
      <c r="BK35" s="1013"/>
      <c r="BL35" s="1013"/>
      <c r="BM35" s="1013"/>
      <c r="BN35" s="1013"/>
      <c r="BO35" s="1013"/>
      <c r="BP35" s="1013"/>
      <c r="BQ35" s="1013"/>
      <c r="BR35" s="1013"/>
      <c r="BS35" s="1013"/>
      <c r="BT35" s="1013"/>
      <c r="BU35" s="1013"/>
      <c r="BV35" s="961"/>
      <c r="BW35" s="1012">
        <f t="shared" ref="BW35:BW43" si="2">IF(BY35="","",BW34+1)</f>
        <v>12</v>
      </c>
      <c r="BX35" s="1012"/>
      <c r="BY35" s="1013" t="str">
        <f>IF(各会計、関係団体の財政状況及び健全化判断比率!B69="","",各会計、関係団体の財政状況及び健全化判断比率!B69)</f>
        <v>古川国府給食センター利用組合（一般会計）</v>
      </c>
      <c r="BZ35" s="1013"/>
      <c r="CA35" s="1013"/>
      <c r="CB35" s="1013"/>
      <c r="CC35" s="1013"/>
      <c r="CD35" s="1013"/>
      <c r="CE35" s="1013"/>
      <c r="CF35" s="1013"/>
      <c r="CG35" s="1013"/>
      <c r="CH35" s="1013"/>
      <c r="CI35" s="1013"/>
      <c r="CJ35" s="1013"/>
      <c r="CK35" s="1013"/>
      <c r="CL35" s="1013"/>
      <c r="CM35" s="1013"/>
      <c r="CN35" s="961"/>
      <c r="CO35" s="1012">
        <f t="shared" ref="CO35:CO43" si="3">IF(CQ35="","",CO34+1)</f>
        <v>17</v>
      </c>
      <c r="CP35" s="1012"/>
      <c r="CQ35" s="1013" t="str">
        <f>IF(各会計、関係団体の財政状況及び健全化判断比率!BS8="","",各会計、関係団体の財政状況及び健全化判断比率!BS8)</f>
        <v>高山市福祉サービス公社</v>
      </c>
      <c r="CR35" s="1013"/>
      <c r="CS35" s="1013"/>
      <c r="CT35" s="1013"/>
      <c r="CU35" s="1013"/>
      <c r="CV35" s="1013"/>
      <c r="CW35" s="1013"/>
      <c r="CX35" s="1013"/>
      <c r="CY35" s="1013"/>
      <c r="CZ35" s="1013"/>
      <c r="DA35" s="1013"/>
      <c r="DB35" s="1013"/>
      <c r="DC35" s="1013"/>
      <c r="DD35" s="1013"/>
      <c r="DE35" s="1013"/>
      <c r="DG35" s="1214" t="str">
        <f>IF(各会計、関係団体の財政状況及び健全化判断比率!BR8="","",各会計、関係団体の財政状況及び健全化判断比率!BR8)</f>
        <v/>
      </c>
      <c r="DH35" s="1214"/>
      <c r="DI35" s="1116"/>
    </row>
    <row r="36" ht="32.25" customHeight="1" spans="1:113">
      <c r="A36" s="961"/>
      <c r="B36" s="1008"/>
      <c r="C36" s="1012" t="str">
        <f>IF(E36="","",C35+1)</f>
        <v/>
      </c>
      <c r="D36" s="1012"/>
      <c r="E36" s="1013" t="str">
        <f>IF(各会計、関係団体の財政状況及び健全化判断比率!B9="","",各会計、関係団体の財政状況及び健全化判断比率!B9)</f>
        <v/>
      </c>
      <c r="F36" s="1013"/>
      <c r="G36" s="1013"/>
      <c r="H36" s="1013"/>
      <c r="I36" s="1013"/>
      <c r="J36" s="1013"/>
      <c r="K36" s="1013"/>
      <c r="L36" s="1013"/>
      <c r="M36" s="1013"/>
      <c r="N36" s="1013"/>
      <c r="O36" s="1013"/>
      <c r="P36" s="1013"/>
      <c r="Q36" s="1013"/>
      <c r="R36" s="1013"/>
      <c r="S36" s="1013"/>
      <c r="T36" s="961"/>
      <c r="U36" s="1012">
        <f t="shared" ref="U36:U43" si="4">IF(W36="","",U35+1)</f>
        <v>5</v>
      </c>
      <c r="V36" s="1012"/>
      <c r="W36" s="1013" t="str">
        <f>IF(各会計、関係団体の財政状況及び健全化判断比率!B30="","",各会計、関係団体の財政状況及び健全化判断比率!B30)</f>
        <v>介護保険事業特別会計</v>
      </c>
      <c r="X36" s="1013"/>
      <c r="Y36" s="1013"/>
      <c r="Z36" s="1013"/>
      <c r="AA36" s="1013"/>
      <c r="AB36" s="1013"/>
      <c r="AC36" s="1013"/>
      <c r="AD36" s="1013"/>
      <c r="AE36" s="1013"/>
      <c r="AF36" s="1013"/>
      <c r="AG36" s="1013"/>
      <c r="AH36" s="1013"/>
      <c r="AI36" s="1013"/>
      <c r="AJ36" s="1013"/>
      <c r="AK36" s="1013"/>
      <c r="AL36" s="961"/>
      <c r="AM36" s="1012" t="str">
        <f t="shared" si="0"/>
        <v/>
      </c>
      <c r="AN36" s="1012"/>
      <c r="AO36" s="1013"/>
      <c r="AP36" s="1013"/>
      <c r="AQ36" s="1013"/>
      <c r="AR36" s="1013"/>
      <c r="AS36" s="1013"/>
      <c r="AT36" s="1013"/>
      <c r="AU36" s="1013"/>
      <c r="AV36" s="1013"/>
      <c r="AW36" s="1013"/>
      <c r="AX36" s="1013"/>
      <c r="AY36" s="1013"/>
      <c r="AZ36" s="1013"/>
      <c r="BA36" s="1013"/>
      <c r="BB36" s="1013"/>
      <c r="BC36" s="1013"/>
      <c r="BD36" s="961"/>
      <c r="BE36" s="1012" t="str">
        <f t="shared" si="1"/>
        <v/>
      </c>
      <c r="BF36" s="1012"/>
      <c r="BG36" s="1013"/>
      <c r="BH36" s="1013"/>
      <c r="BI36" s="1013"/>
      <c r="BJ36" s="1013"/>
      <c r="BK36" s="1013"/>
      <c r="BL36" s="1013"/>
      <c r="BM36" s="1013"/>
      <c r="BN36" s="1013"/>
      <c r="BO36" s="1013"/>
      <c r="BP36" s="1013"/>
      <c r="BQ36" s="1013"/>
      <c r="BR36" s="1013"/>
      <c r="BS36" s="1013"/>
      <c r="BT36" s="1013"/>
      <c r="BU36" s="1013"/>
      <c r="BV36" s="961"/>
      <c r="BW36" s="1012">
        <f t="shared" si="2"/>
        <v>13</v>
      </c>
      <c r="BX36" s="1012"/>
      <c r="BY36" s="1013" t="str">
        <f>IF(各会計、関係団体の財政状況及び健全化判断比率!B70="","",各会計、関係団体の財政状況及び健全化判断比率!B70)</f>
        <v>古川国府給食センター利用組合（特別会計）</v>
      </c>
      <c r="BZ36" s="1013"/>
      <c r="CA36" s="1013"/>
      <c r="CB36" s="1013"/>
      <c r="CC36" s="1013"/>
      <c r="CD36" s="1013"/>
      <c r="CE36" s="1013"/>
      <c r="CF36" s="1013"/>
      <c r="CG36" s="1013"/>
      <c r="CH36" s="1013"/>
      <c r="CI36" s="1013"/>
      <c r="CJ36" s="1013"/>
      <c r="CK36" s="1013"/>
      <c r="CL36" s="1013"/>
      <c r="CM36" s="1013"/>
      <c r="CN36" s="961"/>
      <c r="CO36" s="1012">
        <f t="shared" si="3"/>
        <v>18</v>
      </c>
      <c r="CP36" s="1012"/>
      <c r="CQ36" s="1013" t="str">
        <f>IF(各会計、関係団体の財政状況及び健全化判断比率!BS9="","",各会計、関係団体の財政状況及び健全化判断比率!BS9)</f>
        <v>高山市土地開発公社</v>
      </c>
      <c r="CR36" s="1013"/>
      <c r="CS36" s="1013"/>
      <c r="CT36" s="1013"/>
      <c r="CU36" s="1013"/>
      <c r="CV36" s="1013"/>
      <c r="CW36" s="1013"/>
      <c r="CX36" s="1013"/>
      <c r="CY36" s="1013"/>
      <c r="CZ36" s="1013"/>
      <c r="DA36" s="1013"/>
      <c r="DB36" s="1013"/>
      <c r="DC36" s="1013"/>
      <c r="DD36" s="1013"/>
      <c r="DE36" s="1013"/>
      <c r="DG36" s="1214" t="str">
        <f>IF(各会計、関係団体の財政状況及び健全化判断比率!BR9="","",各会計、関係団体の財政状況及び健全化判断比率!BR9)</f>
        <v>○</v>
      </c>
      <c r="DH36" s="1214"/>
      <c r="DI36" s="1116"/>
    </row>
    <row r="37" ht="32.25" customHeight="1" spans="1:113">
      <c r="A37" s="961"/>
      <c r="B37" s="1008"/>
      <c r="C37" s="1012" t="str">
        <f>IF(E37="","",C36+1)</f>
        <v/>
      </c>
      <c r="D37" s="1012"/>
      <c r="E37" s="1013" t="str">
        <f>IF(各会計、関係団体の財政状況及び健全化判断比率!B10="","",各会計、関係団体の財政状況及び健全化判断比率!B10)</f>
        <v/>
      </c>
      <c r="F37" s="1013"/>
      <c r="G37" s="1013"/>
      <c r="H37" s="1013"/>
      <c r="I37" s="1013"/>
      <c r="J37" s="1013"/>
      <c r="K37" s="1013"/>
      <c r="L37" s="1013"/>
      <c r="M37" s="1013"/>
      <c r="N37" s="1013"/>
      <c r="O37" s="1013"/>
      <c r="P37" s="1013"/>
      <c r="Q37" s="1013"/>
      <c r="R37" s="1013"/>
      <c r="S37" s="1013"/>
      <c r="T37" s="961"/>
      <c r="U37" s="1012">
        <f t="shared" si="4"/>
        <v>6</v>
      </c>
      <c r="V37" s="1012"/>
      <c r="W37" s="1013" t="str">
        <f>IF(各会計、関係団体の財政状況及び健全化判断比率!B31="","",各会計、関係団体の財政状況及び健全化判断比率!B31)</f>
        <v>後期高齢者医療事業特別会計</v>
      </c>
      <c r="X37" s="1013"/>
      <c r="Y37" s="1013"/>
      <c r="Z37" s="1013"/>
      <c r="AA37" s="1013"/>
      <c r="AB37" s="1013"/>
      <c r="AC37" s="1013"/>
      <c r="AD37" s="1013"/>
      <c r="AE37" s="1013"/>
      <c r="AF37" s="1013"/>
      <c r="AG37" s="1013"/>
      <c r="AH37" s="1013"/>
      <c r="AI37" s="1013"/>
      <c r="AJ37" s="1013"/>
      <c r="AK37" s="1013"/>
      <c r="AL37" s="961"/>
      <c r="AM37" s="1012" t="str">
        <f t="shared" si="0"/>
        <v/>
      </c>
      <c r="AN37" s="1012"/>
      <c r="AO37" s="1013"/>
      <c r="AP37" s="1013"/>
      <c r="AQ37" s="1013"/>
      <c r="AR37" s="1013"/>
      <c r="AS37" s="1013"/>
      <c r="AT37" s="1013"/>
      <c r="AU37" s="1013"/>
      <c r="AV37" s="1013"/>
      <c r="AW37" s="1013"/>
      <c r="AX37" s="1013"/>
      <c r="AY37" s="1013"/>
      <c r="AZ37" s="1013"/>
      <c r="BA37" s="1013"/>
      <c r="BB37" s="1013"/>
      <c r="BC37" s="1013"/>
      <c r="BD37" s="961"/>
      <c r="BE37" s="1012" t="str">
        <f t="shared" si="1"/>
        <v/>
      </c>
      <c r="BF37" s="1012"/>
      <c r="BG37" s="1013"/>
      <c r="BH37" s="1013"/>
      <c r="BI37" s="1013"/>
      <c r="BJ37" s="1013"/>
      <c r="BK37" s="1013"/>
      <c r="BL37" s="1013"/>
      <c r="BM37" s="1013"/>
      <c r="BN37" s="1013"/>
      <c r="BO37" s="1013"/>
      <c r="BP37" s="1013"/>
      <c r="BQ37" s="1013"/>
      <c r="BR37" s="1013"/>
      <c r="BS37" s="1013"/>
      <c r="BT37" s="1013"/>
      <c r="BU37" s="1013"/>
      <c r="BV37" s="961"/>
      <c r="BW37" s="1012">
        <f t="shared" si="2"/>
        <v>14</v>
      </c>
      <c r="BX37" s="1012"/>
      <c r="BY37" s="1013" t="str">
        <f>IF(各会計、関係団体の財政状況及び健全化判断比率!B71="","",各会計、関係団体の財政状況及び健全化判断比率!B71)</f>
        <v>岐阜県後期高齢者医療広域連合（一般会計）</v>
      </c>
      <c r="BZ37" s="1013"/>
      <c r="CA37" s="1013"/>
      <c r="CB37" s="1013"/>
      <c r="CC37" s="1013"/>
      <c r="CD37" s="1013"/>
      <c r="CE37" s="1013"/>
      <c r="CF37" s="1013"/>
      <c r="CG37" s="1013"/>
      <c r="CH37" s="1013"/>
      <c r="CI37" s="1013"/>
      <c r="CJ37" s="1013"/>
      <c r="CK37" s="1013"/>
      <c r="CL37" s="1013"/>
      <c r="CM37" s="1013"/>
      <c r="CN37" s="961"/>
      <c r="CO37" s="1012">
        <f t="shared" si="3"/>
        <v>19</v>
      </c>
      <c r="CP37" s="1012"/>
      <c r="CQ37" s="1013" t="str">
        <f>IF(各会計、関係団体の財政状況及び健全化判断比率!BS10="","",各会計、関係団体の財政状況及び健全化判断比率!BS10)</f>
        <v>飛騨高山テレ・エフエム</v>
      </c>
      <c r="CR37" s="1013"/>
      <c r="CS37" s="1013"/>
      <c r="CT37" s="1013"/>
      <c r="CU37" s="1013"/>
      <c r="CV37" s="1013"/>
      <c r="CW37" s="1013"/>
      <c r="CX37" s="1013"/>
      <c r="CY37" s="1013"/>
      <c r="CZ37" s="1013"/>
      <c r="DA37" s="1013"/>
      <c r="DB37" s="1013"/>
      <c r="DC37" s="1013"/>
      <c r="DD37" s="1013"/>
      <c r="DE37" s="1013"/>
      <c r="DG37" s="1214" t="str">
        <f>IF(各会計、関係団体の財政状況及び健全化判断比率!BR10="","",各会計、関係団体の財政状況及び健全化判断比率!BR10)</f>
        <v/>
      </c>
      <c r="DH37" s="1214"/>
      <c r="DI37" s="1116"/>
    </row>
    <row r="38" ht="32.25" customHeight="1" spans="1:113">
      <c r="A38" s="961"/>
      <c r="B38" s="1008"/>
      <c r="C38" s="1012" t="str">
        <f t="shared" ref="C38:C43" si="5">IF(E38="","",C37+1)</f>
        <v/>
      </c>
      <c r="D38" s="1012"/>
      <c r="E38" s="1013" t="str">
        <f>IF(各会計、関係団体の財政状況及び健全化判断比率!B11="","",各会計、関係団体の財政状況及び健全化判断比率!B11)</f>
        <v/>
      </c>
      <c r="F38" s="1013"/>
      <c r="G38" s="1013"/>
      <c r="H38" s="1013"/>
      <c r="I38" s="1013"/>
      <c r="J38" s="1013"/>
      <c r="K38" s="1013"/>
      <c r="L38" s="1013"/>
      <c r="M38" s="1013"/>
      <c r="N38" s="1013"/>
      <c r="O38" s="1013"/>
      <c r="P38" s="1013"/>
      <c r="Q38" s="1013"/>
      <c r="R38" s="1013"/>
      <c r="S38" s="1013"/>
      <c r="T38" s="961"/>
      <c r="U38" s="1012" t="str">
        <f t="shared" si="4"/>
        <v/>
      </c>
      <c r="V38" s="1012"/>
      <c r="W38" s="1013"/>
      <c r="X38" s="1013"/>
      <c r="Y38" s="1013"/>
      <c r="Z38" s="1013"/>
      <c r="AA38" s="1013"/>
      <c r="AB38" s="1013"/>
      <c r="AC38" s="1013"/>
      <c r="AD38" s="1013"/>
      <c r="AE38" s="1013"/>
      <c r="AF38" s="1013"/>
      <c r="AG38" s="1013"/>
      <c r="AH38" s="1013"/>
      <c r="AI38" s="1013"/>
      <c r="AJ38" s="1013"/>
      <c r="AK38" s="1013"/>
      <c r="AL38" s="961"/>
      <c r="AM38" s="1012" t="str">
        <f t="shared" si="0"/>
        <v/>
      </c>
      <c r="AN38" s="1012"/>
      <c r="AO38" s="1013"/>
      <c r="AP38" s="1013"/>
      <c r="AQ38" s="1013"/>
      <c r="AR38" s="1013"/>
      <c r="AS38" s="1013"/>
      <c r="AT38" s="1013"/>
      <c r="AU38" s="1013"/>
      <c r="AV38" s="1013"/>
      <c r="AW38" s="1013"/>
      <c r="AX38" s="1013"/>
      <c r="AY38" s="1013"/>
      <c r="AZ38" s="1013"/>
      <c r="BA38" s="1013"/>
      <c r="BB38" s="1013"/>
      <c r="BC38" s="1013"/>
      <c r="BD38" s="961"/>
      <c r="BE38" s="1012" t="str">
        <f t="shared" si="1"/>
        <v/>
      </c>
      <c r="BF38" s="1012"/>
      <c r="BG38" s="1013"/>
      <c r="BH38" s="1013"/>
      <c r="BI38" s="1013"/>
      <c r="BJ38" s="1013"/>
      <c r="BK38" s="1013"/>
      <c r="BL38" s="1013"/>
      <c r="BM38" s="1013"/>
      <c r="BN38" s="1013"/>
      <c r="BO38" s="1013"/>
      <c r="BP38" s="1013"/>
      <c r="BQ38" s="1013"/>
      <c r="BR38" s="1013"/>
      <c r="BS38" s="1013"/>
      <c r="BT38" s="1013"/>
      <c r="BU38" s="1013"/>
      <c r="BV38" s="961"/>
      <c r="BW38" s="1012">
        <f t="shared" si="2"/>
        <v>15</v>
      </c>
      <c r="BX38" s="1012"/>
      <c r="BY38" s="1013" t="str">
        <f>IF(各会計、関係団体の財政状況及び健全化判断比率!B72="","",各会計、関係団体の財政状況及び健全化判断比率!B72)</f>
        <v>岐阜県後期高齢者医療広域連合（特別会計）</v>
      </c>
      <c r="BZ38" s="1013"/>
      <c r="CA38" s="1013"/>
      <c r="CB38" s="1013"/>
      <c r="CC38" s="1013"/>
      <c r="CD38" s="1013"/>
      <c r="CE38" s="1013"/>
      <c r="CF38" s="1013"/>
      <c r="CG38" s="1013"/>
      <c r="CH38" s="1013"/>
      <c r="CI38" s="1013"/>
      <c r="CJ38" s="1013"/>
      <c r="CK38" s="1013"/>
      <c r="CL38" s="1013"/>
      <c r="CM38" s="1013"/>
      <c r="CN38" s="961"/>
      <c r="CO38" s="1012">
        <f t="shared" si="3"/>
        <v>20</v>
      </c>
      <c r="CP38" s="1012"/>
      <c r="CQ38" s="1013" t="str">
        <f>IF(各会計、関係団体の財政状況及び健全化判断比率!BS11="","",各会計、関係団体の財政状況及び健全化判断比率!BS11)</f>
        <v>乗鞍国際観光</v>
      </c>
      <c r="CR38" s="1013"/>
      <c r="CS38" s="1013"/>
      <c r="CT38" s="1013"/>
      <c r="CU38" s="1013"/>
      <c r="CV38" s="1013"/>
      <c r="CW38" s="1013"/>
      <c r="CX38" s="1013"/>
      <c r="CY38" s="1013"/>
      <c r="CZ38" s="1013"/>
      <c r="DA38" s="1013"/>
      <c r="DB38" s="1013"/>
      <c r="DC38" s="1013"/>
      <c r="DD38" s="1013"/>
      <c r="DE38" s="1013"/>
      <c r="DG38" s="1214" t="str">
        <f>IF(各会計、関係団体の財政状況及び健全化判断比率!BR11="","",各会計、関係団体の財政状況及び健全化判断比率!BR11)</f>
        <v/>
      </c>
      <c r="DH38" s="1214"/>
      <c r="DI38" s="1116"/>
    </row>
    <row r="39" ht="32.25" customHeight="1" spans="1:113">
      <c r="A39" s="961"/>
      <c r="B39" s="1008"/>
      <c r="C39" s="1012" t="str">
        <f t="shared" si="5"/>
        <v/>
      </c>
      <c r="D39" s="1012"/>
      <c r="E39" s="1013" t="str">
        <f>IF(各会計、関係団体の財政状況及び健全化判断比率!B12="","",各会計、関係団体の財政状況及び健全化判断比率!B12)</f>
        <v/>
      </c>
      <c r="F39" s="1013"/>
      <c r="G39" s="1013"/>
      <c r="H39" s="1013"/>
      <c r="I39" s="1013"/>
      <c r="J39" s="1013"/>
      <c r="K39" s="1013"/>
      <c r="L39" s="1013"/>
      <c r="M39" s="1013"/>
      <c r="N39" s="1013"/>
      <c r="O39" s="1013"/>
      <c r="P39" s="1013"/>
      <c r="Q39" s="1013"/>
      <c r="R39" s="1013"/>
      <c r="S39" s="1013"/>
      <c r="T39" s="961"/>
      <c r="U39" s="1012" t="str">
        <f t="shared" si="4"/>
        <v/>
      </c>
      <c r="V39" s="1012"/>
      <c r="W39" s="1013"/>
      <c r="X39" s="1013"/>
      <c r="Y39" s="1013"/>
      <c r="Z39" s="1013"/>
      <c r="AA39" s="1013"/>
      <c r="AB39" s="1013"/>
      <c r="AC39" s="1013"/>
      <c r="AD39" s="1013"/>
      <c r="AE39" s="1013"/>
      <c r="AF39" s="1013"/>
      <c r="AG39" s="1013"/>
      <c r="AH39" s="1013"/>
      <c r="AI39" s="1013"/>
      <c r="AJ39" s="1013"/>
      <c r="AK39" s="1013"/>
      <c r="AL39" s="961"/>
      <c r="AM39" s="1012" t="str">
        <f t="shared" si="0"/>
        <v/>
      </c>
      <c r="AN39" s="1012"/>
      <c r="AO39" s="1013"/>
      <c r="AP39" s="1013"/>
      <c r="AQ39" s="1013"/>
      <c r="AR39" s="1013"/>
      <c r="AS39" s="1013"/>
      <c r="AT39" s="1013"/>
      <c r="AU39" s="1013"/>
      <c r="AV39" s="1013"/>
      <c r="AW39" s="1013"/>
      <c r="AX39" s="1013"/>
      <c r="AY39" s="1013"/>
      <c r="AZ39" s="1013"/>
      <c r="BA39" s="1013"/>
      <c r="BB39" s="1013"/>
      <c r="BC39" s="1013"/>
      <c r="BD39" s="961"/>
      <c r="BE39" s="1012" t="str">
        <f t="shared" si="1"/>
        <v/>
      </c>
      <c r="BF39" s="1012"/>
      <c r="BG39" s="1013"/>
      <c r="BH39" s="1013"/>
      <c r="BI39" s="1013"/>
      <c r="BJ39" s="1013"/>
      <c r="BK39" s="1013"/>
      <c r="BL39" s="1013"/>
      <c r="BM39" s="1013"/>
      <c r="BN39" s="1013"/>
      <c r="BO39" s="1013"/>
      <c r="BP39" s="1013"/>
      <c r="BQ39" s="1013"/>
      <c r="BR39" s="1013"/>
      <c r="BS39" s="1013"/>
      <c r="BT39" s="1013"/>
      <c r="BU39" s="1013"/>
      <c r="BV39" s="961"/>
      <c r="BW39" s="1012" t="str">
        <f t="shared" si="2"/>
        <v/>
      </c>
      <c r="BX39" s="1012"/>
      <c r="BY39" s="1013" t="str">
        <f>IF(各会計、関係団体の財政状況及び健全化判断比率!B73="","",各会計、関係団体の財政状況及び健全化判断比率!B73)</f>
        <v/>
      </c>
      <c r="BZ39" s="1013"/>
      <c r="CA39" s="1013"/>
      <c r="CB39" s="1013"/>
      <c r="CC39" s="1013"/>
      <c r="CD39" s="1013"/>
      <c r="CE39" s="1013"/>
      <c r="CF39" s="1013"/>
      <c r="CG39" s="1013"/>
      <c r="CH39" s="1013"/>
      <c r="CI39" s="1013"/>
      <c r="CJ39" s="1013"/>
      <c r="CK39" s="1013"/>
      <c r="CL39" s="1013"/>
      <c r="CM39" s="1013"/>
      <c r="CN39" s="961"/>
      <c r="CO39" s="1012">
        <f t="shared" si="3"/>
        <v>21</v>
      </c>
      <c r="CP39" s="1012"/>
      <c r="CQ39" s="1013" t="str">
        <f>IF(各会計、関係団体の財政状況及び健全化判断比率!BS12="","",各会計、関係団体の財政状況及び健全化判断比率!BS12)</f>
        <v>飛騨大鍾乳洞観光</v>
      </c>
      <c r="CR39" s="1013"/>
      <c r="CS39" s="1013"/>
      <c r="CT39" s="1013"/>
      <c r="CU39" s="1013"/>
      <c r="CV39" s="1013"/>
      <c r="CW39" s="1013"/>
      <c r="CX39" s="1013"/>
      <c r="CY39" s="1013"/>
      <c r="CZ39" s="1013"/>
      <c r="DA39" s="1013"/>
      <c r="DB39" s="1013"/>
      <c r="DC39" s="1013"/>
      <c r="DD39" s="1013"/>
      <c r="DE39" s="1013"/>
      <c r="DG39" s="1214" t="str">
        <f>IF(各会計、関係団体の財政状況及び健全化判断比率!BR12="","",各会計、関係団体の財政状況及び健全化判断比率!BR12)</f>
        <v/>
      </c>
      <c r="DH39" s="1214"/>
      <c r="DI39" s="1116"/>
    </row>
    <row r="40" ht="32.25" customHeight="1" spans="1:113">
      <c r="A40" s="961"/>
      <c r="B40" s="1008"/>
      <c r="C40" s="1012" t="str">
        <f t="shared" si="5"/>
        <v/>
      </c>
      <c r="D40" s="1012"/>
      <c r="E40" s="1013" t="str">
        <f>IF(各会計、関係団体の財政状況及び健全化判断比率!B13="","",各会計、関係団体の財政状況及び健全化判断比率!B13)</f>
        <v/>
      </c>
      <c r="F40" s="1013"/>
      <c r="G40" s="1013"/>
      <c r="H40" s="1013"/>
      <c r="I40" s="1013"/>
      <c r="J40" s="1013"/>
      <c r="K40" s="1013"/>
      <c r="L40" s="1013"/>
      <c r="M40" s="1013"/>
      <c r="N40" s="1013"/>
      <c r="O40" s="1013"/>
      <c r="P40" s="1013"/>
      <c r="Q40" s="1013"/>
      <c r="R40" s="1013"/>
      <c r="S40" s="1013"/>
      <c r="T40" s="961"/>
      <c r="U40" s="1012" t="str">
        <f t="shared" si="4"/>
        <v/>
      </c>
      <c r="V40" s="1012"/>
      <c r="W40" s="1013"/>
      <c r="X40" s="1013"/>
      <c r="Y40" s="1013"/>
      <c r="Z40" s="1013"/>
      <c r="AA40" s="1013"/>
      <c r="AB40" s="1013"/>
      <c r="AC40" s="1013"/>
      <c r="AD40" s="1013"/>
      <c r="AE40" s="1013"/>
      <c r="AF40" s="1013"/>
      <c r="AG40" s="1013"/>
      <c r="AH40" s="1013"/>
      <c r="AI40" s="1013"/>
      <c r="AJ40" s="1013"/>
      <c r="AK40" s="1013"/>
      <c r="AL40" s="961"/>
      <c r="AM40" s="1012" t="str">
        <f t="shared" si="0"/>
        <v/>
      </c>
      <c r="AN40" s="1012"/>
      <c r="AO40" s="1013"/>
      <c r="AP40" s="1013"/>
      <c r="AQ40" s="1013"/>
      <c r="AR40" s="1013"/>
      <c r="AS40" s="1013"/>
      <c r="AT40" s="1013"/>
      <c r="AU40" s="1013"/>
      <c r="AV40" s="1013"/>
      <c r="AW40" s="1013"/>
      <c r="AX40" s="1013"/>
      <c r="AY40" s="1013"/>
      <c r="AZ40" s="1013"/>
      <c r="BA40" s="1013"/>
      <c r="BB40" s="1013"/>
      <c r="BC40" s="1013"/>
      <c r="BD40" s="961"/>
      <c r="BE40" s="1012" t="str">
        <f t="shared" si="1"/>
        <v/>
      </c>
      <c r="BF40" s="1012"/>
      <c r="BG40" s="1013"/>
      <c r="BH40" s="1013"/>
      <c r="BI40" s="1013"/>
      <c r="BJ40" s="1013"/>
      <c r="BK40" s="1013"/>
      <c r="BL40" s="1013"/>
      <c r="BM40" s="1013"/>
      <c r="BN40" s="1013"/>
      <c r="BO40" s="1013"/>
      <c r="BP40" s="1013"/>
      <c r="BQ40" s="1013"/>
      <c r="BR40" s="1013"/>
      <c r="BS40" s="1013"/>
      <c r="BT40" s="1013"/>
      <c r="BU40" s="1013"/>
      <c r="BV40" s="961"/>
      <c r="BW40" s="1012" t="str">
        <f t="shared" si="2"/>
        <v/>
      </c>
      <c r="BX40" s="1012"/>
      <c r="BY40" s="1013" t="str">
        <f>IF(各会計、関係団体の財政状況及び健全化判断比率!B74="","",各会計、関係団体の財政状況及び健全化判断比率!B74)</f>
        <v/>
      </c>
      <c r="BZ40" s="1013"/>
      <c r="CA40" s="1013"/>
      <c r="CB40" s="1013"/>
      <c r="CC40" s="1013"/>
      <c r="CD40" s="1013"/>
      <c r="CE40" s="1013"/>
      <c r="CF40" s="1013"/>
      <c r="CG40" s="1013"/>
      <c r="CH40" s="1013"/>
      <c r="CI40" s="1013"/>
      <c r="CJ40" s="1013"/>
      <c r="CK40" s="1013"/>
      <c r="CL40" s="1013"/>
      <c r="CM40" s="1013"/>
      <c r="CN40" s="961"/>
      <c r="CO40" s="1012">
        <f t="shared" si="3"/>
        <v>22</v>
      </c>
      <c r="CP40" s="1012"/>
      <c r="CQ40" s="1013" t="str">
        <f>IF(各会計、関係団体の財政状況及び健全化判断比率!BS13="","",各会計、関係団体の財政状況及び健全化判断比率!BS13)</f>
        <v>荘川観光振興公社</v>
      </c>
      <c r="CR40" s="1013"/>
      <c r="CS40" s="1013"/>
      <c r="CT40" s="1013"/>
      <c r="CU40" s="1013"/>
      <c r="CV40" s="1013"/>
      <c r="CW40" s="1013"/>
      <c r="CX40" s="1013"/>
      <c r="CY40" s="1013"/>
      <c r="CZ40" s="1013"/>
      <c r="DA40" s="1013"/>
      <c r="DB40" s="1013"/>
      <c r="DC40" s="1013"/>
      <c r="DD40" s="1013"/>
      <c r="DE40" s="1013"/>
      <c r="DG40" s="1214" t="str">
        <f>IF(各会計、関係団体の財政状況及び健全化判断比率!BR13="","",各会計、関係団体の財政状況及び健全化判断比率!BR13)</f>
        <v/>
      </c>
      <c r="DH40" s="1214"/>
      <c r="DI40" s="1116"/>
    </row>
    <row r="41" ht="32.25" customHeight="1" spans="1:113">
      <c r="A41" s="961"/>
      <c r="B41" s="1008"/>
      <c r="C41" s="1012" t="str">
        <f t="shared" si="5"/>
        <v/>
      </c>
      <c r="D41" s="1012"/>
      <c r="E41" s="1013" t="str">
        <f>IF(各会計、関係団体の財政状況及び健全化判断比率!B14="","",各会計、関係団体の財政状況及び健全化判断比率!B14)</f>
        <v/>
      </c>
      <c r="F41" s="1013"/>
      <c r="G41" s="1013"/>
      <c r="H41" s="1013"/>
      <c r="I41" s="1013"/>
      <c r="J41" s="1013"/>
      <c r="K41" s="1013"/>
      <c r="L41" s="1013"/>
      <c r="M41" s="1013"/>
      <c r="N41" s="1013"/>
      <c r="O41" s="1013"/>
      <c r="P41" s="1013"/>
      <c r="Q41" s="1013"/>
      <c r="R41" s="1013"/>
      <c r="S41" s="1013"/>
      <c r="T41" s="961"/>
      <c r="U41" s="1012" t="str">
        <f t="shared" si="4"/>
        <v/>
      </c>
      <c r="V41" s="1012"/>
      <c r="W41" s="1013"/>
      <c r="X41" s="1013"/>
      <c r="Y41" s="1013"/>
      <c r="Z41" s="1013"/>
      <c r="AA41" s="1013"/>
      <c r="AB41" s="1013"/>
      <c r="AC41" s="1013"/>
      <c r="AD41" s="1013"/>
      <c r="AE41" s="1013"/>
      <c r="AF41" s="1013"/>
      <c r="AG41" s="1013"/>
      <c r="AH41" s="1013"/>
      <c r="AI41" s="1013"/>
      <c r="AJ41" s="1013"/>
      <c r="AK41" s="1013"/>
      <c r="AL41" s="961"/>
      <c r="AM41" s="1012" t="str">
        <f t="shared" si="0"/>
        <v/>
      </c>
      <c r="AN41" s="1012"/>
      <c r="AO41" s="1013"/>
      <c r="AP41" s="1013"/>
      <c r="AQ41" s="1013"/>
      <c r="AR41" s="1013"/>
      <c r="AS41" s="1013"/>
      <c r="AT41" s="1013"/>
      <c r="AU41" s="1013"/>
      <c r="AV41" s="1013"/>
      <c r="AW41" s="1013"/>
      <c r="AX41" s="1013"/>
      <c r="AY41" s="1013"/>
      <c r="AZ41" s="1013"/>
      <c r="BA41" s="1013"/>
      <c r="BB41" s="1013"/>
      <c r="BC41" s="1013"/>
      <c r="BD41" s="961"/>
      <c r="BE41" s="1012" t="str">
        <f t="shared" si="1"/>
        <v/>
      </c>
      <c r="BF41" s="1012"/>
      <c r="BG41" s="1013"/>
      <c r="BH41" s="1013"/>
      <c r="BI41" s="1013"/>
      <c r="BJ41" s="1013"/>
      <c r="BK41" s="1013"/>
      <c r="BL41" s="1013"/>
      <c r="BM41" s="1013"/>
      <c r="BN41" s="1013"/>
      <c r="BO41" s="1013"/>
      <c r="BP41" s="1013"/>
      <c r="BQ41" s="1013"/>
      <c r="BR41" s="1013"/>
      <c r="BS41" s="1013"/>
      <c r="BT41" s="1013"/>
      <c r="BU41" s="1013"/>
      <c r="BV41" s="961"/>
      <c r="BW41" s="1012" t="str">
        <f t="shared" si="2"/>
        <v/>
      </c>
      <c r="BX41" s="1012"/>
      <c r="BY41" s="1013" t="str">
        <f>IF(各会計、関係団体の財政状況及び健全化判断比率!B75="","",各会計、関係団体の財政状況及び健全化判断比率!B75)</f>
        <v/>
      </c>
      <c r="BZ41" s="1013"/>
      <c r="CA41" s="1013"/>
      <c r="CB41" s="1013"/>
      <c r="CC41" s="1013"/>
      <c r="CD41" s="1013"/>
      <c r="CE41" s="1013"/>
      <c r="CF41" s="1013"/>
      <c r="CG41" s="1013"/>
      <c r="CH41" s="1013"/>
      <c r="CI41" s="1013"/>
      <c r="CJ41" s="1013"/>
      <c r="CK41" s="1013"/>
      <c r="CL41" s="1013"/>
      <c r="CM41" s="1013"/>
      <c r="CN41" s="961"/>
      <c r="CO41" s="1012">
        <f t="shared" si="3"/>
        <v>23</v>
      </c>
      <c r="CP41" s="1012"/>
      <c r="CQ41" s="1013" t="str">
        <f>IF(各会計、関係団体の財政状況及び健全化判断比率!BS14="","",各会計、関係団体の財政状況及び健全化判断比率!BS14)</f>
        <v>ひだ桃源郷</v>
      </c>
      <c r="CR41" s="1013"/>
      <c r="CS41" s="1013"/>
      <c r="CT41" s="1013"/>
      <c r="CU41" s="1013"/>
      <c r="CV41" s="1013"/>
      <c r="CW41" s="1013"/>
      <c r="CX41" s="1013"/>
      <c r="CY41" s="1013"/>
      <c r="CZ41" s="1013"/>
      <c r="DA41" s="1013"/>
      <c r="DB41" s="1013"/>
      <c r="DC41" s="1013"/>
      <c r="DD41" s="1013"/>
      <c r="DE41" s="1013"/>
      <c r="DG41" s="1214" t="str">
        <f>IF(各会計、関係団体の財政状況及び健全化判断比率!BR14="","",各会計、関係団体の財政状況及び健全化判断比率!BR14)</f>
        <v/>
      </c>
      <c r="DH41" s="1214"/>
      <c r="DI41" s="1116"/>
    </row>
    <row r="42" ht="32.25" customHeight="1" spans="2:113">
      <c r="B42" s="1008"/>
      <c r="C42" s="1012" t="str">
        <f t="shared" si="5"/>
        <v/>
      </c>
      <c r="D42" s="1012"/>
      <c r="E42" s="1013" t="str">
        <f>IF(各会計、関係団体の財政状況及び健全化判断比率!B15="","",各会計、関係団体の財政状況及び健全化判断比率!B15)</f>
        <v/>
      </c>
      <c r="F42" s="1013"/>
      <c r="G42" s="1013"/>
      <c r="H42" s="1013"/>
      <c r="I42" s="1013"/>
      <c r="J42" s="1013"/>
      <c r="K42" s="1013"/>
      <c r="L42" s="1013"/>
      <c r="M42" s="1013"/>
      <c r="N42" s="1013"/>
      <c r="O42" s="1013"/>
      <c r="P42" s="1013"/>
      <c r="Q42" s="1013"/>
      <c r="R42" s="1013"/>
      <c r="S42" s="1013"/>
      <c r="T42" s="961"/>
      <c r="U42" s="1012" t="str">
        <f t="shared" si="4"/>
        <v/>
      </c>
      <c r="V42" s="1012"/>
      <c r="W42" s="1013"/>
      <c r="X42" s="1013"/>
      <c r="Y42" s="1013"/>
      <c r="Z42" s="1013"/>
      <c r="AA42" s="1013"/>
      <c r="AB42" s="1013"/>
      <c r="AC42" s="1013"/>
      <c r="AD42" s="1013"/>
      <c r="AE42" s="1013"/>
      <c r="AF42" s="1013"/>
      <c r="AG42" s="1013"/>
      <c r="AH42" s="1013"/>
      <c r="AI42" s="1013"/>
      <c r="AJ42" s="1013"/>
      <c r="AK42" s="1013"/>
      <c r="AL42" s="961"/>
      <c r="AM42" s="1012" t="str">
        <f t="shared" si="0"/>
        <v/>
      </c>
      <c r="AN42" s="1012"/>
      <c r="AO42" s="1013"/>
      <c r="AP42" s="1013"/>
      <c r="AQ42" s="1013"/>
      <c r="AR42" s="1013"/>
      <c r="AS42" s="1013"/>
      <c r="AT42" s="1013"/>
      <c r="AU42" s="1013"/>
      <c r="AV42" s="1013"/>
      <c r="AW42" s="1013"/>
      <c r="AX42" s="1013"/>
      <c r="AY42" s="1013"/>
      <c r="AZ42" s="1013"/>
      <c r="BA42" s="1013"/>
      <c r="BB42" s="1013"/>
      <c r="BC42" s="1013"/>
      <c r="BD42" s="961"/>
      <c r="BE42" s="1012" t="str">
        <f t="shared" si="1"/>
        <v/>
      </c>
      <c r="BF42" s="1012"/>
      <c r="BG42" s="1013"/>
      <c r="BH42" s="1013"/>
      <c r="BI42" s="1013"/>
      <c r="BJ42" s="1013"/>
      <c r="BK42" s="1013"/>
      <c r="BL42" s="1013"/>
      <c r="BM42" s="1013"/>
      <c r="BN42" s="1013"/>
      <c r="BO42" s="1013"/>
      <c r="BP42" s="1013"/>
      <c r="BQ42" s="1013"/>
      <c r="BR42" s="1013"/>
      <c r="BS42" s="1013"/>
      <c r="BT42" s="1013"/>
      <c r="BU42" s="1013"/>
      <c r="BV42" s="961"/>
      <c r="BW42" s="1012" t="str">
        <f t="shared" si="2"/>
        <v/>
      </c>
      <c r="BX42" s="1012"/>
      <c r="BY42" s="1013" t="str">
        <f>IF(各会計、関係団体の財政状況及び健全化判断比率!B76="","",各会計、関係団体の財政状況及び健全化判断比率!B76)</f>
        <v/>
      </c>
      <c r="BZ42" s="1013"/>
      <c r="CA42" s="1013"/>
      <c r="CB42" s="1013"/>
      <c r="CC42" s="1013"/>
      <c r="CD42" s="1013"/>
      <c r="CE42" s="1013"/>
      <c r="CF42" s="1013"/>
      <c r="CG42" s="1013"/>
      <c r="CH42" s="1013"/>
      <c r="CI42" s="1013"/>
      <c r="CJ42" s="1013"/>
      <c r="CK42" s="1013"/>
      <c r="CL42" s="1013"/>
      <c r="CM42" s="1013"/>
      <c r="CN42" s="961"/>
      <c r="CO42" s="1012">
        <f t="shared" si="3"/>
        <v>24</v>
      </c>
      <c r="CP42" s="1012"/>
      <c r="CQ42" s="1013" t="str">
        <f>IF(各会計、関係団体の財政状況及び健全化判断比率!BS15="","",各会計、関係団体の財政状況及び健全化判断比率!BS15)</f>
        <v>サンサンあさひ</v>
      </c>
      <c r="CR42" s="1013"/>
      <c r="CS42" s="1013"/>
      <c r="CT42" s="1013"/>
      <c r="CU42" s="1013"/>
      <c r="CV42" s="1013"/>
      <c r="CW42" s="1013"/>
      <c r="CX42" s="1013"/>
      <c r="CY42" s="1013"/>
      <c r="CZ42" s="1013"/>
      <c r="DA42" s="1013"/>
      <c r="DB42" s="1013"/>
      <c r="DC42" s="1013"/>
      <c r="DD42" s="1013"/>
      <c r="DE42" s="1013"/>
      <c r="DG42" s="1214" t="str">
        <f>IF(各会計、関係団体の財政状況及び健全化判断比率!BR15="","",各会計、関係団体の財政状況及び健全化判断比率!BR15)</f>
        <v/>
      </c>
      <c r="DH42" s="1214"/>
      <c r="DI42" s="1116"/>
    </row>
    <row r="43" ht="32.25" customHeight="1" spans="2:113">
      <c r="B43" s="1008"/>
      <c r="C43" s="1012" t="str">
        <f t="shared" si="5"/>
        <v/>
      </c>
      <c r="D43" s="1012"/>
      <c r="E43" s="1013" t="str">
        <f>IF(各会計、関係団体の財政状況及び健全化判断比率!B16="","",各会計、関係団体の財政状況及び健全化判断比率!B16)</f>
        <v/>
      </c>
      <c r="F43" s="1013"/>
      <c r="G43" s="1013"/>
      <c r="H43" s="1013"/>
      <c r="I43" s="1013"/>
      <c r="J43" s="1013"/>
      <c r="K43" s="1013"/>
      <c r="L43" s="1013"/>
      <c r="M43" s="1013"/>
      <c r="N43" s="1013"/>
      <c r="O43" s="1013"/>
      <c r="P43" s="1013"/>
      <c r="Q43" s="1013"/>
      <c r="R43" s="1013"/>
      <c r="S43" s="1013"/>
      <c r="T43" s="961"/>
      <c r="U43" s="1012" t="str">
        <f t="shared" si="4"/>
        <v/>
      </c>
      <c r="V43" s="1012"/>
      <c r="W43" s="1013"/>
      <c r="X43" s="1013"/>
      <c r="Y43" s="1013"/>
      <c r="Z43" s="1013"/>
      <c r="AA43" s="1013"/>
      <c r="AB43" s="1013"/>
      <c r="AC43" s="1013"/>
      <c r="AD43" s="1013"/>
      <c r="AE43" s="1013"/>
      <c r="AF43" s="1013"/>
      <c r="AG43" s="1013"/>
      <c r="AH43" s="1013"/>
      <c r="AI43" s="1013"/>
      <c r="AJ43" s="1013"/>
      <c r="AK43" s="1013"/>
      <c r="AL43" s="961"/>
      <c r="AM43" s="1012" t="str">
        <f t="shared" si="0"/>
        <v/>
      </c>
      <c r="AN43" s="1012"/>
      <c r="AO43" s="1013"/>
      <c r="AP43" s="1013"/>
      <c r="AQ43" s="1013"/>
      <c r="AR43" s="1013"/>
      <c r="AS43" s="1013"/>
      <c r="AT43" s="1013"/>
      <c r="AU43" s="1013"/>
      <c r="AV43" s="1013"/>
      <c r="AW43" s="1013"/>
      <c r="AX43" s="1013"/>
      <c r="AY43" s="1013"/>
      <c r="AZ43" s="1013"/>
      <c r="BA43" s="1013"/>
      <c r="BB43" s="1013"/>
      <c r="BC43" s="1013"/>
      <c r="BD43" s="961"/>
      <c r="BE43" s="1012" t="str">
        <f t="shared" si="1"/>
        <v/>
      </c>
      <c r="BF43" s="1012"/>
      <c r="BG43" s="1013"/>
      <c r="BH43" s="1013"/>
      <c r="BI43" s="1013"/>
      <c r="BJ43" s="1013"/>
      <c r="BK43" s="1013"/>
      <c r="BL43" s="1013"/>
      <c r="BM43" s="1013"/>
      <c r="BN43" s="1013"/>
      <c r="BO43" s="1013"/>
      <c r="BP43" s="1013"/>
      <c r="BQ43" s="1013"/>
      <c r="BR43" s="1013"/>
      <c r="BS43" s="1013"/>
      <c r="BT43" s="1013"/>
      <c r="BU43" s="1013"/>
      <c r="BV43" s="961"/>
      <c r="BW43" s="1012" t="str">
        <f t="shared" si="2"/>
        <v/>
      </c>
      <c r="BX43" s="1012"/>
      <c r="BY43" s="1013" t="str">
        <f>IF(各会計、関係団体の財政状況及び健全化判断比率!B77="","",各会計、関係団体の財政状況及び健全化判断比率!B77)</f>
        <v/>
      </c>
      <c r="BZ43" s="1013"/>
      <c r="CA43" s="1013"/>
      <c r="CB43" s="1013"/>
      <c r="CC43" s="1013"/>
      <c r="CD43" s="1013"/>
      <c r="CE43" s="1013"/>
      <c r="CF43" s="1013"/>
      <c r="CG43" s="1013"/>
      <c r="CH43" s="1013"/>
      <c r="CI43" s="1013"/>
      <c r="CJ43" s="1013"/>
      <c r="CK43" s="1013"/>
      <c r="CL43" s="1013"/>
      <c r="CM43" s="1013"/>
      <c r="CN43" s="961"/>
      <c r="CO43" s="1012">
        <f t="shared" si="3"/>
        <v>25</v>
      </c>
      <c r="CP43" s="1012"/>
      <c r="CQ43" s="1013" t="str">
        <f>IF(各会計、関係団体の財政状況及び健全化判断比率!BS16="","",各会計、関係団体の財政状況及び健全化判断比率!BS16)</f>
        <v>高根村観光開発公社</v>
      </c>
      <c r="CR43" s="1013"/>
      <c r="CS43" s="1013"/>
      <c r="CT43" s="1013"/>
      <c r="CU43" s="1013"/>
      <c r="CV43" s="1013"/>
      <c r="CW43" s="1013"/>
      <c r="CX43" s="1013"/>
      <c r="CY43" s="1013"/>
      <c r="CZ43" s="1013"/>
      <c r="DA43" s="1013"/>
      <c r="DB43" s="1013"/>
      <c r="DC43" s="1013"/>
      <c r="DD43" s="1013"/>
      <c r="DE43" s="1013"/>
      <c r="DG43" s="1214" t="str">
        <f>IF(各会計、関係団体の財政状況及び健全化判断比率!BR16="","",各会計、関係団体の財政状況及び健全化判断比率!BR16)</f>
        <v/>
      </c>
      <c r="DH43" s="1214"/>
      <c r="DI43" s="1116"/>
    </row>
    <row r="44" ht="13.5" customHeight="1" spans="2:113">
      <c r="B44" s="1014"/>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5"/>
      <c r="DI44" s="1216"/>
    </row>
    <row r="45"/>
    <row r="46" spans="2:5">
      <c r="B46" s="957" t="s">
        <v>118</v>
      </c>
      <c r="E46" s="957" t="s">
        <v>119</v>
      </c>
    </row>
    <row r="47" spans="5:5">
      <c r="E47" s="957" t="s">
        <v>120</v>
      </c>
    </row>
    <row r="48" spans="5:5">
      <c r="E48" s="957" t="s">
        <v>121</v>
      </c>
    </row>
    <row r="49" spans="5:113">
      <c r="E49" s="1016" t="s">
        <v>122</v>
      </c>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6"/>
      <c r="BD49" s="1016"/>
      <c r="BE49" s="1016"/>
      <c r="BF49" s="1016"/>
      <c r="BG49" s="1016"/>
      <c r="BH49" s="1016"/>
      <c r="BI49" s="1016"/>
      <c r="BJ49" s="1016"/>
      <c r="BK49" s="1016"/>
      <c r="BL49" s="1016"/>
      <c r="BM49" s="1016"/>
      <c r="BN49" s="1016"/>
      <c r="BO49" s="1016"/>
      <c r="BP49" s="1016"/>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c r="CL49" s="1016"/>
      <c r="CM49" s="1016"/>
      <c r="CN49" s="1016"/>
      <c r="CO49" s="1016"/>
      <c r="CP49" s="1016"/>
      <c r="CQ49" s="1016"/>
      <c r="CR49" s="1016"/>
      <c r="CS49" s="1016"/>
      <c r="CT49" s="1016"/>
      <c r="CU49" s="1016"/>
      <c r="CV49" s="1016"/>
      <c r="CW49" s="1016"/>
      <c r="CX49" s="1016"/>
      <c r="CY49" s="1016"/>
      <c r="CZ49" s="1016"/>
      <c r="DA49" s="1016"/>
      <c r="DB49" s="1016"/>
      <c r="DC49" s="1016"/>
      <c r="DD49" s="1016"/>
      <c r="DE49" s="1016"/>
      <c r="DF49" s="1016"/>
      <c r="DG49" s="1016"/>
      <c r="DH49" s="1016"/>
      <c r="DI49" s="1016"/>
    </row>
    <row r="50" spans="5:5">
      <c r="E50" s="957" t="s">
        <v>123</v>
      </c>
    </row>
    <row r="51" spans="5:5">
      <c r="E51" s="957" t="s">
        <v>124</v>
      </c>
    </row>
    <row r="52" spans="5:5">
      <c r="E52" s="957" t="s">
        <v>125</v>
      </c>
    </row>
    <row r="53" spans="5:5">
      <c r="E53" s="957" t="s">
        <v>126</v>
      </c>
    </row>
    <row r="54"/>
    <row r="55"/>
    <row r="56"/>
  </sheetData>
  <sheetProtection algorithmName="SHA-512" hashValue="Rjm09tUVzmZ5mTYy1KVFgDdUC+PMOL4kjDIKlULVeTdgelpfXtYJCK1TspKiYq0tCoMOmerD6FyQ4wLKAOgk2g==" saltValue="/sQxVVTYomVDiKWYkns3W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22:D30"/>
    <mergeCell ref="E22:K23"/>
    <mergeCell ref="L22:P23"/>
    <mergeCell ref="Q22:V23"/>
    <mergeCell ref="Z22:AG23"/>
    <mergeCell ref="CT22:DA23"/>
    <mergeCell ref="DB22:DI23"/>
    <mergeCell ref="AH22:AL23"/>
    <mergeCell ref="AM22:AR23"/>
    <mergeCell ref="AS22:AX23"/>
    <mergeCell ref="CT28:DA29"/>
    <mergeCell ref="DB28:DI29"/>
    <mergeCell ref="AY28:BB30"/>
    <mergeCell ref="CE28:CS29"/>
    <mergeCell ref="CT26:DA27"/>
    <mergeCell ref="DB26:DI27"/>
    <mergeCell ref="CE26:CS27"/>
    <mergeCell ref="W22:Y29"/>
    <mergeCell ref="CE22:CS23"/>
    <mergeCell ref="CT24:DA25"/>
    <mergeCell ref="DB24:DI25"/>
    <mergeCell ref="CE20:CS21"/>
    <mergeCell ref="CT20:DA21"/>
    <mergeCell ref="DB20:DI21"/>
    <mergeCell ref="CE24:CS25"/>
    <mergeCell ref="W19:AB20"/>
    <mergeCell ref="CE16:CS17"/>
    <mergeCell ref="CT16:DA17"/>
    <mergeCell ref="DB16:DI17"/>
    <mergeCell ref="CE18:CS19"/>
    <mergeCell ref="CT18:DA19"/>
    <mergeCell ref="DB18:DI19"/>
    <mergeCell ref="W15:AB16"/>
    <mergeCell ref="W17:AB18"/>
    <mergeCell ref="B12:K17"/>
    <mergeCell ref="W13:AB14"/>
    <mergeCell ref="B9:K11"/>
    <mergeCell ref="W9:AL11"/>
    <mergeCell ref="B6:K8"/>
    <mergeCell ref="L6:V8"/>
    <mergeCell ref="W6:AB8"/>
    <mergeCell ref="AC6:AL8"/>
    <mergeCell ref="B3:K5"/>
    <mergeCell ref="L3:V5"/>
    <mergeCell ref="W3:AB5"/>
    <mergeCell ref="AC3:AL5"/>
    <mergeCell ref="AM3:AX4"/>
  </mergeCells>
  <printOptions horizontalCentered="1"/>
  <pageMargins left="0" right="0" top="0.393700787401575" bottom="0.393700787401575" header="0.196850393700787" footer="0.196850393700787"/>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EM49"/>
  <sheetViews>
    <sheetView showGridLines="0" workbookViewId="0">
      <selection activeCell="A1" sqref="A1"/>
    </sheetView>
  </sheetViews>
  <sheetFormatPr defaultColWidth="0" defaultRowHeight="11.25" customHeight="1" zeroHeight="1"/>
  <cols>
    <col min="1" max="1" width="1.625" style="829" customWidth="1"/>
    <col min="2" max="2" width="2.375" style="829" customWidth="1"/>
    <col min="3" max="16" width="2.625" style="829" customWidth="1"/>
    <col min="17" max="17" width="2.375" style="829" customWidth="1"/>
    <col min="18" max="95" width="1.625" style="829" customWidth="1"/>
    <col min="96" max="133" width="1.625" style="830" customWidth="1"/>
    <col min="134" max="143" width="1.625" style="829" customWidth="1"/>
    <col min="144" max="16384" width="0" style="829" hidden="1"/>
  </cols>
  <sheetData>
    <row r="1" ht="22.5" customHeight="1" spans="2:143">
      <c r="B1" s="831"/>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c r="BW1" s="832"/>
      <c r="BX1" s="832"/>
      <c r="BY1" s="832"/>
      <c r="BZ1" s="832"/>
      <c r="CA1" s="832"/>
      <c r="CB1" s="832"/>
      <c r="CC1" s="832"/>
      <c r="CD1" s="832"/>
      <c r="CE1" s="832"/>
      <c r="CF1" s="832"/>
      <c r="CG1" s="832"/>
      <c r="CH1" s="832"/>
      <c r="CI1" s="832"/>
      <c r="CJ1" s="832"/>
      <c r="CK1" s="832"/>
      <c r="CL1" s="832"/>
      <c r="CM1" s="832"/>
      <c r="CN1" s="832"/>
      <c r="CO1" s="832"/>
      <c r="CP1" s="832"/>
      <c r="CQ1" s="832"/>
      <c r="CR1" s="832"/>
      <c r="CS1" s="832"/>
      <c r="CT1" s="832"/>
      <c r="CU1" s="832"/>
      <c r="CV1" s="832"/>
      <c r="CW1" s="832"/>
      <c r="CX1" s="832"/>
      <c r="CY1" s="832"/>
      <c r="CZ1" s="832"/>
      <c r="DA1" s="832"/>
      <c r="DB1" s="832"/>
      <c r="DC1" s="832"/>
      <c r="DD1" s="832"/>
      <c r="DE1" s="832"/>
      <c r="DF1" s="832"/>
      <c r="DG1" s="832"/>
      <c r="DH1" s="929" t="s">
        <v>127</v>
      </c>
      <c r="DI1" s="938"/>
      <c r="DJ1" s="938"/>
      <c r="DK1" s="938"/>
      <c r="DL1" s="938"/>
      <c r="DM1" s="938"/>
      <c r="DN1" s="939"/>
      <c r="DO1" s="829"/>
      <c r="DP1" s="929" t="s">
        <v>128</v>
      </c>
      <c r="DQ1" s="938"/>
      <c r="DR1" s="938"/>
      <c r="DS1" s="938"/>
      <c r="DT1" s="938"/>
      <c r="DU1" s="938"/>
      <c r="DV1" s="938"/>
      <c r="DW1" s="938"/>
      <c r="DX1" s="938"/>
      <c r="DY1" s="938"/>
      <c r="DZ1" s="938"/>
      <c r="EA1" s="938"/>
      <c r="EB1" s="938"/>
      <c r="EC1" s="939"/>
      <c r="ED1" s="832"/>
      <c r="EE1" s="832"/>
      <c r="EF1" s="832"/>
      <c r="EG1" s="832"/>
      <c r="EH1" s="832"/>
      <c r="EI1" s="832"/>
      <c r="EJ1" s="832"/>
      <c r="EK1" s="832"/>
      <c r="EL1" s="832"/>
      <c r="EM1" s="832"/>
    </row>
    <row r="2" ht="22.5" customHeight="1" spans="2:133">
      <c r="B2" s="833" t="s">
        <v>129</v>
      </c>
      <c r="R2" s="844"/>
      <c r="S2" s="844"/>
      <c r="T2" s="844"/>
      <c r="U2" s="844"/>
      <c r="V2" s="844"/>
      <c r="W2" s="844"/>
      <c r="X2" s="844"/>
      <c r="Y2" s="844"/>
      <c r="Z2" s="844"/>
      <c r="AA2" s="844"/>
      <c r="AB2" s="844"/>
      <c r="AC2" s="844"/>
      <c r="AE2" s="856"/>
      <c r="AF2" s="856"/>
      <c r="AG2" s="856"/>
      <c r="AH2" s="856"/>
      <c r="AI2" s="856"/>
      <c r="AJ2" s="844"/>
      <c r="AK2" s="844"/>
      <c r="AL2" s="844"/>
      <c r="AM2" s="844"/>
      <c r="AN2" s="844"/>
      <c r="AO2" s="844"/>
      <c r="AP2" s="844"/>
      <c r="CD2" s="832"/>
      <c r="CE2" s="832"/>
      <c r="CF2" s="832"/>
      <c r="CG2" s="832"/>
      <c r="CH2" s="832"/>
      <c r="CI2" s="832"/>
      <c r="CJ2" s="832"/>
      <c r="CK2" s="832"/>
      <c r="CL2" s="832"/>
      <c r="CM2" s="832"/>
      <c r="CN2" s="832"/>
      <c r="CO2" s="832"/>
      <c r="CP2" s="832"/>
      <c r="CQ2" s="832"/>
      <c r="CR2" s="832"/>
      <c r="CS2" s="832"/>
      <c r="CT2" s="832"/>
      <c r="CU2" s="832"/>
      <c r="CV2" s="832"/>
      <c r="CW2" s="832"/>
      <c r="CX2" s="832"/>
      <c r="CY2" s="832"/>
      <c r="CZ2" s="832"/>
      <c r="DA2" s="832"/>
      <c r="DB2" s="832"/>
      <c r="DC2" s="832"/>
      <c r="DD2" s="832"/>
      <c r="DE2" s="832"/>
      <c r="DF2" s="832"/>
      <c r="DG2" s="832"/>
      <c r="DH2" s="832"/>
      <c r="DI2" s="832"/>
      <c r="DJ2" s="832"/>
      <c r="DK2" s="832"/>
      <c r="DL2" s="832"/>
      <c r="DM2" s="832"/>
      <c r="DN2" s="832"/>
      <c r="DO2" s="832"/>
      <c r="DP2" s="832"/>
      <c r="DQ2" s="832"/>
      <c r="DR2" s="832"/>
      <c r="DS2" s="832"/>
      <c r="DT2" s="832"/>
      <c r="DU2" s="832"/>
      <c r="DV2" s="832"/>
      <c r="DW2" s="832"/>
      <c r="DX2" s="832"/>
      <c r="DY2" s="832"/>
      <c r="DZ2" s="832"/>
      <c r="EA2" s="832"/>
      <c r="EB2" s="832"/>
      <c r="EC2" s="832"/>
    </row>
    <row r="3" customHeight="1" spans="2:133">
      <c r="B3" s="834" t="s">
        <v>130</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4" t="s">
        <v>131</v>
      </c>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45"/>
      <c r="CD3" s="834" t="s">
        <v>132</v>
      </c>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45"/>
    </row>
    <row r="4" customHeight="1" spans="2:133">
      <c r="B4" s="834" t="s">
        <v>7</v>
      </c>
      <c r="C4" s="835"/>
      <c r="D4" s="835"/>
      <c r="E4" s="835"/>
      <c r="F4" s="835"/>
      <c r="G4" s="835"/>
      <c r="H4" s="835"/>
      <c r="I4" s="835"/>
      <c r="J4" s="835"/>
      <c r="K4" s="835"/>
      <c r="L4" s="835"/>
      <c r="M4" s="835"/>
      <c r="N4" s="835"/>
      <c r="O4" s="835"/>
      <c r="P4" s="835"/>
      <c r="Q4" s="845"/>
      <c r="R4" s="834" t="s">
        <v>133</v>
      </c>
      <c r="S4" s="835"/>
      <c r="T4" s="835"/>
      <c r="U4" s="835"/>
      <c r="V4" s="835"/>
      <c r="W4" s="835"/>
      <c r="X4" s="835"/>
      <c r="Y4" s="845"/>
      <c r="Z4" s="834" t="s">
        <v>134</v>
      </c>
      <c r="AA4" s="835"/>
      <c r="AB4" s="835"/>
      <c r="AC4" s="845"/>
      <c r="AD4" s="834" t="s">
        <v>135</v>
      </c>
      <c r="AE4" s="835"/>
      <c r="AF4" s="835"/>
      <c r="AG4" s="835"/>
      <c r="AH4" s="835"/>
      <c r="AI4" s="835"/>
      <c r="AJ4" s="835"/>
      <c r="AK4" s="845"/>
      <c r="AL4" s="834" t="s">
        <v>134</v>
      </c>
      <c r="AM4" s="835"/>
      <c r="AN4" s="835"/>
      <c r="AO4" s="845"/>
      <c r="AP4" s="874" t="s">
        <v>7</v>
      </c>
      <c r="AQ4" s="874"/>
      <c r="AR4" s="874"/>
      <c r="AS4" s="874"/>
      <c r="AT4" s="874"/>
      <c r="AU4" s="874"/>
      <c r="AV4" s="874"/>
      <c r="AW4" s="874"/>
      <c r="AX4" s="874"/>
      <c r="AY4" s="874"/>
      <c r="AZ4" s="874"/>
      <c r="BA4" s="874"/>
      <c r="BB4" s="874"/>
      <c r="BC4" s="874"/>
      <c r="BD4" s="874"/>
      <c r="BE4" s="874"/>
      <c r="BF4" s="874"/>
      <c r="BG4" s="874" t="s">
        <v>136</v>
      </c>
      <c r="BH4" s="874"/>
      <c r="BI4" s="874"/>
      <c r="BJ4" s="874"/>
      <c r="BK4" s="874"/>
      <c r="BL4" s="874"/>
      <c r="BM4" s="874"/>
      <c r="BN4" s="874"/>
      <c r="BO4" s="874" t="s">
        <v>134</v>
      </c>
      <c r="BP4" s="874"/>
      <c r="BQ4" s="874"/>
      <c r="BR4" s="874"/>
      <c r="BS4" s="874" t="s">
        <v>137</v>
      </c>
      <c r="BT4" s="874"/>
      <c r="BU4" s="874"/>
      <c r="BV4" s="874"/>
      <c r="BW4" s="874"/>
      <c r="BX4" s="874"/>
      <c r="BY4" s="874"/>
      <c r="BZ4" s="874"/>
      <c r="CA4" s="874"/>
      <c r="CB4" s="874"/>
      <c r="CD4" s="834" t="s">
        <v>138</v>
      </c>
      <c r="CE4" s="835"/>
      <c r="CF4" s="835"/>
      <c r="CG4" s="835"/>
      <c r="CH4" s="835"/>
      <c r="CI4" s="835"/>
      <c r="CJ4" s="835"/>
      <c r="CK4" s="835"/>
      <c r="CL4" s="835"/>
      <c r="CM4" s="835"/>
      <c r="CN4" s="835"/>
      <c r="CO4" s="835"/>
      <c r="CP4" s="835"/>
      <c r="CQ4" s="835"/>
      <c r="CR4" s="835"/>
      <c r="CS4" s="835"/>
      <c r="CT4" s="835"/>
      <c r="CU4" s="835"/>
      <c r="CV4" s="835"/>
      <c r="CW4" s="835"/>
      <c r="CX4" s="835"/>
      <c r="CY4" s="835"/>
      <c r="CZ4" s="835"/>
      <c r="DA4" s="835"/>
      <c r="DB4" s="835"/>
      <c r="DC4" s="835"/>
      <c r="DD4" s="835"/>
      <c r="DE4" s="835"/>
      <c r="DF4" s="835"/>
      <c r="DG4" s="835"/>
      <c r="DH4" s="835"/>
      <c r="DI4" s="835"/>
      <c r="DJ4" s="835"/>
      <c r="DK4" s="835"/>
      <c r="DL4" s="835"/>
      <c r="DM4" s="835"/>
      <c r="DN4" s="835"/>
      <c r="DO4" s="835"/>
      <c r="DP4" s="835"/>
      <c r="DQ4" s="835"/>
      <c r="DR4" s="835"/>
      <c r="DS4" s="835"/>
      <c r="DT4" s="835"/>
      <c r="DU4" s="835"/>
      <c r="DV4" s="835"/>
      <c r="DW4" s="835"/>
      <c r="DX4" s="835"/>
      <c r="DY4" s="835"/>
      <c r="DZ4" s="835"/>
      <c r="EA4" s="835"/>
      <c r="EB4" s="835"/>
      <c r="EC4" s="845"/>
    </row>
    <row r="5" customHeight="1" spans="2:133">
      <c r="B5" s="836" t="s">
        <v>139</v>
      </c>
      <c r="C5" s="837"/>
      <c r="D5" s="837"/>
      <c r="E5" s="837"/>
      <c r="F5" s="837"/>
      <c r="G5" s="837"/>
      <c r="H5" s="837"/>
      <c r="I5" s="837"/>
      <c r="J5" s="837"/>
      <c r="K5" s="837"/>
      <c r="L5" s="837"/>
      <c r="M5" s="837"/>
      <c r="N5" s="837"/>
      <c r="O5" s="837"/>
      <c r="P5" s="837"/>
      <c r="Q5" s="846"/>
      <c r="R5" s="847">
        <v>14382392</v>
      </c>
      <c r="S5" s="848"/>
      <c r="T5" s="848"/>
      <c r="U5" s="848"/>
      <c r="V5" s="848"/>
      <c r="W5" s="848"/>
      <c r="X5" s="848"/>
      <c r="Y5" s="857"/>
      <c r="Z5" s="858">
        <v>25.5</v>
      </c>
      <c r="AA5" s="858"/>
      <c r="AB5" s="858"/>
      <c r="AC5" s="858"/>
      <c r="AD5" s="859">
        <v>13510726</v>
      </c>
      <c r="AE5" s="859"/>
      <c r="AF5" s="859"/>
      <c r="AG5" s="859"/>
      <c r="AH5" s="859"/>
      <c r="AI5" s="859"/>
      <c r="AJ5" s="859"/>
      <c r="AK5" s="859"/>
      <c r="AL5" s="870">
        <v>48</v>
      </c>
      <c r="AM5" s="871"/>
      <c r="AN5" s="871"/>
      <c r="AO5" s="875"/>
      <c r="AP5" s="836" t="s">
        <v>140</v>
      </c>
      <c r="AQ5" s="837"/>
      <c r="AR5" s="837"/>
      <c r="AS5" s="837"/>
      <c r="AT5" s="837"/>
      <c r="AU5" s="837"/>
      <c r="AV5" s="837"/>
      <c r="AW5" s="837"/>
      <c r="AX5" s="837"/>
      <c r="AY5" s="837"/>
      <c r="AZ5" s="837"/>
      <c r="BA5" s="837"/>
      <c r="BB5" s="837"/>
      <c r="BC5" s="837"/>
      <c r="BD5" s="837"/>
      <c r="BE5" s="837"/>
      <c r="BF5" s="846"/>
      <c r="BG5" s="850">
        <v>13258019</v>
      </c>
      <c r="BH5" s="851"/>
      <c r="BI5" s="851"/>
      <c r="BJ5" s="851"/>
      <c r="BK5" s="851"/>
      <c r="BL5" s="851"/>
      <c r="BM5" s="851"/>
      <c r="BN5" s="860"/>
      <c r="BO5" s="861">
        <v>92.2</v>
      </c>
      <c r="BP5" s="861"/>
      <c r="BQ5" s="861"/>
      <c r="BR5" s="861"/>
      <c r="BS5" s="862" t="s">
        <v>47</v>
      </c>
      <c r="BT5" s="862"/>
      <c r="BU5" s="862"/>
      <c r="BV5" s="862"/>
      <c r="BW5" s="862"/>
      <c r="BX5" s="862"/>
      <c r="BY5" s="862"/>
      <c r="BZ5" s="862"/>
      <c r="CA5" s="862"/>
      <c r="CB5" s="913"/>
      <c r="CD5" s="834" t="s">
        <v>7</v>
      </c>
      <c r="CE5" s="835"/>
      <c r="CF5" s="835"/>
      <c r="CG5" s="835"/>
      <c r="CH5" s="835"/>
      <c r="CI5" s="835"/>
      <c r="CJ5" s="835"/>
      <c r="CK5" s="835"/>
      <c r="CL5" s="835"/>
      <c r="CM5" s="835"/>
      <c r="CN5" s="835"/>
      <c r="CO5" s="835"/>
      <c r="CP5" s="835"/>
      <c r="CQ5" s="845"/>
      <c r="CR5" s="834" t="s">
        <v>141</v>
      </c>
      <c r="CS5" s="835"/>
      <c r="CT5" s="835"/>
      <c r="CU5" s="835"/>
      <c r="CV5" s="835"/>
      <c r="CW5" s="835"/>
      <c r="CX5" s="835"/>
      <c r="CY5" s="845"/>
      <c r="CZ5" s="834" t="s">
        <v>134</v>
      </c>
      <c r="DA5" s="835"/>
      <c r="DB5" s="835"/>
      <c r="DC5" s="845"/>
      <c r="DD5" s="834" t="s">
        <v>142</v>
      </c>
      <c r="DE5" s="835"/>
      <c r="DF5" s="835"/>
      <c r="DG5" s="835"/>
      <c r="DH5" s="835"/>
      <c r="DI5" s="835"/>
      <c r="DJ5" s="835"/>
      <c r="DK5" s="835"/>
      <c r="DL5" s="835"/>
      <c r="DM5" s="835"/>
      <c r="DN5" s="835"/>
      <c r="DO5" s="835"/>
      <c r="DP5" s="845"/>
      <c r="DQ5" s="834" t="s">
        <v>143</v>
      </c>
      <c r="DR5" s="835"/>
      <c r="DS5" s="835"/>
      <c r="DT5" s="835"/>
      <c r="DU5" s="835"/>
      <c r="DV5" s="835"/>
      <c r="DW5" s="835"/>
      <c r="DX5" s="835"/>
      <c r="DY5" s="835"/>
      <c r="DZ5" s="835"/>
      <c r="EA5" s="835"/>
      <c r="EB5" s="835"/>
      <c r="EC5" s="845"/>
    </row>
    <row r="6" customHeight="1" spans="2:133">
      <c r="B6" s="838" t="s">
        <v>144</v>
      </c>
      <c r="Q6" s="849"/>
      <c r="R6" s="850">
        <v>648774</v>
      </c>
      <c r="S6" s="851"/>
      <c r="T6" s="851"/>
      <c r="U6" s="851"/>
      <c r="V6" s="851"/>
      <c r="W6" s="851"/>
      <c r="X6" s="851"/>
      <c r="Y6" s="860"/>
      <c r="Z6" s="861">
        <v>1.2</v>
      </c>
      <c r="AA6" s="861"/>
      <c r="AB6" s="861"/>
      <c r="AC6" s="861"/>
      <c r="AD6" s="862">
        <v>648774</v>
      </c>
      <c r="AE6" s="862"/>
      <c r="AF6" s="862"/>
      <c r="AG6" s="862"/>
      <c r="AH6" s="862"/>
      <c r="AI6" s="862"/>
      <c r="AJ6" s="862"/>
      <c r="AK6" s="862"/>
      <c r="AL6" s="863">
        <v>2.3</v>
      </c>
      <c r="AM6" s="864"/>
      <c r="AN6" s="864"/>
      <c r="AO6" s="876"/>
      <c r="AP6" s="838" t="s">
        <v>145</v>
      </c>
      <c r="BF6" s="849"/>
      <c r="BG6" s="850">
        <v>13258019</v>
      </c>
      <c r="BH6" s="851"/>
      <c r="BI6" s="851"/>
      <c r="BJ6" s="851"/>
      <c r="BK6" s="851"/>
      <c r="BL6" s="851"/>
      <c r="BM6" s="851"/>
      <c r="BN6" s="860"/>
      <c r="BO6" s="861">
        <v>92.2</v>
      </c>
      <c r="BP6" s="861"/>
      <c r="BQ6" s="861"/>
      <c r="BR6" s="861"/>
      <c r="BS6" s="862" t="s">
        <v>47</v>
      </c>
      <c r="BT6" s="862"/>
      <c r="BU6" s="862"/>
      <c r="BV6" s="862"/>
      <c r="BW6" s="862"/>
      <c r="BX6" s="862"/>
      <c r="BY6" s="862"/>
      <c r="BZ6" s="862"/>
      <c r="CA6" s="862"/>
      <c r="CB6" s="913"/>
      <c r="CD6" s="836" t="s">
        <v>146</v>
      </c>
      <c r="CE6" s="837"/>
      <c r="CF6" s="837"/>
      <c r="CG6" s="837"/>
      <c r="CH6" s="837"/>
      <c r="CI6" s="837"/>
      <c r="CJ6" s="837"/>
      <c r="CK6" s="837"/>
      <c r="CL6" s="837"/>
      <c r="CM6" s="837"/>
      <c r="CN6" s="837"/>
      <c r="CO6" s="837"/>
      <c r="CP6" s="837"/>
      <c r="CQ6" s="846"/>
      <c r="CR6" s="850">
        <v>297452</v>
      </c>
      <c r="CS6" s="851"/>
      <c r="CT6" s="851"/>
      <c r="CU6" s="851"/>
      <c r="CV6" s="851"/>
      <c r="CW6" s="851"/>
      <c r="CX6" s="851"/>
      <c r="CY6" s="860"/>
      <c r="CZ6" s="870">
        <v>0.6</v>
      </c>
      <c r="DA6" s="871"/>
      <c r="DB6" s="871"/>
      <c r="DC6" s="930"/>
      <c r="DD6" s="866" t="s">
        <v>47</v>
      </c>
      <c r="DE6" s="851"/>
      <c r="DF6" s="851"/>
      <c r="DG6" s="851"/>
      <c r="DH6" s="851"/>
      <c r="DI6" s="851"/>
      <c r="DJ6" s="851"/>
      <c r="DK6" s="851"/>
      <c r="DL6" s="851"/>
      <c r="DM6" s="851"/>
      <c r="DN6" s="851"/>
      <c r="DO6" s="851"/>
      <c r="DP6" s="860"/>
      <c r="DQ6" s="866">
        <v>297452</v>
      </c>
      <c r="DR6" s="851"/>
      <c r="DS6" s="851"/>
      <c r="DT6" s="851"/>
      <c r="DU6" s="851"/>
      <c r="DV6" s="851"/>
      <c r="DW6" s="851"/>
      <c r="DX6" s="851"/>
      <c r="DY6" s="851"/>
      <c r="DZ6" s="851"/>
      <c r="EA6" s="851"/>
      <c r="EB6" s="851"/>
      <c r="EC6" s="914"/>
    </row>
    <row r="7" customHeight="1" spans="2:133">
      <c r="B7" s="838" t="s">
        <v>147</v>
      </c>
      <c r="Q7" s="849"/>
      <c r="R7" s="850">
        <v>3914</v>
      </c>
      <c r="S7" s="851"/>
      <c r="T7" s="851"/>
      <c r="U7" s="851"/>
      <c r="V7" s="851"/>
      <c r="W7" s="851"/>
      <c r="X7" s="851"/>
      <c r="Y7" s="860"/>
      <c r="Z7" s="861">
        <v>0</v>
      </c>
      <c r="AA7" s="861"/>
      <c r="AB7" s="861"/>
      <c r="AC7" s="861"/>
      <c r="AD7" s="862">
        <v>3914</v>
      </c>
      <c r="AE7" s="862"/>
      <c r="AF7" s="862"/>
      <c r="AG7" s="862"/>
      <c r="AH7" s="862"/>
      <c r="AI7" s="862"/>
      <c r="AJ7" s="862"/>
      <c r="AK7" s="862"/>
      <c r="AL7" s="863">
        <v>0</v>
      </c>
      <c r="AM7" s="864"/>
      <c r="AN7" s="864"/>
      <c r="AO7" s="876"/>
      <c r="AP7" s="838" t="s">
        <v>148</v>
      </c>
      <c r="BF7" s="849"/>
      <c r="BG7" s="850">
        <v>4990936</v>
      </c>
      <c r="BH7" s="851"/>
      <c r="BI7" s="851"/>
      <c r="BJ7" s="851"/>
      <c r="BK7" s="851"/>
      <c r="BL7" s="851"/>
      <c r="BM7" s="851"/>
      <c r="BN7" s="860"/>
      <c r="BO7" s="861">
        <v>34.7</v>
      </c>
      <c r="BP7" s="861"/>
      <c r="BQ7" s="861"/>
      <c r="BR7" s="861"/>
      <c r="BS7" s="862" t="s">
        <v>47</v>
      </c>
      <c r="BT7" s="862"/>
      <c r="BU7" s="862"/>
      <c r="BV7" s="862"/>
      <c r="BW7" s="862"/>
      <c r="BX7" s="862"/>
      <c r="BY7" s="862"/>
      <c r="BZ7" s="862"/>
      <c r="CA7" s="862"/>
      <c r="CB7" s="913"/>
      <c r="CD7" s="838" t="s">
        <v>149</v>
      </c>
      <c r="CQ7" s="849"/>
      <c r="CR7" s="850">
        <v>10503040</v>
      </c>
      <c r="CS7" s="851"/>
      <c r="CT7" s="851"/>
      <c r="CU7" s="851"/>
      <c r="CV7" s="851"/>
      <c r="CW7" s="851"/>
      <c r="CX7" s="851"/>
      <c r="CY7" s="860"/>
      <c r="CZ7" s="861">
        <v>20</v>
      </c>
      <c r="DA7" s="861"/>
      <c r="DB7" s="861"/>
      <c r="DC7" s="861"/>
      <c r="DD7" s="866">
        <v>98040</v>
      </c>
      <c r="DE7" s="851"/>
      <c r="DF7" s="851"/>
      <c r="DG7" s="851"/>
      <c r="DH7" s="851"/>
      <c r="DI7" s="851"/>
      <c r="DJ7" s="851"/>
      <c r="DK7" s="851"/>
      <c r="DL7" s="851"/>
      <c r="DM7" s="851"/>
      <c r="DN7" s="851"/>
      <c r="DO7" s="851"/>
      <c r="DP7" s="860"/>
      <c r="DQ7" s="866">
        <v>5728679</v>
      </c>
      <c r="DR7" s="851"/>
      <c r="DS7" s="851"/>
      <c r="DT7" s="851"/>
      <c r="DU7" s="851"/>
      <c r="DV7" s="851"/>
      <c r="DW7" s="851"/>
      <c r="DX7" s="851"/>
      <c r="DY7" s="851"/>
      <c r="DZ7" s="851"/>
      <c r="EA7" s="851"/>
      <c r="EB7" s="851"/>
      <c r="EC7" s="914"/>
    </row>
    <row r="8" customHeight="1" spans="2:133">
      <c r="B8" s="838" t="s">
        <v>150</v>
      </c>
      <c r="Q8" s="849"/>
      <c r="R8" s="850">
        <v>75870</v>
      </c>
      <c r="S8" s="851"/>
      <c r="T8" s="851"/>
      <c r="U8" s="851"/>
      <c r="V8" s="851"/>
      <c r="W8" s="851"/>
      <c r="X8" s="851"/>
      <c r="Y8" s="860"/>
      <c r="Z8" s="861">
        <v>0.1</v>
      </c>
      <c r="AA8" s="861"/>
      <c r="AB8" s="861"/>
      <c r="AC8" s="861"/>
      <c r="AD8" s="862">
        <v>75870</v>
      </c>
      <c r="AE8" s="862"/>
      <c r="AF8" s="862"/>
      <c r="AG8" s="862"/>
      <c r="AH8" s="862"/>
      <c r="AI8" s="862"/>
      <c r="AJ8" s="862"/>
      <c r="AK8" s="862"/>
      <c r="AL8" s="863">
        <v>0.3</v>
      </c>
      <c r="AM8" s="864"/>
      <c r="AN8" s="864"/>
      <c r="AO8" s="876"/>
      <c r="AP8" s="838" t="s">
        <v>151</v>
      </c>
      <c r="BF8" s="849"/>
      <c r="BG8" s="850">
        <v>166072</v>
      </c>
      <c r="BH8" s="851"/>
      <c r="BI8" s="851"/>
      <c r="BJ8" s="851"/>
      <c r="BK8" s="851"/>
      <c r="BL8" s="851"/>
      <c r="BM8" s="851"/>
      <c r="BN8" s="860"/>
      <c r="BO8" s="861">
        <v>1.2</v>
      </c>
      <c r="BP8" s="861"/>
      <c r="BQ8" s="861"/>
      <c r="BR8" s="861"/>
      <c r="BS8" s="862" t="s">
        <v>47</v>
      </c>
      <c r="BT8" s="862"/>
      <c r="BU8" s="862"/>
      <c r="BV8" s="862"/>
      <c r="BW8" s="862"/>
      <c r="BX8" s="862"/>
      <c r="BY8" s="862"/>
      <c r="BZ8" s="862"/>
      <c r="CA8" s="862"/>
      <c r="CB8" s="913"/>
      <c r="CD8" s="838" t="s">
        <v>152</v>
      </c>
      <c r="CQ8" s="849"/>
      <c r="CR8" s="850">
        <v>14947231</v>
      </c>
      <c r="CS8" s="851"/>
      <c r="CT8" s="851"/>
      <c r="CU8" s="851"/>
      <c r="CV8" s="851"/>
      <c r="CW8" s="851"/>
      <c r="CX8" s="851"/>
      <c r="CY8" s="860"/>
      <c r="CZ8" s="861">
        <v>28.4</v>
      </c>
      <c r="DA8" s="861"/>
      <c r="DB8" s="861"/>
      <c r="DC8" s="861"/>
      <c r="DD8" s="866">
        <v>203568</v>
      </c>
      <c r="DE8" s="851"/>
      <c r="DF8" s="851"/>
      <c r="DG8" s="851"/>
      <c r="DH8" s="851"/>
      <c r="DI8" s="851"/>
      <c r="DJ8" s="851"/>
      <c r="DK8" s="851"/>
      <c r="DL8" s="851"/>
      <c r="DM8" s="851"/>
      <c r="DN8" s="851"/>
      <c r="DO8" s="851"/>
      <c r="DP8" s="860"/>
      <c r="DQ8" s="866">
        <v>8221520</v>
      </c>
      <c r="DR8" s="851"/>
      <c r="DS8" s="851"/>
      <c r="DT8" s="851"/>
      <c r="DU8" s="851"/>
      <c r="DV8" s="851"/>
      <c r="DW8" s="851"/>
      <c r="DX8" s="851"/>
      <c r="DY8" s="851"/>
      <c r="DZ8" s="851"/>
      <c r="EA8" s="851"/>
      <c r="EB8" s="851"/>
      <c r="EC8" s="914"/>
    </row>
    <row r="9" customHeight="1" spans="2:133">
      <c r="B9" s="838" t="s">
        <v>153</v>
      </c>
      <c r="Q9" s="849"/>
      <c r="R9" s="850">
        <v>85132</v>
      </c>
      <c r="S9" s="851"/>
      <c r="T9" s="851"/>
      <c r="U9" s="851"/>
      <c r="V9" s="851"/>
      <c r="W9" s="851"/>
      <c r="X9" s="851"/>
      <c r="Y9" s="860"/>
      <c r="Z9" s="861">
        <v>0.2</v>
      </c>
      <c r="AA9" s="861"/>
      <c r="AB9" s="861"/>
      <c r="AC9" s="861"/>
      <c r="AD9" s="862">
        <v>85132</v>
      </c>
      <c r="AE9" s="862"/>
      <c r="AF9" s="862"/>
      <c r="AG9" s="862"/>
      <c r="AH9" s="862"/>
      <c r="AI9" s="862"/>
      <c r="AJ9" s="862"/>
      <c r="AK9" s="862"/>
      <c r="AL9" s="863">
        <v>0.3</v>
      </c>
      <c r="AM9" s="864"/>
      <c r="AN9" s="864"/>
      <c r="AO9" s="876"/>
      <c r="AP9" s="838" t="s">
        <v>154</v>
      </c>
      <c r="BF9" s="849"/>
      <c r="BG9" s="850">
        <v>4175541</v>
      </c>
      <c r="BH9" s="851"/>
      <c r="BI9" s="851"/>
      <c r="BJ9" s="851"/>
      <c r="BK9" s="851"/>
      <c r="BL9" s="851"/>
      <c r="BM9" s="851"/>
      <c r="BN9" s="860"/>
      <c r="BO9" s="861">
        <v>29</v>
      </c>
      <c r="BP9" s="861"/>
      <c r="BQ9" s="861"/>
      <c r="BR9" s="861"/>
      <c r="BS9" s="862" t="s">
        <v>47</v>
      </c>
      <c r="BT9" s="862"/>
      <c r="BU9" s="862"/>
      <c r="BV9" s="862"/>
      <c r="BW9" s="862"/>
      <c r="BX9" s="862"/>
      <c r="BY9" s="862"/>
      <c r="BZ9" s="862"/>
      <c r="CA9" s="862"/>
      <c r="CB9" s="913"/>
      <c r="CD9" s="838" t="s">
        <v>155</v>
      </c>
      <c r="CQ9" s="849"/>
      <c r="CR9" s="850">
        <v>3983311</v>
      </c>
      <c r="CS9" s="851"/>
      <c r="CT9" s="851"/>
      <c r="CU9" s="851"/>
      <c r="CV9" s="851"/>
      <c r="CW9" s="851"/>
      <c r="CX9" s="851"/>
      <c r="CY9" s="860"/>
      <c r="CZ9" s="861">
        <v>7.6</v>
      </c>
      <c r="DA9" s="861"/>
      <c r="DB9" s="861"/>
      <c r="DC9" s="861"/>
      <c r="DD9" s="866">
        <v>725152</v>
      </c>
      <c r="DE9" s="851"/>
      <c r="DF9" s="851"/>
      <c r="DG9" s="851"/>
      <c r="DH9" s="851"/>
      <c r="DI9" s="851"/>
      <c r="DJ9" s="851"/>
      <c r="DK9" s="851"/>
      <c r="DL9" s="851"/>
      <c r="DM9" s="851"/>
      <c r="DN9" s="851"/>
      <c r="DO9" s="851"/>
      <c r="DP9" s="860"/>
      <c r="DQ9" s="866">
        <v>2681370</v>
      </c>
      <c r="DR9" s="851"/>
      <c r="DS9" s="851"/>
      <c r="DT9" s="851"/>
      <c r="DU9" s="851"/>
      <c r="DV9" s="851"/>
      <c r="DW9" s="851"/>
      <c r="DX9" s="851"/>
      <c r="DY9" s="851"/>
      <c r="DZ9" s="851"/>
      <c r="EA9" s="851"/>
      <c r="EB9" s="851"/>
      <c r="EC9" s="914"/>
    </row>
    <row r="10" customHeight="1" spans="2:133">
      <c r="B10" s="838" t="s">
        <v>156</v>
      </c>
      <c r="Q10" s="849"/>
      <c r="R10" s="850" t="s">
        <v>47</v>
      </c>
      <c r="S10" s="851"/>
      <c r="T10" s="851"/>
      <c r="U10" s="851"/>
      <c r="V10" s="851"/>
      <c r="W10" s="851"/>
      <c r="X10" s="851"/>
      <c r="Y10" s="860"/>
      <c r="Z10" s="861" t="s">
        <v>47</v>
      </c>
      <c r="AA10" s="861"/>
      <c r="AB10" s="861"/>
      <c r="AC10" s="861"/>
      <c r="AD10" s="862" t="s">
        <v>47</v>
      </c>
      <c r="AE10" s="862"/>
      <c r="AF10" s="862"/>
      <c r="AG10" s="862"/>
      <c r="AH10" s="862"/>
      <c r="AI10" s="862"/>
      <c r="AJ10" s="862"/>
      <c r="AK10" s="862"/>
      <c r="AL10" s="863" t="s">
        <v>47</v>
      </c>
      <c r="AM10" s="864"/>
      <c r="AN10" s="864"/>
      <c r="AO10" s="876"/>
      <c r="AP10" s="838" t="s">
        <v>157</v>
      </c>
      <c r="BF10" s="849"/>
      <c r="BG10" s="850">
        <v>314978</v>
      </c>
      <c r="BH10" s="851"/>
      <c r="BI10" s="851"/>
      <c r="BJ10" s="851"/>
      <c r="BK10" s="851"/>
      <c r="BL10" s="851"/>
      <c r="BM10" s="851"/>
      <c r="BN10" s="860"/>
      <c r="BO10" s="861">
        <v>2.2</v>
      </c>
      <c r="BP10" s="861"/>
      <c r="BQ10" s="861"/>
      <c r="BR10" s="861"/>
      <c r="BS10" s="862" t="s">
        <v>47</v>
      </c>
      <c r="BT10" s="862"/>
      <c r="BU10" s="862"/>
      <c r="BV10" s="862"/>
      <c r="BW10" s="862"/>
      <c r="BX10" s="862"/>
      <c r="BY10" s="862"/>
      <c r="BZ10" s="862"/>
      <c r="CA10" s="862"/>
      <c r="CB10" s="913"/>
      <c r="CD10" s="838" t="s">
        <v>158</v>
      </c>
      <c r="CQ10" s="849"/>
      <c r="CR10" s="850">
        <v>222371</v>
      </c>
      <c r="CS10" s="851"/>
      <c r="CT10" s="851"/>
      <c r="CU10" s="851"/>
      <c r="CV10" s="851"/>
      <c r="CW10" s="851"/>
      <c r="CX10" s="851"/>
      <c r="CY10" s="860"/>
      <c r="CZ10" s="861">
        <v>0.4</v>
      </c>
      <c r="DA10" s="861"/>
      <c r="DB10" s="861"/>
      <c r="DC10" s="861"/>
      <c r="DD10" s="866" t="s">
        <v>47</v>
      </c>
      <c r="DE10" s="851"/>
      <c r="DF10" s="851"/>
      <c r="DG10" s="851"/>
      <c r="DH10" s="851"/>
      <c r="DI10" s="851"/>
      <c r="DJ10" s="851"/>
      <c r="DK10" s="851"/>
      <c r="DL10" s="851"/>
      <c r="DM10" s="851"/>
      <c r="DN10" s="851"/>
      <c r="DO10" s="851"/>
      <c r="DP10" s="860"/>
      <c r="DQ10" s="866">
        <v>109772</v>
      </c>
      <c r="DR10" s="851"/>
      <c r="DS10" s="851"/>
      <c r="DT10" s="851"/>
      <c r="DU10" s="851"/>
      <c r="DV10" s="851"/>
      <c r="DW10" s="851"/>
      <c r="DX10" s="851"/>
      <c r="DY10" s="851"/>
      <c r="DZ10" s="851"/>
      <c r="EA10" s="851"/>
      <c r="EB10" s="851"/>
      <c r="EC10" s="914"/>
    </row>
    <row r="11" customHeight="1" spans="2:133">
      <c r="B11" s="838" t="s">
        <v>159</v>
      </c>
      <c r="Q11" s="849"/>
      <c r="R11" s="850">
        <v>2206749</v>
      </c>
      <c r="S11" s="851"/>
      <c r="T11" s="851"/>
      <c r="U11" s="851"/>
      <c r="V11" s="851"/>
      <c r="W11" s="851"/>
      <c r="X11" s="851"/>
      <c r="Y11" s="860"/>
      <c r="Z11" s="863">
        <v>3.9</v>
      </c>
      <c r="AA11" s="864"/>
      <c r="AB11" s="864"/>
      <c r="AC11" s="865"/>
      <c r="AD11" s="866">
        <v>2206749</v>
      </c>
      <c r="AE11" s="851"/>
      <c r="AF11" s="851"/>
      <c r="AG11" s="851"/>
      <c r="AH11" s="851"/>
      <c r="AI11" s="851"/>
      <c r="AJ11" s="851"/>
      <c r="AK11" s="860"/>
      <c r="AL11" s="863">
        <v>7.8</v>
      </c>
      <c r="AM11" s="864"/>
      <c r="AN11" s="864"/>
      <c r="AO11" s="876"/>
      <c r="AP11" s="838" t="s">
        <v>160</v>
      </c>
      <c r="BF11" s="849"/>
      <c r="BG11" s="850">
        <v>334345</v>
      </c>
      <c r="BH11" s="851"/>
      <c r="BI11" s="851"/>
      <c r="BJ11" s="851"/>
      <c r="BK11" s="851"/>
      <c r="BL11" s="851"/>
      <c r="BM11" s="851"/>
      <c r="BN11" s="860"/>
      <c r="BO11" s="861">
        <v>2.3</v>
      </c>
      <c r="BP11" s="861"/>
      <c r="BQ11" s="861"/>
      <c r="BR11" s="861"/>
      <c r="BS11" s="862" t="s">
        <v>47</v>
      </c>
      <c r="BT11" s="862"/>
      <c r="BU11" s="862"/>
      <c r="BV11" s="862"/>
      <c r="BW11" s="862"/>
      <c r="BX11" s="862"/>
      <c r="BY11" s="862"/>
      <c r="BZ11" s="862"/>
      <c r="CA11" s="862"/>
      <c r="CB11" s="913"/>
      <c r="CD11" s="838" t="s">
        <v>161</v>
      </c>
      <c r="CQ11" s="849"/>
      <c r="CR11" s="850">
        <v>2157026</v>
      </c>
      <c r="CS11" s="851"/>
      <c r="CT11" s="851"/>
      <c r="CU11" s="851"/>
      <c r="CV11" s="851"/>
      <c r="CW11" s="851"/>
      <c r="CX11" s="851"/>
      <c r="CY11" s="860"/>
      <c r="CZ11" s="861">
        <v>4.1</v>
      </c>
      <c r="DA11" s="861"/>
      <c r="DB11" s="861"/>
      <c r="DC11" s="861"/>
      <c r="DD11" s="866">
        <v>389783</v>
      </c>
      <c r="DE11" s="851"/>
      <c r="DF11" s="851"/>
      <c r="DG11" s="851"/>
      <c r="DH11" s="851"/>
      <c r="DI11" s="851"/>
      <c r="DJ11" s="851"/>
      <c r="DK11" s="851"/>
      <c r="DL11" s="851"/>
      <c r="DM11" s="851"/>
      <c r="DN11" s="851"/>
      <c r="DO11" s="851"/>
      <c r="DP11" s="860"/>
      <c r="DQ11" s="866">
        <v>1340812</v>
      </c>
      <c r="DR11" s="851"/>
      <c r="DS11" s="851"/>
      <c r="DT11" s="851"/>
      <c r="DU11" s="851"/>
      <c r="DV11" s="851"/>
      <c r="DW11" s="851"/>
      <c r="DX11" s="851"/>
      <c r="DY11" s="851"/>
      <c r="DZ11" s="851"/>
      <c r="EA11" s="851"/>
      <c r="EB11" s="851"/>
      <c r="EC11" s="914"/>
    </row>
    <row r="12" customHeight="1" spans="2:133">
      <c r="B12" s="838" t="s">
        <v>162</v>
      </c>
      <c r="Q12" s="849"/>
      <c r="R12" s="850">
        <v>25459</v>
      </c>
      <c r="S12" s="851"/>
      <c r="T12" s="851"/>
      <c r="U12" s="851"/>
      <c r="V12" s="851"/>
      <c r="W12" s="851"/>
      <c r="X12" s="851"/>
      <c r="Y12" s="860"/>
      <c r="Z12" s="861">
        <v>0</v>
      </c>
      <c r="AA12" s="861"/>
      <c r="AB12" s="861"/>
      <c r="AC12" s="861"/>
      <c r="AD12" s="862">
        <v>25459</v>
      </c>
      <c r="AE12" s="862"/>
      <c r="AF12" s="862"/>
      <c r="AG12" s="862"/>
      <c r="AH12" s="862"/>
      <c r="AI12" s="862"/>
      <c r="AJ12" s="862"/>
      <c r="AK12" s="862"/>
      <c r="AL12" s="863">
        <v>0.1</v>
      </c>
      <c r="AM12" s="864"/>
      <c r="AN12" s="864"/>
      <c r="AO12" s="876"/>
      <c r="AP12" s="838" t="s">
        <v>163</v>
      </c>
      <c r="BF12" s="849"/>
      <c r="BG12" s="850">
        <v>7274513</v>
      </c>
      <c r="BH12" s="851"/>
      <c r="BI12" s="851"/>
      <c r="BJ12" s="851"/>
      <c r="BK12" s="851"/>
      <c r="BL12" s="851"/>
      <c r="BM12" s="851"/>
      <c r="BN12" s="860"/>
      <c r="BO12" s="861">
        <v>50.6</v>
      </c>
      <c r="BP12" s="861"/>
      <c r="BQ12" s="861"/>
      <c r="BR12" s="861"/>
      <c r="BS12" s="862" t="s">
        <v>47</v>
      </c>
      <c r="BT12" s="862"/>
      <c r="BU12" s="862"/>
      <c r="BV12" s="862"/>
      <c r="BW12" s="862"/>
      <c r="BX12" s="862"/>
      <c r="BY12" s="862"/>
      <c r="BZ12" s="862"/>
      <c r="CA12" s="862"/>
      <c r="CB12" s="913"/>
      <c r="CD12" s="838" t="s">
        <v>164</v>
      </c>
      <c r="CQ12" s="849"/>
      <c r="CR12" s="850">
        <v>2442522</v>
      </c>
      <c r="CS12" s="851"/>
      <c r="CT12" s="851"/>
      <c r="CU12" s="851"/>
      <c r="CV12" s="851"/>
      <c r="CW12" s="851"/>
      <c r="CX12" s="851"/>
      <c r="CY12" s="860"/>
      <c r="CZ12" s="861">
        <v>4.6</v>
      </c>
      <c r="DA12" s="861"/>
      <c r="DB12" s="861"/>
      <c r="DC12" s="861"/>
      <c r="DD12" s="866">
        <v>115717</v>
      </c>
      <c r="DE12" s="851"/>
      <c r="DF12" s="851"/>
      <c r="DG12" s="851"/>
      <c r="DH12" s="851"/>
      <c r="DI12" s="851"/>
      <c r="DJ12" s="851"/>
      <c r="DK12" s="851"/>
      <c r="DL12" s="851"/>
      <c r="DM12" s="851"/>
      <c r="DN12" s="851"/>
      <c r="DO12" s="851"/>
      <c r="DP12" s="860"/>
      <c r="DQ12" s="866">
        <v>1488819</v>
      </c>
      <c r="DR12" s="851"/>
      <c r="DS12" s="851"/>
      <c r="DT12" s="851"/>
      <c r="DU12" s="851"/>
      <c r="DV12" s="851"/>
      <c r="DW12" s="851"/>
      <c r="DX12" s="851"/>
      <c r="DY12" s="851"/>
      <c r="DZ12" s="851"/>
      <c r="EA12" s="851"/>
      <c r="EB12" s="851"/>
      <c r="EC12" s="914"/>
    </row>
    <row r="13" customHeight="1" spans="2:133">
      <c r="B13" s="838" t="s">
        <v>165</v>
      </c>
      <c r="Q13" s="849"/>
      <c r="R13" s="850" t="s">
        <v>47</v>
      </c>
      <c r="S13" s="851"/>
      <c r="T13" s="851"/>
      <c r="U13" s="851"/>
      <c r="V13" s="851"/>
      <c r="W13" s="851"/>
      <c r="X13" s="851"/>
      <c r="Y13" s="860"/>
      <c r="Z13" s="861" t="s">
        <v>47</v>
      </c>
      <c r="AA13" s="861"/>
      <c r="AB13" s="861"/>
      <c r="AC13" s="861"/>
      <c r="AD13" s="862" t="s">
        <v>47</v>
      </c>
      <c r="AE13" s="862"/>
      <c r="AF13" s="862"/>
      <c r="AG13" s="862"/>
      <c r="AH13" s="862"/>
      <c r="AI13" s="862"/>
      <c r="AJ13" s="862"/>
      <c r="AK13" s="862"/>
      <c r="AL13" s="863" t="s">
        <v>47</v>
      </c>
      <c r="AM13" s="864"/>
      <c r="AN13" s="864"/>
      <c r="AO13" s="876"/>
      <c r="AP13" s="838" t="s">
        <v>166</v>
      </c>
      <c r="BF13" s="849"/>
      <c r="BG13" s="850">
        <v>7248601</v>
      </c>
      <c r="BH13" s="851"/>
      <c r="BI13" s="851"/>
      <c r="BJ13" s="851"/>
      <c r="BK13" s="851"/>
      <c r="BL13" s="851"/>
      <c r="BM13" s="851"/>
      <c r="BN13" s="860"/>
      <c r="BO13" s="861">
        <v>50.4</v>
      </c>
      <c r="BP13" s="861"/>
      <c r="BQ13" s="861"/>
      <c r="BR13" s="861"/>
      <c r="BS13" s="862" t="s">
        <v>47</v>
      </c>
      <c r="BT13" s="862"/>
      <c r="BU13" s="862"/>
      <c r="BV13" s="862"/>
      <c r="BW13" s="862"/>
      <c r="BX13" s="862"/>
      <c r="BY13" s="862"/>
      <c r="BZ13" s="862"/>
      <c r="CA13" s="862"/>
      <c r="CB13" s="913"/>
      <c r="CD13" s="838" t="s">
        <v>167</v>
      </c>
      <c r="CQ13" s="849"/>
      <c r="CR13" s="850">
        <v>6570794</v>
      </c>
      <c r="CS13" s="851"/>
      <c r="CT13" s="851"/>
      <c r="CU13" s="851"/>
      <c r="CV13" s="851"/>
      <c r="CW13" s="851"/>
      <c r="CX13" s="851"/>
      <c r="CY13" s="860"/>
      <c r="CZ13" s="861">
        <v>12.5</v>
      </c>
      <c r="DA13" s="861"/>
      <c r="DB13" s="861"/>
      <c r="DC13" s="861"/>
      <c r="DD13" s="866">
        <v>1978439</v>
      </c>
      <c r="DE13" s="851"/>
      <c r="DF13" s="851"/>
      <c r="DG13" s="851"/>
      <c r="DH13" s="851"/>
      <c r="DI13" s="851"/>
      <c r="DJ13" s="851"/>
      <c r="DK13" s="851"/>
      <c r="DL13" s="851"/>
      <c r="DM13" s="851"/>
      <c r="DN13" s="851"/>
      <c r="DO13" s="851"/>
      <c r="DP13" s="860"/>
      <c r="DQ13" s="866">
        <v>5017467</v>
      </c>
      <c r="DR13" s="851"/>
      <c r="DS13" s="851"/>
      <c r="DT13" s="851"/>
      <c r="DU13" s="851"/>
      <c r="DV13" s="851"/>
      <c r="DW13" s="851"/>
      <c r="DX13" s="851"/>
      <c r="DY13" s="851"/>
      <c r="DZ13" s="851"/>
      <c r="EA13" s="851"/>
      <c r="EB13" s="851"/>
      <c r="EC13" s="914"/>
    </row>
    <row r="14" customHeight="1" spans="2:133">
      <c r="B14" s="838" t="s">
        <v>168</v>
      </c>
      <c r="Q14" s="849"/>
      <c r="R14" s="850">
        <v>509</v>
      </c>
      <c r="S14" s="851"/>
      <c r="T14" s="851"/>
      <c r="U14" s="851"/>
      <c r="V14" s="851"/>
      <c r="W14" s="851"/>
      <c r="X14" s="851"/>
      <c r="Y14" s="860"/>
      <c r="Z14" s="861">
        <v>0</v>
      </c>
      <c r="AA14" s="861"/>
      <c r="AB14" s="861"/>
      <c r="AC14" s="861"/>
      <c r="AD14" s="862">
        <v>509</v>
      </c>
      <c r="AE14" s="862"/>
      <c r="AF14" s="862"/>
      <c r="AG14" s="862"/>
      <c r="AH14" s="862"/>
      <c r="AI14" s="862"/>
      <c r="AJ14" s="862"/>
      <c r="AK14" s="862"/>
      <c r="AL14" s="863">
        <v>0</v>
      </c>
      <c r="AM14" s="864"/>
      <c r="AN14" s="864"/>
      <c r="AO14" s="876"/>
      <c r="AP14" s="838" t="s">
        <v>169</v>
      </c>
      <c r="BF14" s="849"/>
      <c r="BG14" s="850">
        <v>377198</v>
      </c>
      <c r="BH14" s="851"/>
      <c r="BI14" s="851"/>
      <c r="BJ14" s="851"/>
      <c r="BK14" s="851"/>
      <c r="BL14" s="851"/>
      <c r="BM14" s="851"/>
      <c r="BN14" s="860"/>
      <c r="BO14" s="861">
        <v>2.6</v>
      </c>
      <c r="BP14" s="861"/>
      <c r="BQ14" s="861"/>
      <c r="BR14" s="861"/>
      <c r="BS14" s="862" t="s">
        <v>47</v>
      </c>
      <c r="BT14" s="862"/>
      <c r="BU14" s="862"/>
      <c r="BV14" s="862"/>
      <c r="BW14" s="862"/>
      <c r="BX14" s="862"/>
      <c r="BY14" s="862"/>
      <c r="BZ14" s="862"/>
      <c r="CA14" s="862"/>
      <c r="CB14" s="913"/>
      <c r="CD14" s="838" t="s">
        <v>170</v>
      </c>
      <c r="CQ14" s="849"/>
      <c r="CR14" s="850">
        <v>2007328</v>
      </c>
      <c r="CS14" s="851"/>
      <c r="CT14" s="851"/>
      <c r="CU14" s="851"/>
      <c r="CV14" s="851"/>
      <c r="CW14" s="851"/>
      <c r="CX14" s="851"/>
      <c r="CY14" s="860"/>
      <c r="CZ14" s="861">
        <v>3.8</v>
      </c>
      <c r="DA14" s="861"/>
      <c r="DB14" s="861"/>
      <c r="DC14" s="861"/>
      <c r="DD14" s="866">
        <v>295465</v>
      </c>
      <c r="DE14" s="851"/>
      <c r="DF14" s="851"/>
      <c r="DG14" s="851"/>
      <c r="DH14" s="851"/>
      <c r="DI14" s="851"/>
      <c r="DJ14" s="851"/>
      <c r="DK14" s="851"/>
      <c r="DL14" s="851"/>
      <c r="DM14" s="851"/>
      <c r="DN14" s="851"/>
      <c r="DO14" s="851"/>
      <c r="DP14" s="860"/>
      <c r="DQ14" s="866">
        <v>1468255</v>
      </c>
      <c r="DR14" s="851"/>
      <c r="DS14" s="851"/>
      <c r="DT14" s="851"/>
      <c r="DU14" s="851"/>
      <c r="DV14" s="851"/>
      <c r="DW14" s="851"/>
      <c r="DX14" s="851"/>
      <c r="DY14" s="851"/>
      <c r="DZ14" s="851"/>
      <c r="EA14" s="851"/>
      <c r="EB14" s="851"/>
      <c r="EC14" s="914"/>
    </row>
    <row r="15" customHeight="1" spans="2:133">
      <c r="B15" s="838" t="s">
        <v>171</v>
      </c>
      <c r="Q15" s="849"/>
      <c r="R15" s="850" t="s">
        <v>47</v>
      </c>
      <c r="S15" s="851"/>
      <c r="T15" s="851"/>
      <c r="U15" s="851"/>
      <c r="V15" s="851"/>
      <c r="W15" s="851"/>
      <c r="X15" s="851"/>
      <c r="Y15" s="860"/>
      <c r="Z15" s="861" t="s">
        <v>47</v>
      </c>
      <c r="AA15" s="861"/>
      <c r="AB15" s="861"/>
      <c r="AC15" s="861"/>
      <c r="AD15" s="862" t="s">
        <v>47</v>
      </c>
      <c r="AE15" s="862"/>
      <c r="AF15" s="862"/>
      <c r="AG15" s="862"/>
      <c r="AH15" s="862"/>
      <c r="AI15" s="862"/>
      <c r="AJ15" s="862"/>
      <c r="AK15" s="862"/>
      <c r="AL15" s="863" t="s">
        <v>47</v>
      </c>
      <c r="AM15" s="864"/>
      <c r="AN15" s="864"/>
      <c r="AO15" s="876"/>
      <c r="AP15" s="838" t="s">
        <v>172</v>
      </c>
      <c r="BF15" s="849"/>
      <c r="BG15" s="850">
        <v>615372</v>
      </c>
      <c r="BH15" s="851"/>
      <c r="BI15" s="851"/>
      <c r="BJ15" s="851"/>
      <c r="BK15" s="851"/>
      <c r="BL15" s="851"/>
      <c r="BM15" s="851"/>
      <c r="BN15" s="860"/>
      <c r="BO15" s="861">
        <v>4.3</v>
      </c>
      <c r="BP15" s="861"/>
      <c r="BQ15" s="861"/>
      <c r="BR15" s="861"/>
      <c r="BS15" s="862" t="s">
        <v>47</v>
      </c>
      <c r="BT15" s="862"/>
      <c r="BU15" s="862"/>
      <c r="BV15" s="862"/>
      <c r="BW15" s="862"/>
      <c r="BX15" s="862"/>
      <c r="BY15" s="862"/>
      <c r="BZ15" s="862"/>
      <c r="CA15" s="862"/>
      <c r="CB15" s="913"/>
      <c r="CD15" s="838" t="s">
        <v>173</v>
      </c>
      <c r="CQ15" s="849"/>
      <c r="CR15" s="850">
        <v>5853015</v>
      </c>
      <c r="CS15" s="851"/>
      <c r="CT15" s="851"/>
      <c r="CU15" s="851"/>
      <c r="CV15" s="851"/>
      <c r="CW15" s="851"/>
      <c r="CX15" s="851"/>
      <c r="CY15" s="860"/>
      <c r="CZ15" s="861">
        <v>11.1</v>
      </c>
      <c r="DA15" s="861"/>
      <c r="DB15" s="861"/>
      <c r="DC15" s="861"/>
      <c r="DD15" s="866">
        <v>1736691</v>
      </c>
      <c r="DE15" s="851"/>
      <c r="DF15" s="851"/>
      <c r="DG15" s="851"/>
      <c r="DH15" s="851"/>
      <c r="DI15" s="851"/>
      <c r="DJ15" s="851"/>
      <c r="DK15" s="851"/>
      <c r="DL15" s="851"/>
      <c r="DM15" s="851"/>
      <c r="DN15" s="851"/>
      <c r="DO15" s="851"/>
      <c r="DP15" s="860"/>
      <c r="DQ15" s="866">
        <v>3592422</v>
      </c>
      <c r="DR15" s="851"/>
      <c r="DS15" s="851"/>
      <c r="DT15" s="851"/>
      <c r="DU15" s="851"/>
      <c r="DV15" s="851"/>
      <c r="DW15" s="851"/>
      <c r="DX15" s="851"/>
      <c r="DY15" s="851"/>
      <c r="DZ15" s="851"/>
      <c r="EA15" s="851"/>
      <c r="EB15" s="851"/>
      <c r="EC15" s="914"/>
    </row>
    <row r="16" customHeight="1" spans="2:133">
      <c r="B16" s="838" t="s">
        <v>174</v>
      </c>
      <c r="Q16" s="849"/>
      <c r="R16" s="850">
        <v>60965</v>
      </c>
      <c r="S16" s="851"/>
      <c r="T16" s="851"/>
      <c r="U16" s="851"/>
      <c r="V16" s="851"/>
      <c r="W16" s="851"/>
      <c r="X16" s="851"/>
      <c r="Y16" s="860"/>
      <c r="Z16" s="861">
        <v>0.1</v>
      </c>
      <c r="AA16" s="861"/>
      <c r="AB16" s="861"/>
      <c r="AC16" s="861"/>
      <c r="AD16" s="862">
        <v>60965</v>
      </c>
      <c r="AE16" s="862"/>
      <c r="AF16" s="862"/>
      <c r="AG16" s="862"/>
      <c r="AH16" s="862"/>
      <c r="AI16" s="862"/>
      <c r="AJ16" s="862"/>
      <c r="AK16" s="862"/>
      <c r="AL16" s="863">
        <v>0.2</v>
      </c>
      <c r="AM16" s="864"/>
      <c r="AN16" s="864"/>
      <c r="AO16" s="876"/>
      <c r="AP16" s="838" t="s">
        <v>175</v>
      </c>
      <c r="BF16" s="849"/>
      <c r="BG16" s="850" t="s">
        <v>47</v>
      </c>
      <c r="BH16" s="851"/>
      <c r="BI16" s="851"/>
      <c r="BJ16" s="851"/>
      <c r="BK16" s="851"/>
      <c r="BL16" s="851"/>
      <c r="BM16" s="851"/>
      <c r="BN16" s="860"/>
      <c r="BO16" s="861" t="s">
        <v>47</v>
      </c>
      <c r="BP16" s="861"/>
      <c r="BQ16" s="861"/>
      <c r="BR16" s="861"/>
      <c r="BS16" s="862" t="s">
        <v>47</v>
      </c>
      <c r="BT16" s="862"/>
      <c r="BU16" s="862"/>
      <c r="BV16" s="862"/>
      <c r="BW16" s="862"/>
      <c r="BX16" s="862"/>
      <c r="BY16" s="862"/>
      <c r="BZ16" s="862"/>
      <c r="CA16" s="862"/>
      <c r="CB16" s="913"/>
      <c r="CD16" s="838" t="s">
        <v>176</v>
      </c>
      <c r="CQ16" s="849"/>
      <c r="CR16" s="850">
        <v>231938</v>
      </c>
      <c r="CS16" s="851"/>
      <c r="CT16" s="851"/>
      <c r="CU16" s="851"/>
      <c r="CV16" s="851"/>
      <c r="CW16" s="851"/>
      <c r="CX16" s="851"/>
      <c r="CY16" s="860"/>
      <c r="CZ16" s="861">
        <v>0.4</v>
      </c>
      <c r="DA16" s="861"/>
      <c r="DB16" s="861"/>
      <c r="DC16" s="861"/>
      <c r="DD16" s="866" t="s">
        <v>47</v>
      </c>
      <c r="DE16" s="851"/>
      <c r="DF16" s="851"/>
      <c r="DG16" s="851"/>
      <c r="DH16" s="851"/>
      <c r="DI16" s="851"/>
      <c r="DJ16" s="851"/>
      <c r="DK16" s="851"/>
      <c r="DL16" s="851"/>
      <c r="DM16" s="851"/>
      <c r="DN16" s="851"/>
      <c r="DO16" s="851"/>
      <c r="DP16" s="860"/>
      <c r="DQ16" s="866">
        <v>92227</v>
      </c>
      <c r="DR16" s="851"/>
      <c r="DS16" s="851"/>
      <c r="DT16" s="851"/>
      <c r="DU16" s="851"/>
      <c r="DV16" s="851"/>
      <c r="DW16" s="851"/>
      <c r="DX16" s="851"/>
      <c r="DY16" s="851"/>
      <c r="DZ16" s="851"/>
      <c r="EA16" s="851"/>
      <c r="EB16" s="851"/>
      <c r="EC16" s="914"/>
    </row>
    <row r="17" customHeight="1" spans="2:133">
      <c r="B17" s="838" t="s">
        <v>177</v>
      </c>
      <c r="Q17" s="849"/>
      <c r="R17" s="850">
        <v>209553</v>
      </c>
      <c r="S17" s="851"/>
      <c r="T17" s="851"/>
      <c r="U17" s="851"/>
      <c r="V17" s="851"/>
      <c r="W17" s="851"/>
      <c r="X17" s="851"/>
      <c r="Y17" s="860"/>
      <c r="Z17" s="861">
        <v>0.4</v>
      </c>
      <c r="AA17" s="861"/>
      <c r="AB17" s="861"/>
      <c r="AC17" s="861"/>
      <c r="AD17" s="862">
        <v>209553</v>
      </c>
      <c r="AE17" s="862"/>
      <c r="AF17" s="862"/>
      <c r="AG17" s="862"/>
      <c r="AH17" s="862"/>
      <c r="AI17" s="862"/>
      <c r="AJ17" s="862"/>
      <c r="AK17" s="862"/>
      <c r="AL17" s="863">
        <v>0.7</v>
      </c>
      <c r="AM17" s="864"/>
      <c r="AN17" s="864"/>
      <c r="AO17" s="876"/>
      <c r="AP17" s="838" t="s">
        <v>178</v>
      </c>
      <c r="BF17" s="849"/>
      <c r="BG17" s="850" t="s">
        <v>47</v>
      </c>
      <c r="BH17" s="851"/>
      <c r="BI17" s="851"/>
      <c r="BJ17" s="851"/>
      <c r="BK17" s="851"/>
      <c r="BL17" s="851"/>
      <c r="BM17" s="851"/>
      <c r="BN17" s="860"/>
      <c r="BO17" s="861" t="s">
        <v>47</v>
      </c>
      <c r="BP17" s="861"/>
      <c r="BQ17" s="861"/>
      <c r="BR17" s="861"/>
      <c r="BS17" s="862" t="s">
        <v>47</v>
      </c>
      <c r="BT17" s="862"/>
      <c r="BU17" s="862"/>
      <c r="BV17" s="862"/>
      <c r="BW17" s="862"/>
      <c r="BX17" s="862"/>
      <c r="BY17" s="862"/>
      <c r="BZ17" s="862"/>
      <c r="CA17" s="862"/>
      <c r="CB17" s="913"/>
      <c r="CD17" s="838" t="s">
        <v>179</v>
      </c>
      <c r="CQ17" s="849"/>
      <c r="CR17" s="850">
        <v>3328590</v>
      </c>
      <c r="CS17" s="851"/>
      <c r="CT17" s="851"/>
      <c r="CU17" s="851"/>
      <c r="CV17" s="851"/>
      <c r="CW17" s="851"/>
      <c r="CX17" s="851"/>
      <c r="CY17" s="860"/>
      <c r="CZ17" s="861">
        <v>6.3</v>
      </c>
      <c r="DA17" s="861"/>
      <c r="DB17" s="861"/>
      <c r="DC17" s="861"/>
      <c r="DD17" s="866" t="s">
        <v>47</v>
      </c>
      <c r="DE17" s="851"/>
      <c r="DF17" s="851"/>
      <c r="DG17" s="851"/>
      <c r="DH17" s="851"/>
      <c r="DI17" s="851"/>
      <c r="DJ17" s="851"/>
      <c r="DK17" s="851"/>
      <c r="DL17" s="851"/>
      <c r="DM17" s="851"/>
      <c r="DN17" s="851"/>
      <c r="DO17" s="851"/>
      <c r="DP17" s="860"/>
      <c r="DQ17" s="866">
        <v>3323289</v>
      </c>
      <c r="DR17" s="851"/>
      <c r="DS17" s="851"/>
      <c r="DT17" s="851"/>
      <c r="DU17" s="851"/>
      <c r="DV17" s="851"/>
      <c r="DW17" s="851"/>
      <c r="DX17" s="851"/>
      <c r="DY17" s="851"/>
      <c r="DZ17" s="851"/>
      <c r="EA17" s="851"/>
      <c r="EB17" s="851"/>
      <c r="EC17" s="914"/>
    </row>
    <row r="18" customHeight="1" spans="2:133">
      <c r="B18" s="838" t="s">
        <v>180</v>
      </c>
      <c r="Q18" s="849"/>
      <c r="R18" s="850">
        <v>76006</v>
      </c>
      <c r="S18" s="851"/>
      <c r="T18" s="851"/>
      <c r="U18" s="851"/>
      <c r="V18" s="851"/>
      <c r="W18" s="851"/>
      <c r="X18" s="851"/>
      <c r="Y18" s="860"/>
      <c r="Z18" s="861">
        <v>0.1</v>
      </c>
      <c r="AA18" s="861"/>
      <c r="AB18" s="861"/>
      <c r="AC18" s="861"/>
      <c r="AD18" s="862">
        <v>76006</v>
      </c>
      <c r="AE18" s="862"/>
      <c r="AF18" s="862"/>
      <c r="AG18" s="862"/>
      <c r="AH18" s="862"/>
      <c r="AI18" s="862"/>
      <c r="AJ18" s="862"/>
      <c r="AK18" s="862"/>
      <c r="AL18" s="863">
        <v>0.3</v>
      </c>
      <c r="AM18" s="864"/>
      <c r="AN18" s="864"/>
      <c r="AO18" s="876"/>
      <c r="AP18" s="838" t="s">
        <v>181</v>
      </c>
      <c r="BF18" s="849"/>
      <c r="BG18" s="850" t="s">
        <v>47</v>
      </c>
      <c r="BH18" s="851"/>
      <c r="BI18" s="851"/>
      <c r="BJ18" s="851"/>
      <c r="BK18" s="851"/>
      <c r="BL18" s="851"/>
      <c r="BM18" s="851"/>
      <c r="BN18" s="860"/>
      <c r="BO18" s="861" t="s">
        <v>47</v>
      </c>
      <c r="BP18" s="861"/>
      <c r="BQ18" s="861"/>
      <c r="BR18" s="861"/>
      <c r="BS18" s="862" t="s">
        <v>47</v>
      </c>
      <c r="BT18" s="862"/>
      <c r="BU18" s="862"/>
      <c r="BV18" s="862"/>
      <c r="BW18" s="862"/>
      <c r="BX18" s="862"/>
      <c r="BY18" s="862"/>
      <c r="BZ18" s="862"/>
      <c r="CA18" s="862"/>
      <c r="CB18" s="913"/>
      <c r="CD18" s="838" t="s">
        <v>182</v>
      </c>
      <c r="CQ18" s="849"/>
      <c r="CR18" s="850" t="s">
        <v>47</v>
      </c>
      <c r="CS18" s="851"/>
      <c r="CT18" s="851"/>
      <c r="CU18" s="851"/>
      <c r="CV18" s="851"/>
      <c r="CW18" s="851"/>
      <c r="CX18" s="851"/>
      <c r="CY18" s="860"/>
      <c r="CZ18" s="861" t="s">
        <v>47</v>
      </c>
      <c r="DA18" s="861"/>
      <c r="DB18" s="861"/>
      <c r="DC18" s="861"/>
      <c r="DD18" s="866" t="s">
        <v>47</v>
      </c>
      <c r="DE18" s="851"/>
      <c r="DF18" s="851"/>
      <c r="DG18" s="851"/>
      <c r="DH18" s="851"/>
      <c r="DI18" s="851"/>
      <c r="DJ18" s="851"/>
      <c r="DK18" s="851"/>
      <c r="DL18" s="851"/>
      <c r="DM18" s="851"/>
      <c r="DN18" s="851"/>
      <c r="DO18" s="851"/>
      <c r="DP18" s="860"/>
      <c r="DQ18" s="866" t="s">
        <v>47</v>
      </c>
      <c r="DR18" s="851"/>
      <c r="DS18" s="851"/>
      <c r="DT18" s="851"/>
      <c r="DU18" s="851"/>
      <c r="DV18" s="851"/>
      <c r="DW18" s="851"/>
      <c r="DX18" s="851"/>
      <c r="DY18" s="851"/>
      <c r="DZ18" s="851"/>
      <c r="EA18" s="851"/>
      <c r="EB18" s="851"/>
      <c r="EC18" s="914"/>
    </row>
    <row r="19" customHeight="1" spans="2:133">
      <c r="B19" s="838" t="s">
        <v>183</v>
      </c>
      <c r="Q19" s="849"/>
      <c r="R19" s="850">
        <v>70689</v>
      </c>
      <c r="S19" s="851"/>
      <c r="T19" s="851"/>
      <c r="U19" s="851"/>
      <c r="V19" s="851"/>
      <c r="W19" s="851"/>
      <c r="X19" s="851"/>
      <c r="Y19" s="860"/>
      <c r="Z19" s="861">
        <v>0.1</v>
      </c>
      <c r="AA19" s="861"/>
      <c r="AB19" s="861"/>
      <c r="AC19" s="861"/>
      <c r="AD19" s="862">
        <v>70689</v>
      </c>
      <c r="AE19" s="862"/>
      <c r="AF19" s="862"/>
      <c r="AG19" s="862"/>
      <c r="AH19" s="862"/>
      <c r="AI19" s="862"/>
      <c r="AJ19" s="862"/>
      <c r="AK19" s="862"/>
      <c r="AL19" s="863">
        <v>0.3</v>
      </c>
      <c r="AM19" s="864"/>
      <c r="AN19" s="864"/>
      <c r="AO19" s="876"/>
      <c r="AP19" s="838" t="s">
        <v>184</v>
      </c>
      <c r="BF19" s="849"/>
      <c r="BG19" s="850">
        <v>1124373</v>
      </c>
      <c r="BH19" s="851"/>
      <c r="BI19" s="851"/>
      <c r="BJ19" s="851"/>
      <c r="BK19" s="851"/>
      <c r="BL19" s="851"/>
      <c r="BM19" s="851"/>
      <c r="BN19" s="860"/>
      <c r="BO19" s="861">
        <v>7.8</v>
      </c>
      <c r="BP19" s="861"/>
      <c r="BQ19" s="861"/>
      <c r="BR19" s="861"/>
      <c r="BS19" s="862" t="s">
        <v>47</v>
      </c>
      <c r="BT19" s="862"/>
      <c r="BU19" s="862"/>
      <c r="BV19" s="862"/>
      <c r="BW19" s="862"/>
      <c r="BX19" s="862"/>
      <c r="BY19" s="862"/>
      <c r="BZ19" s="862"/>
      <c r="CA19" s="862"/>
      <c r="CB19" s="913"/>
      <c r="CD19" s="838" t="s">
        <v>185</v>
      </c>
      <c r="CQ19" s="849"/>
      <c r="CR19" s="850" t="s">
        <v>47</v>
      </c>
      <c r="CS19" s="851"/>
      <c r="CT19" s="851"/>
      <c r="CU19" s="851"/>
      <c r="CV19" s="851"/>
      <c r="CW19" s="851"/>
      <c r="CX19" s="851"/>
      <c r="CY19" s="860"/>
      <c r="CZ19" s="861" t="s">
        <v>47</v>
      </c>
      <c r="DA19" s="861"/>
      <c r="DB19" s="861"/>
      <c r="DC19" s="861"/>
      <c r="DD19" s="866" t="s">
        <v>47</v>
      </c>
      <c r="DE19" s="851"/>
      <c r="DF19" s="851"/>
      <c r="DG19" s="851"/>
      <c r="DH19" s="851"/>
      <c r="DI19" s="851"/>
      <c r="DJ19" s="851"/>
      <c r="DK19" s="851"/>
      <c r="DL19" s="851"/>
      <c r="DM19" s="851"/>
      <c r="DN19" s="851"/>
      <c r="DO19" s="851"/>
      <c r="DP19" s="860"/>
      <c r="DQ19" s="866" t="s">
        <v>47</v>
      </c>
      <c r="DR19" s="851"/>
      <c r="DS19" s="851"/>
      <c r="DT19" s="851"/>
      <c r="DU19" s="851"/>
      <c r="DV19" s="851"/>
      <c r="DW19" s="851"/>
      <c r="DX19" s="851"/>
      <c r="DY19" s="851"/>
      <c r="DZ19" s="851"/>
      <c r="EA19" s="851"/>
      <c r="EB19" s="851"/>
      <c r="EC19" s="914"/>
    </row>
    <row r="20" customHeight="1" spans="2:133">
      <c r="B20" s="839" t="s">
        <v>186</v>
      </c>
      <c r="C20" s="840"/>
      <c r="D20" s="840"/>
      <c r="E20" s="840"/>
      <c r="F20" s="840"/>
      <c r="G20" s="840"/>
      <c r="H20" s="840"/>
      <c r="I20" s="840"/>
      <c r="J20" s="840"/>
      <c r="K20" s="840"/>
      <c r="L20" s="840"/>
      <c r="M20" s="840"/>
      <c r="N20" s="840"/>
      <c r="O20" s="840"/>
      <c r="P20" s="840"/>
      <c r="Q20" s="852"/>
      <c r="R20" s="850">
        <v>5317</v>
      </c>
      <c r="S20" s="851"/>
      <c r="T20" s="851"/>
      <c r="U20" s="851"/>
      <c r="V20" s="851"/>
      <c r="W20" s="851"/>
      <c r="X20" s="851"/>
      <c r="Y20" s="860"/>
      <c r="Z20" s="861">
        <v>0</v>
      </c>
      <c r="AA20" s="861"/>
      <c r="AB20" s="861"/>
      <c r="AC20" s="861"/>
      <c r="AD20" s="862">
        <v>5317</v>
      </c>
      <c r="AE20" s="862"/>
      <c r="AF20" s="862"/>
      <c r="AG20" s="862"/>
      <c r="AH20" s="862"/>
      <c r="AI20" s="862"/>
      <c r="AJ20" s="862"/>
      <c r="AK20" s="862"/>
      <c r="AL20" s="863">
        <v>0</v>
      </c>
      <c r="AM20" s="864"/>
      <c r="AN20" s="864"/>
      <c r="AO20" s="876"/>
      <c r="AP20" s="838" t="s">
        <v>187</v>
      </c>
      <c r="BF20" s="849"/>
      <c r="BG20" s="850">
        <v>1124373</v>
      </c>
      <c r="BH20" s="851"/>
      <c r="BI20" s="851"/>
      <c r="BJ20" s="851"/>
      <c r="BK20" s="851"/>
      <c r="BL20" s="851"/>
      <c r="BM20" s="851"/>
      <c r="BN20" s="860"/>
      <c r="BO20" s="861">
        <v>7.8</v>
      </c>
      <c r="BP20" s="861"/>
      <c r="BQ20" s="861"/>
      <c r="BR20" s="861"/>
      <c r="BS20" s="862" t="s">
        <v>47</v>
      </c>
      <c r="BT20" s="862"/>
      <c r="BU20" s="862"/>
      <c r="BV20" s="862"/>
      <c r="BW20" s="862"/>
      <c r="BX20" s="862"/>
      <c r="BY20" s="862"/>
      <c r="BZ20" s="862"/>
      <c r="CA20" s="862"/>
      <c r="CB20" s="913"/>
      <c r="CD20" s="838" t="s">
        <v>188</v>
      </c>
      <c r="CQ20" s="849"/>
      <c r="CR20" s="850">
        <v>52544618</v>
      </c>
      <c r="CS20" s="851"/>
      <c r="CT20" s="851"/>
      <c r="CU20" s="851"/>
      <c r="CV20" s="851"/>
      <c r="CW20" s="851"/>
      <c r="CX20" s="851"/>
      <c r="CY20" s="860"/>
      <c r="CZ20" s="861">
        <v>100</v>
      </c>
      <c r="DA20" s="861"/>
      <c r="DB20" s="861"/>
      <c r="DC20" s="861"/>
      <c r="DD20" s="866">
        <v>5542855</v>
      </c>
      <c r="DE20" s="851"/>
      <c r="DF20" s="851"/>
      <c r="DG20" s="851"/>
      <c r="DH20" s="851"/>
      <c r="DI20" s="851"/>
      <c r="DJ20" s="851"/>
      <c r="DK20" s="851"/>
      <c r="DL20" s="851"/>
      <c r="DM20" s="851"/>
      <c r="DN20" s="851"/>
      <c r="DO20" s="851"/>
      <c r="DP20" s="860"/>
      <c r="DQ20" s="866">
        <v>33362084</v>
      </c>
      <c r="DR20" s="851"/>
      <c r="DS20" s="851"/>
      <c r="DT20" s="851"/>
      <c r="DU20" s="851"/>
      <c r="DV20" s="851"/>
      <c r="DW20" s="851"/>
      <c r="DX20" s="851"/>
      <c r="DY20" s="851"/>
      <c r="DZ20" s="851"/>
      <c r="EA20" s="851"/>
      <c r="EB20" s="851"/>
      <c r="EC20" s="914"/>
    </row>
    <row r="21" customHeight="1" spans="2:133">
      <c r="B21" s="838" t="s">
        <v>189</v>
      </c>
      <c r="Q21" s="849"/>
      <c r="R21" s="850">
        <v>13173836</v>
      </c>
      <c r="S21" s="851"/>
      <c r="T21" s="851"/>
      <c r="U21" s="851"/>
      <c r="V21" s="851"/>
      <c r="W21" s="851"/>
      <c r="X21" s="851"/>
      <c r="Y21" s="860"/>
      <c r="Z21" s="861">
        <v>23.4</v>
      </c>
      <c r="AA21" s="861"/>
      <c r="AB21" s="861"/>
      <c r="AC21" s="861"/>
      <c r="AD21" s="862">
        <v>11237654</v>
      </c>
      <c r="AE21" s="862"/>
      <c r="AF21" s="862"/>
      <c r="AG21" s="862"/>
      <c r="AH21" s="862"/>
      <c r="AI21" s="862"/>
      <c r="AJ21" s="862"/>
      <c r="AK21" s="862"/>
      <c r="AL21" s="863">
        <v>39.9</v>
      </c>
      <c r="AM21" s="864"/>
      <c r="AN21" s="864"/>
      <c r="AO21" s="876"/>
      <c r="AP21" s="838" t="s">
        <v>190</v>
      </c>
      <c r="AQ21" s="877"/>
      <c r="AR21" s="877"/>
      <c r="AS21" s="877"/>
      <c r="AT21" s="877"/>
      <c r="AU21" s="877"/>
      <c r="AV21" s="877"/>
      <c r="AW21" s="877"/>
      <c r="AX21" s="877"/>
      <c r="AY21" s="877"/>
      <c r="AZ21" s="877"/>
      <c r="BA21" s="877"/>
      <c r="BB21" s="877"/>
      <c r="BC21" s="877"/>
      <c r="BD21" s="877"/>
      <c r="BE21" s="877"/>
      <c r="BF21" s="902"/>
      <c r="BG21" s="850">
        <v>252707</v>
      </c>
      <c r="BH21" s="851"/>
      <c r="BI21" s="851"/>
      <c r="BJ21" s="851"/>
      <c r="BK21" s="851"/>
      <c r="BL21" s="851"/>
      <c r="BM21" s="851"/>
      <c r="BN21" s="860"/>
      <c r="BO21" s="861">
        <v>1.8</v>
      </c>
      <c r="BP21" s="861"/>
      <c r="BQ21" s="861"/>
      <c r="BR21" s="861"/>
      <c r="BS21" s="862" t="s">
        <v>47</v>
      </c>
      <c r="BT21" s="862"/>
      <c r="BU21" s="862"/>
      <c r="BV21" s="862"/>
      <c r="BW21" s="862"/>
      <c r="BX21" s="862"/>
      <c r="BY21" s="862"/>
      <c r="BZ21" s="862"/>
      <c r="CA21" s="862"/>
      <c r="CB21" s="913"/>
      <c r="CD21" s="841"/>
      <c r="CE21" s="842"/>
      <c r="CF21" s="842"/>
      <c r="CG21" s="842"/>
      <c r="CH21" s="842"/>
      <c r="CI21" s="842"/>
      <c r="CJ21" s="842"/>
      <c r="CK21" s="842"/>
      <c r="CL21" s="842"/>
      <c r="CM21" s="842"/>
      <c r="CN21" s="842"/>
      <c r="CO21" s="842"/>
      <c r="CP21" s="842"/>
      <c r="CQ21" s="853"/>
      <c r="CR21" s="923"/>
      <c r="CS21" s="924"/>
      <c r="CT21" s="924"/>
      <c r="CU21" s="924"/>
      <c r="CV21" s="924"/>
      <c r="CW21" s="924"/>
      <c r="CX21" s="924"/>
      <c r="CY21" s="925"/>
      <c r="CZ21" s="926"/>
      <c r="DA21" s="926"/>
      <c r="DB21" s="926"/>
      <c r="DC21" s="926"/>
      <c r="DD21" s="931"/>
      <c r="DE21" s="924"/>
      <c r="DF21" s="924"/>
      <c r="DG21" s="924"/>
      <c r="DH21" s="924"/>
      <c r="DI21" s="924"/>
      <c r="DJ21" s="924"/>
      <c r="DK21" s="924"/>
      <c r="DL21" s="924"/>
      <c r="DM21" s="924"/>
      <c r="DN21" s="924"/>
      <c r="DO21" s="924"/>
      <c r="DP21" s="925"/>
      <c r="DQ21" s="931"/>
      <c r="DR21" s="924"/>
      <c r="DS21" s="924"/>
      <c r="DT21" s="924"/>
      <c r="DU21" s="924"/>
      <c r="DV21" s="924"/>
      <c r="DW21" s="924"/>
      <c r="DX21" s="924"/>
      <c r="DY21" s="924"/>
      <c r="DZ21" s="924"/>
      <c r="EA21" s="924"/>
      <c r="EB21" s="924"/>
      <c r="EC21" s="953"/>
    </row>
    <row r="22" customHeight="1" spans="2:133">
      <c r="B22" s="838" t="s">
        <v>191</v>
      </c>
      <c r="Q22" s="849"/>
      <c r="R22" s="850">
        <v>11237654</v>
      </c>
      <c r="S22" s="851"/>
      <c r="T22" s="851"/>
      <c r="U22" s="851"/>
      <c r="V22" s="851"/>
      <c r="W22" s="851"/>
      <c r="X22" s="851"/>
      <c r="Y22" s="860"/>
      <c r="Z22" s="861">
        <v>20</v>
      </c>
      <c r="AA22" s="861"/>
      <c r="AB22" s="861"/>
      <c r="AC22" s="861"/>
      <c r="AD22" s="862">
        <v>11237654</v>
      </c>
      <c r="AE22" s="862"/>
      <c r="AF22" s="862"/>
      <c r="AG22" s="862"/>
      <c r="AH22" s="862"/>
      <c r="AI22" s="862"/>
      <c r="AJ22" s="862"/>
      <c r="AK22" s="862"/>
      <c r="AL22" s="863">
        <v>39.9</v>
      </c>
      <c r="AM22" s="864"/>
      <c r="AN22" s="864"/>
      <c r="AO22" s="876"/>
      <c r="AP22" s="838" t="s">
        <v>192</v>
      </c>
      <c r="AQ22" s="877"/>
      <c r="AR22" s="877"/>
      <c r="AS22" s="877"/>
      <c r="AT22" s="877"/>
      <c r="AU22" s="877"/>
      <c r="AV22" s="877"/>
      <c r="AW22" s="877"/>
      <c r="AX22" s="877"/>
      <c r="AY22" s="877"/>
      <c r="AZ22" s="877"/>
      <c r="BA22" s="877"/>
      <c r="BB22" s="877"/>
      <c r="BC22" s="877"/>
      <c r="BD22" s="877"/>
      <c r="BE22" s="877"/>
      <c r="BF22" s="902"/>
      <c r="BG22" s="850" t="s">
        <v>47</v>
      </c>
      <c r="BH22" s="851"/>
      <c r="BI22" s="851"/>
      <c r="BJ22" s="851"/>
      <c r="BK22" s="851"/>
      <c r="BL22" s="851"/>
      <c r="BM22" s="851"/>
      <c r="BN22" s="860"/>
      <c r="BO22" s="861" t="s">
        <v>47</v>
      </c>
      <c r="BP22" s="861"/>
      <c r="BQ22" s="861"/>
      <c r="BR22" s="861"/>
      <c r="BS22" s="862" t="s">
        <v>47</v>
      </c>
      <c r="BT22" s="862"/>
      <c r="BU22" s="862"/>
      <c r="BV22" s="862"/>
      <c r="BW22" s="862"/>
      <c r="BX22" s="862"/>
      <c r="BY22" s="862"/>
      <c r="BZ22" s="862"/>
      <c r="CA22" s="862"/>
      <c r="CB22" s="913"/>
      <c r="CD22" s="834" t="s">
        <v>193</v>
      </c>
      <c r="CE22" s="835"/>
      <c r="CF22" s="835"/>
      <c r="CG22" s="835"/>
      <c r="CH22" s="835"/>
      <c r="CI22" s="835"/>
      <c r="CJ22" s="835"/>
      <c r="CK22" s="835"/>
      <c r="CL22" s="835"/>
      <c r="CM22" s="835"/>
      <c r="CN22" s="835"/>
      <c r="CO22" s="835"/>
      <c r="CP22" s="835"/>
      <c r="CQ22" s="835"/>
      <c r="CR22" s="835"/>
      <c r="CS22" s="835"/>
      <c r="CT22" s="835"/>
      <c r="CU22" s="835"/>
      <c r="CV22" s="835"/>
      <c r="CW22" s="835"/>
      <c r="CX22" s="835"/>
      <c r="CY22" s="835"/>
      <c r="CZ22" s="835"/>
      <c r="DA22" s="835"/>
      <c r="DB22" s="835"/>
      <c r="DC22" s="835"/>
      <c r="DD22" s="835"/>
      <c r="DE22" s="835"/>
      <c r="DF22" s="835"/>
      <c r="DG22" s="835"/>
      <c r="DH22" s="835"/>
      <c r="DI22" s="835"/>
      <c r="DJ22" s="835"/>
      <c r="DK22" s="835"/>
      <c r="DL22" s="835"/>
      <c r="DM22" s="835"/>
      <c r="DN22" s="835"/>
      <c r="DO22" s="835"/>
      <c r="DP22" s="835"/>
      <c r="DQ22" s="835"/>
      <c r="DR22" s="835"/>
      <c r="DS22" s="835"/>
      <c r="DT22" s="835"/>
      <c r="DU22" s="835"/>
      <c r="DV22" s="835"/>
      <c r="DW22" s="835"/>
      <c r="DX22" s="835"/>
      <c r="DY22" s="835"/>
      <c r="DZ22" s="835"/>
      <c r="EA22" s="835"/>
      <c r="EB22" s="835"/>
      <c r="EC22" s="845"/>
    </row>
    <row r="23" customHeight="1" spans="2:133">
      <c r="B23" s="838" t="s">
        <v>194</v>
      </c>
      <c r="Q23" s="849"/>
      <c r="R23" s="850">
        <v>1936160</v>
      </c>
      <c r="S23" s="851"/>
      <c r="T23" s="851"/>
      <c r="U23" s="851"/>
      <c r="V23" s="851"/>
      <c r="W23" s="851"/>
      <c r="X23" s="851"/>
      <c r="Y23" s="860"/>
      <c r="Z23" s="861">
        <v>3.4</v>
      </c>
      <c r="AA23" s="861"/>
      <c r="AB23" s="861"/>
      <c r="AC23" s="861"/>
      <c r="AD23" s="862" t="s">
        <v>47</v>
      </c>
      <c r="AE23" s="862"/>
      <c r="AF23" s="862"/>
      <c r="AG23" s="862"/>
      <c r="AH23" s="862"/>
      <c r="AI23" s="862"/>
      <c r="AJ23" s="862"/>
      <c r="AK23" s="862"/>
      <c r="AL23" s="863" t="s">
        <v>47</v>
      </c>
      <c r="AM23" s="864"/>
      <c r="AN23" s="864"/>
      <c r="AO23" s="876"/>
      <c r="AP23" s="838" t="s">
        <v>195</v>
      </c>
      <c r="AQ23" s="877"/>
      <c r="AR23" s="877"/>
      <c r="AS23" s="877"/>
      <c r="AT23" s="877"/>
      <c r="AU23" s="877"/>
      <c r="AV23" s="877"/>
      <c r="AW23" s="877"/>
      <c r="AX23" s="877"/>
      <c r="AY23" s="877"/>
      <c r="AZ23" s="877"/>
      <c r="BA23" s="877"/>
      <c r="BB23" s="877"/>
      <c r="BC23" s="877"/>
      <c r="BD23" s="877"/>
      <c r="BE23" s="877"/>
      <c r="BF23" s="902"/>
      <c r="BG23" s="850">
        <v>871666</v>
      </c>
      <c r="BH23" s="851"/>
      <c r="BI23" s="851"/>
      <c r="BJ23" s="851"/>
      <c r="BK23" s="851"/>
      <c r="BL23" s="851"/>
      <c r="BM23" s="851"/>
      <c r="BN23" s="860"/>
      <c r="BO23" s="861">
        <v>6.1</v>
      </c>
      <c r="BP23" s="861"/>
      <c r="BQ23" s="861"/>
      <c r="BR23" s="861"/>
      <c r="BS23" s="862" t="s">
        <v>47</v>
      </c>
      <c r="BT23" s="862"/>
      <c r="BU23" s="862"/>
      <c r="BV23" s="862"/>
      <c r="BW23" s="862"/>
      <c r="BX23" s="862"/>
      <c r="BY23" s="862"/>
      <c r="BZ23" s="862"/>
      <c r="CA23" s="862"/>
      <c r="CB23" s="913"/>
      <c r="CD23" s="834" t="s">
        <v>7</v>
      </c>
      <c r="CE23" s="835"/>
      <c r="CF23" s="835"/>
      <c r="CG23" s="835"/>
      <c r="CH23" s="835"/>
      <c r="CI23" s="835"/>
      <c r="CJ23" s="835"/>
      <c r="CK23" s="835"/>
      <c r="CL23" s="835"/>
      <c r="CM23" s="835"/>
      <c r="CN23" s="835"/>
      <c r="CO23" s="835"/>
      <c r="CP23" s="835"/>
      <c r="CQ23" s="845"/>
      <c r="CR23" s="834" t="s">
        <v>133</v>
      </c>
      <c r="CS23" s="835"/>
      <c r="CT23" s="835"/>
      <c r="CU23" s="835"/>
      <c r="CV23" s="835"/>
      <c r="CW23" s="835"/>
      <c r="CX23" s="835"/>
      <c r="CY23" s="845"/>
      <c r="CZ23" s="834" t="s">
        <v>134</v>
      </c>
      <c r="DA23" s="835"/>
      <c r="DB23" s="835"/>
      <c r="DC23" s="845"/>
      <c r="DD23" s="834" t="s">
        <v>196</v>
      </c>
      <c r="DE23" s="835"/>
      <c r="DF23" s="835"/>
      <c r="DG23" s="835"/>
      <c r="DH23" s="835"/>
      <c r="DI23" s="835"/>
      <c r="DJ23" s="835"/>
      <c r="DK23" s="845"/>
      <c r="DL23" s="940" t="s">
        <v>73</v>
      </c>
      <c r="DM23" s="941"/>
      <c r="DN23" s="941"/>
      <c r="DO23" s="941"/>
      <c r="DP23" s="941"/>
      <c r="DQ23" s="941"/>
      <c r="DR23" s="941"/>
      <c r="DS23" s="941"/>
      <c r="DT23" s="941"/>
      <c r="DU23" s="941"/>
      <c r="DV23" s="946"/>
      <c r="DW23" s="834" t="s">
        <v>17</v>
      </c>
      <c r="DX23" s="835"/>
      <c r="DY23" s="835"/>
      <c r="DZ23" s="835"/>
      <c r="EA23" s="835"/>
      <c r="EB23" s="835"/>
      <c r="EC23" s="845"/>
    </row>
    <row r="24" customHeight="1" spans="2:133">
      <c r="B24" s="838" t="s">
        <v>197</v>
      </c>
      <c r="Q24" s="849"/>
      <c r="R24" s="850">
        <v>22</v>
      </c>
      <c r="S24" s="851"/>
      <c r="T24" s="851"/>
      <c r="U24" s="851"/>
      <c r="V24" s="851"/>
      <c r="W24" s="851"/>
      <c r="X24" s="851"/>
      <c r="Y24" s="860"/>
      <c r="Z24" s="861">
        <v>0</v>
      </c>
      <c r="AA24" s="861"/>
      <c r="AB24" s="861"/>
      <c r="AC24" s="861"/>
      <c r="AD24" s="862" t="s">
        <v>47</v>
      </c>
      <c r="AE24" s="862"/>
      <c r="AF24" s="862"/>
      <c r="AG24" s="862"/>
      <c r="AH24" s="862"/>
      <c r="AI24" s="862"/>
      <c r="AJ24" s="862"/>
      <c r="AK24" s="862"/>
      <c r="AL24" s="863" t="s">
        <v>47</v>
      </c>
      <c r="AM24" s="864"/>
      <c r="AN24" s="864"/>
      <c r="AO24" s="876"/>
      <c r="AP24" s="838" t="s">
        <v>198</v>
      </c>
      <c r="AQ24" s="877"/>
      <c r="AR24" s="877"/>
      <c r="AS24" s="877"/>
      <c r="AT24" s="877"/>
      <c r="AU24" s="877"/>
      <c r="AV24" s="877"/>
      <c r="AW24" s="877"/>
      <c r="AX24" s="877"/>
      <c r="AY24" s="877"/>
      <c r="AZ24" s="877"/>
      <c r="BA24" s="877"/>
      <c r="BB24" s="877"/>
      <c r="BC24" s="877"/>
      <c r="BD24" s="877"/>
      <c r="BE24" s="877"/>
      <c r="BF24" s="902"/>
      <c r="BG24" s="850" t="s">
        <v>47</v>
      </c>
      <c r="BH24" s="851"/>
      <c r="BI24" s="851"/>
      <c r="BJ24" s="851"/>
      <c r="BK24" s="851"/>
      <c r="BL24" s="851"/>
      <c r="BM24" s="851"/>
      <c r="BN24" s="860"/>
      <c r="BO24" s="861" t="s">
        <v>47</v>
      </c>
      <c r="BP24" s="861"/>
      <c r="BQ24" s="861"/>
      <c r="BR24" s="861"/>
      <c r="BS24" s="862" t="s">
        <v>47</v>
      </c>
      <c r="BT24" s="862"/>
      <c r="BU24" s="862"/>
      <c r="BV24" s="862"/>
      <c r="BW24" s="862"/>
      <c r="BX24" s="862"/>
      <c r="BY24" s="862"/>
      <c r="BZ24" s="862"/>
      <c r="CA24" s="862"/>
      <c r="CB24" s="913"/>
      <c r="CD24" s="836" t="s">
        <v>199</v>
      </c>
      <c r="CE24" s="837"/>
      <c r="CF24" s="837"/>
      <c r="CG24" s="837"/>
      <c r="CH24" s="837"/>
      <c r="CI24" s="837"/>
      <c r="CJ24" s="837"/>
      <c r="CK24" s="837"/>
      <c r="CL24" s="837"/>
      <c r="CM24" s="837"/>
      <c r="CN24" s="837"/>
      <c r="CO24" s="837"/>
      <c r="CP24" s="837"/>
      <c r="CQ24" s="846"/>
      <c r="CR24" s="847">
        <v>19965940</v>
      </c>
      <c r="CS24" s="848"/>
      <c r="CT24" s="848"/>
      <c r="CU24" s="848"/>
      <c r="CV24" s="848"/>
      <c r="CW24" s="848"/>
      <c r="CX24" s="848"/>
      <c r="CY24" s="857"/>
      <c r="CZ24" s="870">
        <v>38</v>
      </c>
      <c r="DA24" s="871"/>
      <c r="DB24" s="871"/>
      <c r="DC24" s="930"/>
      <c r="DD24" s="932">
        <v>13655954</v>
      </c>
      <c r="DE24" s="848"/>
      <c r="DF24" s="848"/>
      <c r="DG24" s="848"/>
      <c r="DH24" s="848"/>
      <c r="DI24" s="848"/>
      <c r="DJ24" s="848"/>
      <c r="DK24" s="857"/>
      <c r="DL24" s="932">
        <v>12182232</v>
      </c>
      <c r="DM24" s="848"/>
      <c r="DN24" s="848"/>
      <c r="DO24" s="848"/>
      <c r="DP24" s="848"/>
      <c r="DQ24" s="848"/>
      <c r="DR24" s="848"/>
      <c r="DS24" s="848"/>
      <c r="DT24" s="848"/>
      <c r="DU24" s="848"/>
      <c r="DV24" s="857"/>
      <c r="DW24" s="870">
        <v>43</v>
      </c>
      <c r="DX24" s="871"/>
      <c r="DY24" s="871"/>
      <c r="DZ24" s="871"/>
      <c r="EA24" s="871"/>
      <c r="EB24" s="871"/>
      <c r="EC24" s="875"/>
    </row>
    <row r="25" customHeight="1" spans="2:133">
      <c r="B25" s="838" t="s">
        <v>200</v>
      </c>
      <c r="Q25" s="849"/>
      <c r="R25" s="850">
        <v>30949159</v>
      </c>
      <c r="S25" s="851"/>
      <c r="T25" s="851"/>
      <c r="U25" s="851"/>
      <c r="V25" s="851"/>
      <c r="W25" s="851"/>
      <c r="X25" s="851"/>
      <c r="Y25" s="860"/>
      <c r="Z25" s="861">
        <v>55</v>
      </c>
      <c r="AA25" s="861"/>
      <c r="AB25" s="861"/>
      <c r="AC25" s="861"/>
      <c r="AD25" s="862">
        <v>28141311</v>
      </c>
      <c r="AE25" s="862"/>
      <c r="AF25" s="862"/>
      <c r="AG25" s="862"/>
      <c r="AH25" s="862"/>
      <c r="AI25" s="862"/>
      <c r="AJ25" s="862"/>
      <c r="AK25" s="862"/>
      <c r="AL25" s="863">
        <v>100</v>
      </c>
      <c r="AM25" s="864"/>
      <c r="AN25" s="864"/>
      <c r="AO25" s="876"/>
      <c r="AP25" s="838" t="s">
        <v>201</v>
      </c>
      <c r="AQ25" s="877"/>
      <c r="AR25" s="877"/>
      <c r="AS25" s="877"/>
      <c r="AT25" s="877"/>
      <c r="AU25" s="877"/>
      <c r="AV25" s="877"/>
      <c r="AW25" s="877"/>
      <c r="AX25" s="877"/>
      <c r="AY25" s="877"/>
      <c r="AZ25" s="877"/>
      <c r="BA25" s="877"/>
      <c r="BB25" s="877"/>
      <c r="BC25" s="877"/>
      <c r="BD25" s="877"/>
      <c r="BE25" s="877"/>
      <c r="BF25" s="902"/>
      <c r="BG25" s="850" t="s">
        <v>47</v>
      </c>
      <c r="BH25" s="851"/>
      <c r="BI25" s="851"/>
      <c r="BJ25" s="851"/>
      <c r="BK25" s="851"/>
      <c r="BL25" s="851"/>
      <c r="BM25" s="851"/>
      <c r="BN25" s="860"/>
      <c r="BO25" s="861" t="s">
        <v>47</v>
      </c>
      <c r="BP25" s="861"/>
      <c r="BQ25" s="861"/>
      <c r="BR25" s="861"/>
      <c r="BS25" s="862" t="s">
        <v>47</v>
      </c>
      <c r="BT25" s="862"/>
      <c r="BU25" s="862"/>
      <c r="BV25" s="862"/>
      <c r="BW25" s="862"/>
      <c r="BX25" s="862"/>
      <c r="BY25" s="862"/>
      <c r="BZ25" s="862"/>
      <c r="CA25" s="862"/>
      <c r="CB25" s="913"/>
      <c r="CD25" s="838" t="s">
        <v>202</v>
      </c>
      <c r="CQ25" s="849"/>
      <c r="CR25" s="850">
        <v>7527057</v>
      </c>
      <c r="CS25" s="899"/>
      <c r="CT25" s="899"/>
      <c r="CU25" s="899"/>
      <c r="CV25" s="899"/>
      <c r="CW25" s="899"/>
      <c r="CX25" s="899"/>
      <c r="CY25" s="927"/>
      <c r="CZ25" s="863">
        <v>14.3</v>
      </c>
      <c r="DA25" s="933"/>
      <c r="DB25" s="933"/>
      <c r="DC25" s="934"/>
      <c r="DD25" s="866">
        <v>6970656</v>
      </c>
      <c r="DE25" s="899"/>
      <c r="DF25" s="899"/>
      <c r="DG25" s="899"/>
      <c r="DH25" s="899"/>
      <c r="DI25" s="899"/>
      <c r="DJ25" s="899"/>
      <c r="DK25" s="927"/>
      <c r="DL25" s="866">
        <v>6568416</v>
      </c>
      <c r="DM25" s="899"/>
      <c r="DN25" s="899"/>
      <c r="DO25" s="899"/>
      <c r="DP25" s="899"/>
      <c r="DQ25" s="899"/>
      <c r="DR25" s="899"/>
      <c r="DS25" s="899"/>
      <c r="DT25" s="899"/>
      <c r="DU25" s="899"/>
      <c r="DV25" s="927"/>
      <c r="DW25" s="863">
        <v>23.2</v>
      </c>
      <c r="DX25" s="933"/>
      <c r="DY25" s="933"/>
      <c r="DZ25" s="933"/>
      <c r="EA25" s="933"/>
      <c r="EB25" s="933"/>
      <c r="EC25" s="954"/>
    </row>
    <row r="26" customHeight="1" spans="2:133">
      <c r="B26" s="838" t="s">
        <v>203</v>
      </c>
      <c r="Q26" s="849"/>
      <c r="R26" s="850">
        <v>6939</v>
      </c>
      <c r="S26" s="851"/>
      <c r="T26" s="851"/>
      <c r="U26" s="851"/>
      <c r="V26" s="851"/>
      <c r="W26" s="851"/>
      <c r="X26" s="851"/>
      <c r="Y26" s="860"/>
      <c r="Z26" s="861">
        <v>0</v>
      </c>
      <c r="AA26" s="861"/>
      <c r="AB26" s="861"/>
      <c r="AC26" s="861"/>
      <c r="AD26" s="862">
        <v>6939</v>
      </c>
      <c r="AE26" s="862"/>
      <c r="AF26" s="862"/>
      <c r="AG26" s="862"/>
      <c r="AH26" s="862"/>
      <c r="AI26" s="862"/>
      <c r="AJ26" s="862"/>
      <c r="AK26" s="862"/>
      <c r="AL26" s="863">
        <v>0</v>
      </c>
      <c r="AM26" s="864"/>
      <c r="AN26" s="864"/>
      <c r="AO26" s="876"/>
      <c r="AP26" s="838" t="s">
        <v>204</v>
      </c>
      <c r="AQ26" s="877"/>
      <c r="AR26" s="877"/>
      <c r="AS26" s="877"/>
      <c r="AT26" s="877"/>
      <c r="AU26" s="877"/>
      <c r="AV26" s="877"/>
      <c r="AW26" s="877"/>
      <c r="AX26" s="877"/>
      <c r="AY26" s="877"/>
      <c r="AZ26" s="877"/>
      <c r="BA26" s="877"/>
      <c r="BB26" s="877"/>
      <c r="BC26" s="877"/>
      <c r="BD26" s="877"/>
      <c r="BE26" s="877"/>
      <c r="BF26" s="902"/>
      <c r="BG26" s="850" t="s">
        <v>47</v>
      </c>
      <c r="BH26" s="851"/>
      <c r="BI26" s="851"/>
      <c r="BJ26" s="851"/>
      <c r="BK26" s="851"/>
      <c r="BL26" s="851"/>
      <c r="BM26" s="851"/>
      <c r="BN26" s="860"/>
      <c r="BO26" s="861" t="s">
        <v>47</v>
      </c>
      <c r="BP26" s="861"/>
      <c r="BQ26" s="861"/>
      <c r="BR26" s="861"/>
      <c r="BS26" s="862" t="s">
        <v>47</v>
      </c>
      <c r="BT26" s="862"/>
      <c r="BU26" s="862"/>
      <c r="BV26" s="862"/>
      <c r="BW26" s="862"/>
      <c r="BX26" s="862"/>
      <c r="BY26" s="862"/>
      <c r="BZ26" s="862"/>
      <c r="CA26" s="862"/>
      <c r="CB26" s="913"/>
      <c r="CD26" s="838" t="s">
        <v>205</v>
      </c>
      <c r="CQ26" s="849"/>
      <c r="CR26" s="850">
        <v>4851184</v>
      </c>
      <c r="CS26" s="851"/>
      <c r="CT26" s="851"/>
      <c r="CU26" s="851"/>
      <c r="CV26" s="851"/>
      <c r="CW26" s="851"/>
      <c r="CX26" s="851"/>
      <c r="CY26" s="860"/>
      <c r="CZ26" s="863">
        <v>9.2</v>
      </c>
      <c r="DA26" s="933"/>
      <c r="DB26" s="933"/>
      <c r="DC26" s="934"/>
      <c r="DD26" s="866">
        <v>4456770</v>
      </c>
      <c r="DE26" s="851"/>
      <c r="DF26" s="851"/>
      <c r="DG26" s="851"/>
      <c r="DH26" s="851"/>
      <c r="DI26" s="851"/>
      <c r="DJ26" s="851"/>
      <c r="DK26" s="860"/>
      <c r="DL26" s="866" t="s">
        <v>47</v>
      </c>
      <c r="DM26" s="851"/>
      <c r="DN26" s="851"/>
      <c r="DO26" s="851"/>
      <c r="DP26" s="851"/>
      <c r="DQ26" s="851"/>
      <c r="DR26" s="851"/>
      <c r="DS26" s="851"/>
      <c r="DT26" s="851"/>
      <c r="DU26" s="851"/>
      <c r="DV26" s="860"/>
      <c r="DW26" s="863" t="s">
        <v>47</v>
      </c>
      <c r="DX26" s="933"/>
      <c r="DY26" s="933"/>
      <c r="DZ26" s="933"/>
      <c r="EA26" s="933"/>
      <c r="EB26" s="933"/>
      <c r="EC26" s="954"/>
    </row>
    <row r="27" customHeight="1" spans="2:133">
      <c r="B27" s="838" t="s">
        <v>206</v>
      </c>
      <c r="Q27" s="849"/>
      <c r="R27" s="850">
        <v>333850</v>
      </c>
      <c r="S27" s="851"/>
      <c r="T27" s="851"/>
      <c r="U27" s="851"/>
      <c r="V27" s="851"/>
      <c r="W27" s="851"/>
      <c r="X27" s="851"/>
      <c r="Y27" s="860"/>
      <c r="Z27" s="861">
        <v>0.6</v>
      </c>
      <c r="AA27" s="861"/>
      <c r="AB27" s="861"/>
      <c r="AC27" s="861"/>
      <c r="AD27" s="862" t="s">
        <v>47</v>
      </c>
      <c r="AE27" s="862"/>
      <c r="AF27" s="862"/>
      <c r="AG27" s="862"/>
      <c r="AH27" s="862"/>
      <c r="AI27" s="862"/>
      <c r="AJ27" s="862"/>
      <c r="AK27" s="862"/>
      <c r="AL27" s="863" t="s">
        <v>47</v>
      </c>
      <c r="AM27" s="864"/>
      <c r="AN27" s="864"/>
      <c r="AO27" s="876"/>
      <c r="AP27" s="838" t="s">
        <v>103</v>
      </c>
      <c r="BF27" s="849"/>
      <c r="BG27" s="850">
        <v>14382392</v>
      </c>
      <c r="BH27" s="851"/>
      <c r="BI27" s="851"/>
      <c r="BJ27" s="851"/>
      <c r="BK27" s="851"/>
      <c r="BL27" s="851"/>
      <c r="BM27" s="851"/>
      <c r="BN27" s="860"/>
      <c r="BO27" s="861">
        <v>100</v>
      </c>
      <c r="BP27" s="861"/>
      <c r="BQ27" s="861"/>
      <c r="BR27" s="861"/>
      <c r="BS27" s="862" t="s">
        <v>47</v>
      </c>
      <c r="BT27" s="862"/>
      <c r="BU27" s="862"/>
      <c r="BV27" s="862"/>
      <c r="BW27" s="862"/>
      <c r="BX27" s="862"/>
      <c r="BY27" s="862"/>
      <c r="BZ27" s="862"/>
      <c r="CA27" s="862"/>
      <c r="CB27" s="913"/>
      <c r="CD27" s="838" t="s">
        <v>207</v>
      </c>
      <c r="CQ27" s="849"/>
      <c r="CR27" s="850">
        <v>9110293</v>
      </c>
      <c r="CS27" s="899"/>
      <c r="CT27" s="899"/>
      <c r="CU27" s="899"/>
      <c r="CV27" s="899"/>
      <c r="CW27" s="899"/>
      <c r="CX27" s="899"/>
      <c r="CY27" s="927"/>
      <c r="CZ27" s="863">
        <v>17.3</v>
      </c>
      <c r="DA27" s="933"/>
      <c r="DB27" s="933"/>
      <c r="DC27" s="934"/>
      <c r="DD27" s="866">
        <v>3362009</v>
      </c>
      <c r="DE27" s="899"/>
      <c r="DF27" s="899"/>
      <c r="DG27" s="899"/>
      <c r="DH27" s="899"/>
      <c r="DI27" s="899"/>
      <c r="DJ27" s="899"/>
      <c r="DK27" s="927"/>
      <c r="DL27" s="866">
        <v>2297179</v>
      </c>
      <c r="DM27" s="899"/>
      <c r="DN27" s="899"/>
      <c r="DO27" s="899"/>
      <c r="DP27" s="899"/>
      <c r="DQ27" s="899"/>
      <c r="DR27" s="899"/>
      <c r="DS27" s="899"/>
      <c r="DT27" s="899"/>
      <c r="DU27" s="899"/>
      <c r="DV27" s="927"/>
      <c r="DW27" s="863">
        <v>8.1</v>
      </c>
      <c r="DX27" s="933"/>
      <c r="DY27" s="933"/>
      <c r="DZ27" s="933"/>
      <c r="EA27" s="933"/>
      <c r="EB27" s="933"/>
      <c r="EC27" s="954"/>
    </row>
    <row r="28" customHeight="1" spans="2:133">
      <c r="B28" s="838" t="s">
        <v>208</v>
      </c>
      <c r="Q28" s="849"/>
      <c r="R28" s="850">
        <v>426436</v>
      </c>
      <c r="S28" s="851"/>
      <c r="T28" s="851"/>
      <c r="U28" s="851"/>
      <c r="V28" s="851"/>
      <c r="W28" s="851"/>
      <c r="X28" s="851"/>
      <c r="Y28" s="860"/>
      <c r="Z28" s="861">
        <v>0.8</v>
      </c>
      <c r="AA28" s="861"/>
      <c r="AB28" s="861"/>
      <c r="AC28" s="861"/>
      <c r="AD28" s="862" t="s">
        <v>47</v>
      </c>
      <c r="AE28" s="862"/>
      <c r="AF28" s="862"/>
      <c r="AG28" s="862"/>
      <c r="AH28" s="862"/>
      <c r="AI28" s="862"/>
      <c r="AJ28" s="862"/>
      <c r="AK28" s="862"/>
      <c r="AL28" s="863" t="s">
        <v>47</v>
      </c>
      <c r="AM28" s="864"/>
      <c r="AN28" s="864"/>
      <c r="AO28" s="876"/>
      <c r="AP28" s="838"/>
      <c r="BF28" s="849"/>
      <c r="BG28" s="850"/>
      <c r="BH28" s="851"/>
      <c r="BI28" s="851"/>
      <c r="BJ28" s="851"/>
      <c r="BK28" s="851"/>
      <c r="BL28" s="851"/>
      <c r="BM28" s="851"/>
      <c r="BN28" s="860"/>
      <c r="BO28" s="861"/>
      <c r="BP28" s="861"/>
      <c r="BQ28" s="861"/>
      <c r="BR28" s="861"/>
      <c r="BS28" s="866"/>
      <c r="BT28" s="851"/>
      <c r="BU28" s="851"/>
      <c r="BV28" s="851"/>
      <c r="BW28" s="851"/>
      <c r="BX28" s="851"/>
      <c r="BY28" s="851"/>
      <c r="BZ28" s="851"/>
      <c r="CA28" s="851"/>
      <c r="CB28" s="914"/>
      <c r="CD28" s="838" t="s">
        <v>209</v>
      </c>
      <c r="CQ28" s="849"/>
      <c r="CR28" s="850">
        <v>3328590</v>
      </c>
      <c r="CS28" s="851"/>
      <c r="CT28" s="851"/>
      <c r="CU28" s="851"/>
      <c r="CV28" s="851"/>
      <c r="CW28" s="851"/>
      <c r="CX28" s="851"/>
      <c r="CY28" s="860"/>
      <c r="CZ28" s="863">
        <v>6.3</v>
      </c>
      <c r="DA28" s="933"/>
      <c r="DB28" s="933"/>
      <c r="DC28" s="934"/>
      <c r="DD28" s="866">
        <v>3323289</v>
      </c>
      <c r="DE28" s="851"/>
      <c r="DF28" s="851"/>
      <c r="DG28" s="851"/>
      <c r="DH28" s="851"/>
      <c r="DI28" s="851"/>
      <c r="DJ28" s="851"/>
      <c r="DK28" s="860"/>
      <c r="DL28" s="866">
        <v>3316637</v>
      </c>
      <c r="DM28" s="851"/>
      <c r="DN28" s="851"/>
      <c r="DO28" s="851"/>
      <c r="DP28" s="851"/>
      <c r="DQ28" s="851"/>
      <c r="DR28" s="851"/>
      <c r="DS28" s="851"/>
      <c r="DT28" s="851"/>
      <c r="DU28" s="851"/>
      <c r="DV28" s="860"/>
      <c r="DW28" s="863">
        <v>11.7</v>
      </c>
      <c r="DX28" s="933"/>
      <c r="DY28" s="933"/>
      <c r="DZ28" s="933"/>
      <c r="EA28" s="933"/>
      <c r="EB28" s="933"/>
      <c r="EC28" s="954"/>
    </row>
    <row r="29" customHeight="1" spans="2:133">
      <c r="B29" s="838" t="s">
        <v>210</v>
      </c>
      <c r="Q29" s="849"/>
      <c r="R29" s="850">
        <v>178737</v>
      </c>
      <c r="S29" s="851"/>
      <c r="T29" s="851"/>
      <c r="U29" s="851"/>
      <c r="V29" s="851"/>
      <c r="W29" s="851"/>
      <c r="X29" s="851"/>
      <c r="Y29" s="860"/>
      <c r="Z29" s="861">
        <v>0.3</v>
      </c>
      <c r="AA29" s="861"/>
      <c r="AB29" s="861"/>
      <c r="AC29" s="861"/>
      <c r="AD29" s="862" t="s">
        <v>47</v>
      </c>
      <c r="AE29" s="862"/>
      <c r="AF29" s="862"/>
      <c r="AG29" s="862"/>
      <c r="AH29" s="862"/>
      <c r="AI29" s="862"/>
      <c r="AJ29" s="862"/>
      <c r="AK29" s="862"/>
      <c r="AL29" s="863" t="s">
        <v>47</v>
      </c>
      <c r="AM29" s="864"/>
      <c r="AN29" s="864"/>
      <c r="AO29" s="876"/>
      <c r="AP29" s="841"/>
      <c r="AQ29" s="842"/>
      <c r="AR29" s="842"/>
      <c r="AS29" s="842"/>
      <c r="AT29" s="842"/>
      <c r="AU29" s="842"/>
      <c r="AV29" s="842"/>
      <c r="AW29" s="842"/>
      <c r="AX29" s="842"/>
      <c r="AY29" s="842"/>
      <c r="AZ29" s="842"/>
      <c r="BA29" s="842"/>
      <c r="BB29" s="842"/>
      <c r="BC29" s="842"/>
      <c r="BD29" s="842"/>
      <c r="BE29" s="842"/>
      <c r="BF29" s="853"/>
      <c r="BG29" s="850"/>
      <c r="BH29" s="851"/>
      <c r="BI29" s="851"/>
      <c r="BJ29" s="851"/>
      <c r="BK29" s="851"/>
      <c r="BL29" s="851"/>
      <c r="BM29" s="851"/>
      <c r="BN29" s="860"/>
      <c r="BO29" s="861"/>
      <c r="BP29" s="861"/>
      <c r="BQ29" s="861"/>
      <c r="BR29" s="861"/>
      <c r="BS29" s="862"/>
      <c r="BT29" s="862"/>
      <c r="BU29" s="862"/>
      <c r="BV29" s="862"/>
      <c r="BW29" s="862"/>
      <c r="BX29" s="862"/>
      <c r="BY29" s="862"/>
      <c r="BZ29" s="862"/>
      <c r="CA29" s="862"/>
      <c r="CB29" s="913"/>
      <c r="CD29" s="916" t="s">
        <v>211</v>
      </c>
      <c r="CE29" s="917"/>
      <c r="CF29" s="838" t="s">
        <v>212</v>
      </c>
      <c r="CQ29" s="849"/>
      <c r="CR29" s="850">
        <v>3328590</v>
      </c>
      <c r="CS29" s="899"/>
      <c r="CT29" s="899"/>
      <c r="CU29" s="899"/>
      <c r="CV29" s="899"/>
      <c r="CW29" s="899"/>
      <c r="CX29" s="899"/>
      <c r="CY29" s="927"/>
      <c r="CZ29" s="863">
        <v>6.3</v>
      </c>
      <c r="DA29" s="933"/>
      <c r="DB29" s="933"/>
      <c r="DC29" s="934"/>
      <c r="DD29" s="866">
        <v>3323289</v>
      </c>
      <c r="DE29" s="899"/>
      <c r="DF29" s="899"/>
      <c r="DG29" s="899"/>
      <c r="DH29" s="899"/>
      <c r="DI29" s="899"/>
      <c r="DJ29" s="899"/>
      <c r="DK29" s="927"/>
      <c r="DL29" s="866">
        <v>3316637</v>
      </c>
      <c r="DM29" s="899"/>
      <c r="DN29" s="899"/>
      <c r="DO29" s="899"/>
      <c r="DP29" s="899"/>
      <c r="DQ29" s="899"/>
      <c r="DR29" s="899"/>
      <c r="DS29" s="899"/>
      <c r="DT29" s="899"/>
      <c r="DU29" s="899"/>
      <c r="DV29" s="927"/>
      <c r="DW29" s="863">
        <v>11.7</v>
      </c>
      <c r="DX29" s="933"/>
      <c r="DY29" s="933"/>
      <c r="DZ29" s="933"/>
      <c r="EA29" s="933"/>
      <c r="EB29" s="933"/>
      <c r="EC29" s="954"/>
    </row>
    <row r="30" customHeight="1" spans="2:133">
      <c r="B30" s="838" t="s">
        <v>213</v>
      </c>
      <c r="Q30" s="849"/>
      <c r="R30" s="850">
        <v>6957964</v>
      </c>
      <c r="S30" s="851"/>
      <c r="T30" s="851"/>
      <c r="U30" s="851"/>
      <c r="V30" s="851"/>
      <c r="W30" s="851"/>
      <c r="X30" s="851"/>
      <c r="Y30" s="860"/>
      <c r="Z30" s="861">
        <v>12.4</v>
      </c>
      <c r="AA30" s="861"/>
      <c r="AB30" s="861"/>
      <c r="AC30" s="861"/>
      <c r="AD30" s="862" t="s">
        <v>47</v>
      </c>
      <c r="AE30" s="862"/>
      <c r="AF30" s="862"/>
      <c r="AG30" s="862"/>
      <c r="AH30" s="862"/>
      <c r="AI30" s="862"/>
      <c r="AJ30" s="862"/>
      <c r="AK30" s="862"/>
      <c r="AL30" s="863" t="s">
        <v>47</v>
      </c>
      <c r="AM30" s="864"/>
      <c r="AN30" s="864"/>
      <c r="AO30" s="876"/>
      <c r="AP30" s="834" t="s">
        <v>7</v>
      </c>
      <c r="AQ30" s="835"/>
      <c r="AR30" s="835"/>
      <c r="AS30" s="835"/>
      <c r="AT30" s="835"/>
      <c r="AU30" s="835"/>
      <c r="AV30" s="835"/>
      <c r="AW30" s="835"/>
      <c r="AX30" s="835"/>
      <c r="AY30" s="835"/>
      <c r="AZ30" s="835"/>
      <c r="BA30" s="835"/>
      <c r="BB30" s="835"/>
      <c r="BC30" s="835"/>
      <c r="BD30" s="835"/>
      <c r="BE30" s="835"/>
      <c r="BF30" s="845"/>
      <c r="BG30" s="834" t="s">
        <v>127</v>
      </c>
      <c r="BH30" s="903"/>
      <c r="BI30" s="903"/>
      <c r="BJ30" s="903"/>
      <c r="BK30" s="903"/>
      <c r="BL30" s="903"/>
      <c r="BM30" s="903"/>
      <c r="BN30" s="903"/>
      <c r="BO30" s="903"/>
      <c r="BP30" s="903"/>
      <c r="BQ30" s="911"/>
      <c r="BR30" s="834" t="s">
        <v>214</v>
      </c>
      <c r="BS30" s="903"/>
      <c r="BT30" s="903"/>
      <c r="BU30" s="903"/>
      <c r="BV30" s="903"/>
      <c r="BW30" s="903"/>
      <c r="BX30" s="903"/>
      <c r="BY30" s="903"/>
      <c r="BZ30" s="903"/>
      <c r="CA30" s="903"/>
      <c r="CB30" s="911"/>
      <c r="CD30" s="918"/>
      <c r="CE30" s="919"/>
      <c r="CF30" s="838" t="s">
        <v>215</v>
      </c>
      <c r="CQ30" s="849"/>
      <c r="CR30" s="850">
        <v>3284418</v>
      </c>
      <c r="CS30" s="851"/>
      <c r="CT30" s="851"/>
      <c r="CU30" s="851"/>
      <c r="CV30" s="851"/>
      <c r="CW30" s="851"/>
      <c r="CX30" s="851"/>
      <c r="CY30" s="860"/>
      <c r="CZ30" s="863">
        <v>6.3</v>
      </c>
      <c r="DA30" s="933"/>
      <c r="DB30" s="933"/>
      <c r="DC30" s="934"/>
      <c r="DD30" s="866">
        <v>3279544</v>
      </c>
      <c r="DE30" s="851"/>
      <c r="DF30" s="851"/>
      <c r="DG30" s="851"/>
      <c r="DH30" s="851"/>
      <c r="DI30" s="851"/>
      <c r="DJ30" s="851"/>
      <c r="DK30" s="860"/>
      <c r="DL30" s="866">
        <v>3272893</v>
      </c>
      <c r="DM30" s="851"/>
      <c r="DN30" s="851"/>
      <c r="DO30" s="851"/>
      <c r="DP30" s="851"/>
      <c r="DQ30" s="851"/>
      <c r="DR30" s="851"/>
      <c r="DS30" s="851"/>
      <c r="DT30" s="851"/>
      <c r="DU30" s="851"/>
      <c r="DV30" s="860"/>
      <c r="DW30" s="863">
        <v>11.5</v>
      </c>
      <c r="DX30" s="933"/>
      <c r="DY30" s="933"/>
      <c r="DZ30" s="933"/>
      <c r="EA30" s="933"/>
      <c r="EB30" s="933"/>
      <c r="EC30" s="954"/>
    </row>
    <row r="31" customHeight="1" spans="2:133">
      <c r="B31" s="839" t="s">
        <v>216</v>
      </c>
      <c r="C31" s="840"/>
      <c r="D31" s="840"/>
      <c r="E31" s="840"/>
      <c r="F31" s="840"/>
      <c r="G31" s="840"/>
      <c r="H31" s="840"/>
      <c r="I31" s="840"/>
      <c r="J31" s="840"/>
      <c r="K31" s="840"/>
      <c r="L31" s="840"/>
      <c r="M31" s="840"/>
      <c r="N31" s="840"/>
      <c r="O31" s="840"/>
      <c r="P31" s="840"/>
      <c r="Q31" s="852"/>
      <c r="R31" s="850" t="s">
        <v>47</v>
      </c>
      <c r="S31" s="851"/>
      <c r="T31" s="851"/>
      <c r="U31" s="851"/>
      <c r="V31" s="851"/>
      <c r="W31" s="851"/>
      <c r="X31" s="851"/>
      <c r="Y31" s="860"/>
      <c r="Z31" s="861" t="s">
        <v>47</v>
      </c>
      <c r="AA31" s="861"/>
      <c r="AB31" s="861"/>
      <c r="AC31" s="861"/>
      <c r="AD31" s="862" t="s">
        <v>47</v>
      </c>
      <c r="AE31" s="862"/>
      <c r="AF31" s="862"/>
      <c r="AG31" s="862"/>
      <c r="AH31" s="862"/>
      <c r="AI31" s="862"/>
      <c r="AJ31" s="862"/>
      <c r="AK31" s="862"/>
      <c r="AL31" s="863" t="s">
        <v>47</v>
      </c>
      <c r="AM31" s="864"/>
      <c r="AN31" s="864"/>
      <c r="AO31" s="876"/>
      <c r="AP31" s="878" t="s">
        <v>217</v>
      </c>
      <c r="AQ31" s="879"/>
      <c r="AR31" s="879"/>
      <c r="AS31" s="879"/>
      <c r="AT31" s="880" t="s">
        <v>218</v>
      </c>
      <c r="AU31" s="837"/>
      <c r="AV31" s="837"/>
      <c r="AW31" s="837"/>
      <c r="AX31" s="836" t="s">
        <v>103</v>
      </c>
      <c r="AY31" s="837"/>
      <c r="AZ31" s="837"/>
      <c r="BA31" s="837"/>
      <c r="BB31" s="837"/>
      <c r="BC31" s="837"/>
      <c r="BD31" s="837"/>
      <c r="BE31" s="837"/>
      <c r="BF31" s="846"/>
      <c r="BG31" s="904">
        <v>99.3</v>
      </c>
      <c r="BH31" s="905"/>
      <c r="BI31" s="905"/>
      <c r="BJ31" s="905"/>
      <c r="BK31" s="905"/>
      <c r="BL31" s="905"/>
      <c r="BM31" s="871">
        <v>96.1</v>
      </c>
      <c r="BN31" s="905"/>
      <c r="BO31" s="905"/>
      <c r="BP31" s="905"/>
      <c r="BQ31" s="912"/>
      <c r="BR31" s="904">
        <v>99.2</v>
      </c>
      <c r="BS31" s="905"/>
      <c r="BT31" s="905"/>
      <c r="BU31" s="905"/>
      <c r="BV31" s="905"/>
      <c r="BW31" s="905"/>
      <c r="BX31" s="871">
        <v>96</v>
      </c>
      <c r="BY31" s="905"/>
      <c r="BZ31" s="905"/>
      <c r="CA31" s="905"/>
      <c r="CB31" s="912"/>
      <c r="CD31" s="918"/>
      <c r="CE31" s="919"/>
      <c r="CF31" s="838" t="s">
        <v>219</v>
      </c>
      <c r="CQ31" s="849"/>
      <c r="CR31" s="850">
        <v>44172</v>
      </c>
      <c r="CS31" s="899"/>
      <c r="CT31" s="899"/>
      <c r="CU31" s="899"/>
      <c r="CV31" s="899"/>
      <c r="CW31" s="899"/>
      <c r="CX31" s="899"/>
      <c r="CY31" s="927"/>
      <c r="CZ31" s="863">
        <v>0.1</v>
      </c>
      <c r="DA31" s="933"/>
      <c r="DB31" s="933"/>
      <c r="DC31" s="934"/>
      <c r="DD31" s="866">
        <v>43745</v>
      </c>
      <c r="DE31" s="899"/>
      <c r="DF31" s="899"/>
      <c r="DG31" s="899"/>
      <c r="DH31" s="899"/>
      <c r="DI31" s="899"/>
      <c r="DJ31" s="899"/>
      <c r="DK31" s="927"/>
      <c r="DL31" s="866">
        <v>43744</v>
      </c>
      <c r="DM31" s="899"/>
      <c r="DN31" s="899"/>
      <c r="DO31" s="899"/>
      <c r="DP31" s="899"/>
      <c r="DQ31" s="899"/>
      <c r="DR31" s="899"/>
      <c r="DS31" s="899"/>
      <c r="DT31" s="899"/>
      <c r="DU31" s="899"/>
      <c r="DV31" s="927"/>
      <c r="DW31" s="863">
        <v>0.2</v>
      </c>
      <c r="DX31" s="933"/>
      <c r="DY31" s="933"/>
      <c r="DZ31" s="933"/>
      <c r="EA31" s="933"/>
      <c r="EB31" s="933"/>
      <c r="EC31" s="954"/>
    </row>
    <row r="32" customHeight="1" spans="2:133">
      <c r="B32" s="838" t="s">
        <v>220</v>
      </c>
      <c r="Q32" s="849"/>
      <c r="R32" s="850">
        <v>3408932</v>
      </c>
      <c r="S32" s="851"/>
      <c r="T32" s="851"/>
      <c r="U32" s="851"/>
      <c r="V32" s="851"/>
      <c r="W32" s="851"/>
      <c r="X32" s="851"/>
      <c r="Y32" s="860"/>
      <c r="Z32" s="861">
        <v>6.1</v>
      </c>
      <c r="AA32" s="861"/>
      <c r="AB32" s="861"/>
      <c r="AC32" s="861"/>
      <c r="AD32" s="862" t="s">
        <v>47</v>
      </c>
      <c r="AE32" s="862"/>
      <c r="AF32" s="862"/>
      <c r="AG32" s="862"/>
      <c r="AH32" s="862"/>
      <c r="AI32" s="862"/>
      <c r="AJ32" s="862"/>
      <c r="AK32" s="862"/>
      <c r="AL32" s="863" t="s">
        <v>47</v>
      </c>
      <c r="AM32" s="864"/>
      <c r="AN32" s="864"/>
      <c r="AO32" s="876"/>
      <c r="AP32" s="881"/>
      <c r="AQ32" s="882"/>
      <c r="AR32" s="882"/>
      <c r="AS32" s="882"/>
      <c r="AT32" s="883"/>
      <c r="AU32" s="829" t="s">
        <v>221</v>
      </c>
      <c r="AX32" s="838" t="s">
        <v>222</v>
      </c>
      <c r="BF32" s="849"/>
      <c r="BG32" s="906">
        <v>99.4</v>
      </c>
      <c r="BH32" s="899"/>
      <c r="BI32" s="899"/>
      <c r="BJ32" s="899"/>
      <c r="BK32" s="899"/>
      <c r="BL32" s="899"/>
      <c r="BM32" s="864">
        <v>97.8</v>
      </c>
      <c r="BN32" s="899"/>
      <c r="BO32" s="899"/>
      <c r="BP32" s="899"/>
      <c r="BQ32" s="909"/>
      <c r="BR32" s="906">
        <v>99.4</v>
      </c>
      <c r="BS32" s="899"/>
      <c r="BT32" s="899"/>
      <c r="BU32" s="899"/>
      <c r="BV32" s="899"/>
      <c r="BW32" s="899"/>
      <c r="BX32" s="864">
        <v>97.8</v>
      </c>
      <c r="BY32" s="899"/>
      <c r="BZ32" s="899"/>
      <c r="CA32" s="899"/>
      <c r="CB32" s="909"/>
      <c r="CD32" s="920"/>
      <c r="CE32" s="921"/>
      <c r="CF32" s="838" t="s">
        <v>223</v>
      </c>
      <c r="CQ32" s="849"/>
      <c r="CR32" s="850" t="s">
        <v>47</v>
      </c>
      <c r="CS32" s="851"/>
      <c r="CT32" s="851"/>
      <c r="CU32" s="851"/>
      <c r="CV32" s="851"/>
      <c r="CW32" s="851"/>
      <c r="CX32" s="851"/>
      <c r="CY32" s="860"/>
      <c r="CZ32" s="863" t="s">
        <v>47</v>
      </c>
      <c r="DA32" s="933"/>
      <c r="DB32" s="933"/>
      <c r="DC32" s="934"/>
      <c r="DD32" s="866" t="s">
        <v>47</v>
      </c>
      <c r="DE32" s="851"/>
      <c r="DF32" s="851"/>
      <c r="DG32" s="851"/>
      <c r="DH32" s="851"/>
      <c r="DI32" s="851"/>
      <c r="DJ32" s="851"/>
      <c r="DK32" s="860"/>
      <c r="DL32" s="866" t="s">
        <v>47</v>
      </c>
      <c r="DM32" s="851"/>
      <c r="DN32" s="851"/>
      <c r="DO32" s="851"/>
      <c r="DP32" s="851"/>
      <c r="DQ32" s="851"/>
      <c r="DR32" s="851"/>
      <c r="DS32" s="851"/>
      <c r="DT32" s="851"/>
      <c r="DU32" s="851"/>
      <c r="DV32" s="860"/>
      <c r="DW32" s="863" t="s">
        <v>47</v>
      </c>
      <c r="DX32" s="933"/>
      <c r="DY32" s="933"/>
      <c r="DZ32" s="933"/>
      <c r="EA32" s="933"/>
      <c r="EB32" s="933"/>
      <c r="EC32" s="954"/>
    </row>
    <row r="33" customHeight="1" spans="2:133">
      <c r="B33" s="838" t="s">
        <v>224</v>
      </c>
      <c r="Q33" s="849"/>
      <c r="R33" s="850">
        <v>345460</v>
      </c>
      <c r="S33" s="851"/>
      <c r="T33" s="851"/>
      <c r="U33" s="851"/>
      <c r="V33" s="851"/>
      <c r="W33" s="851"/>
      <c r="X33" s="851"/>
      <c r="Y33" s="860"/>
      <c r="Z33" s="861">
        <v>0.6</v>
      </c>
      <c r="AA33" s="861"/>
      <c r="AB33" s="861"/>
      <c r="AC33" s="861"/>
      <c r="AD33" s="862" t="s">
        <v>47</v>
      </c>
      <c r="AE33" s="862"/>
      <c r="AF33" s="862"/>
      <c r="AG33" s="862"/>
      <c r="AH33" s="862"/>
      <c r="AI33" s="862"/>
      <c r="AJ33" s="862"/>
      <c r="AK33" s="862"/>
      <c r="AL33" s="863" t="s">
        <v>47</v>
      </c>
      <c r="AM33" s="864"/>
      <c r="AN33" s="864"/>
      <c r="AO33" s="876"/>
      <c r="AP33" s="884"/>
      <c r="AQ33" s="885"/>
      <c r="AR33" s="885"/>
      <c r="AS33" s="885"/>
      <c r="AT33" s="886"/>
      <c r="AU33" s="842"/>
      <c r="AV33" s="842"/>
      <c r="AW33" s="842"/>
      <c r="AX33" s="841" t="s">
        <v>225</v>
      </c>
      <c r="AY33" s="842"/>
      <c r="AZ33" s="842"/>
      <c r="BA33" s="842"/>
      <c r="BB33" s="842"/>
      <c r="BC33" s="842"/>
      <c r="BD33" s="842"/>
      <c r="BE33" s="842"/>
      <c r="BF33" s="853"/>
      <c r="BG33" s="907">
        <v>99.1</v>
      </c>
      <c r="BH33" s="901"/>
      <c r="BI33" s="901"/>
      <c r="BJ33" s="901"/>
      <c r="BK33" s="901"/>
      <c r="BL33" s="901"/>
      <c r="BM33" s="873">
        <v>95</v>
      </c>
      <c r="BN33" s="901"/>
      <c r="BO33" s="901"/>
      <c r="BP33" s="901"/>
      <c r="BQ33" s="910"/>
      <c r="BR33" s="907">
        <v>99.1</v>
      </c>
      <c r="BS33" s="901"/>
      <c r="BT33" s="901"/>
      <c r="BU33" s="901"/>
      <c r="BV33" s="901"/>
      <c r="BW33" s="901"/>
      <c r="BX33" s="873">
        <v>94.8</v>
      </c>
      <c r="BY33" s="901"/>
      <c r="BZ33" s="901"/>
      <c r="CA33" s="901"/>
      <c r="CB33" s="910"/>
      <c r="CD33" s="838" t="s">
        <v>226</v>
      </c>
      <c r="CQ33" s="849"/>
      <c r="CR33" s="850">
        <v>26803885</v>
      </c>
      <c r="CS33" s="899"/>
      <c r="CT33" s="899"/>
      <c r="CU33" s="899"/>
      <c r="CV33" s="899"/>
      <c r="CW33" s="899"/>
      <c r="CX33" s="899"/>
      <c r="CY33" s="927"/>
      <c r="CZ33" s="863">
        <v>51</v>
      </c>
      <c r="DA33" s="933"/>
      <c r="DB33" s="933"/>
      <c r="DC33" s="934"/>
      <c r="DD33" s="866">
        <v>17979739</v>
      </c>
      <c r="DE33" s="899"/>
      <c r="DF33" s="899"/>
      <c r="DG33" s="899"/>
      <c r="DH33" s="899"/>
      <c r="DI33" s="899"/>
      <c r="DJ33" s="899"/>
      <c r="DK33" s="927"/>
      <c r="DL33" s="866">
        <v>10447424</v>
      </c>
      <c r="DM33" s="899"/>
      <c r="DN33" s="899"/>
      <c r="DO33" s="899"/>
      <c r="DP33" s="899"/>
      <c r="DQ33" s="899"/>
      <c r="DR33" s="899"/>
      <c r="DS33" s="899"/>
      <c r="DT33" s="899"/>
      <c r="DU33" s="899"/>
      <c r="DV33" s="927"/>
      <c r="DW33" s="863">
        <v>36.9</v>
      </c>
      <c r="DX33" s="933"/>
      <c r="DY33" s="933"/>
      <c r="DZ33" s="933"/>
      <c r="EA33" s="933"/>
      <c r="EB33" s="933"/>
      <c r="EC33" s="954"/>
    </row>
    <row r="34" customHeight="1" spans="2:133">
      <c r="B34" s="838" t="s">
        <v>227</v>
      </c>
      <c r="Q34" s="849"/>
      <c r="R34" s="850">
        <v>3550506</v>
      </c>
      <c r="S34" s="851"/>
      <c r="T34" s="851"/>
      <c r="U34" s="851"/>
      <c r="V34" s="851"/>
      <c r="W34" s="851"/>
      <c r="X34" s="851"/>
      <c r="Y34" s="860"/>
      <c r="Z34" s="861">
        <v>6.3</v>
      </c>
      <c r="AA34" s="861"/>
      <c r="AB34" s="861"/>
      <c r="AC34" s="861"/>
      <c r="AD34" s="862" t="s">
        <v>47</v>
      </c>
      <c r="AE34" s="862"/>
      <c r="AF34" s="862"/>
      <c r="AG34" s="862"/>
      <c r="AH34" s="862"/>
      <c r="AI34" s="862"/>
      <c r="AJ34" s="862"/>
      <c r="AK34" s="862"/>
      <c r="AL34" s="863" t="s">
        <v>47</v>
      </c>
      <c r="AM34" s="864"/>
      <c r="AN34" s="864"/>
      <c r="AO34" s="876"/>
      <c r="AP34" s="887"/>
      <c r="AQ34" s="888"/>
      <c r="AS34" s="837"/>
      <c r="AT34" s="837"/>
      <c r="AU34" s="837"/>
      <c r="AV34" s="837"/>
      <c r="AW34" s="837"/>
      <c r="AX34" s="837"/>
      <c r="AY34" s="837"/>
      <c r="AZ34" s="837"/>
      <c r="BA34" s="837"/>
      <c r="BB34" s="837"/>
      <c r="BC34" s="837"/>
      <c r="BD34" s="837"/>
      <c r="BE34" s="837"/>
      <c r="BF34" s="837"/>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D34" s="838" t="s">
        <v>228</v>
      </c>
      <c r="CQ34" s="849"/>
      <c r="CR34" s="850">
        <v>8314437</v>
      </c>
      <c r="CS34" s="851"/>
      <c r="CT34" s="851"/>
      <c r="CU34" s="851"/>
      <c r="CV34" s="851"/>
      <c r="CW34" s="851"/>
      <c r="CX34" s="851"/>
      <c r="CY34" s="860"/>
      <c r="CZ34" s="863">
        <v>15.8</v>
      </c>
      <c r="DA34" s="933"/>
      <c r="DB34" s="933"/>
      <c r="DC34" s="934"/>
      <c r="DD34" s="866">
        <v>5536992</v>
      </c>
      <c r="DE34" s="851"/>
      <c r="DF34" s="851"/>
      <c r="DG34" s="851"/>
      <c r="DH34" s="851"/>
      <c r="DI34" s="851"/>
      <c r="DJ34" s="851"/>
      <c r="DK34" s="860"/>
      <c r="DL34" s="866">
        <v>4797128</v>
      </c>
      <c r="DM34" s="851"/>
      <c r="DN34" s="851"/>
      <c r="DO34" s="851"/>
      <c r="DP34" s="851"/>
      <c r="DQ34" s="851"/>
      <c r="DR34" s="851"/>
      <c r="DS34" s="851"/>
      <c r="DT34" s="851"/>
      <c r="DU34" s="851"/>
      <c r="DV34" s="860"/>
      <c r="DW34" s="863">
        <v>16.9</v>
      </c>
      <c r="DX34" s="933"/>
      <c r="DY34" s="933"/>
      <c r="DZ34" s="933"/>
      <c r="EA34" s="933"/>
      <c r="EB34" s="933"/>
      <c r="EC34" s="954"/>
    </row>
    <row r="35" customHeight="1" spans="2:133">
      <c r="B35" s="838" t="s">
        <v>229</v>
      </c>
      <c r="Q35" s="849"/>
      <c r="R35" s="850">
        <v>4877998</v>
      </c>
      <c r="S35" s="851"/>
      <c r="T35" s="851"/>
      <c r="U35" s="851"/>
      <c r="V35" s="851"/>
      <c r="W35" s="851"/>
      <c r="X35" s="851"/>
      <c r="Y35" s="860"/>
      <c r="Z35" s="861">
        <v>8.7</v>
      </c>
      <c r="AA35" s="861"/>
      <c r="AB35" s="861"/>
      <c r="AC35" s="861"/>
      <c r="AD35" s="862" t="s">
        <v>47</v>
      </c>
      <c r="AE35" s="862"/>
      <c r="AF35" s="862"/>
      <c r="AG35" s="862"/>
      <c r="AH35" s="862"/>
      <c r="AI35" s="862"/>
      <c r="AJ35" s="862"/>
      <c r="AK35" s="862"/>
      <c r="AL35" s="863" t="s">
        <v>47</v>
      </c>
      <c r="AM35" s="864"/>
      <c r="AN35" s="864"/>
      <c r="AO35" s="876"/>
      <c r="AP35" s="889"/>
      <c r="AQ35" s="834" t="s">
        <v>230</v>
      </c>
      <c r="AR35" s="835"/>
      <c r="AS35" s="835"/>
      <c r="AT35" s="835"/>
      <c r="AU35" s="835"/>
      <c r="AV35" s="835"/>
      <c r="AW35" s="835"/>
      <c r="AX35" s="835"/>
      <c r="AY35" s="835"/>
      <c r="AZ35" s="835"/>
      <c r="BA35" s="835"/>
      <c r="BB35" s="835"/>
      <c r="BC35" s="835"/>
      <c r="BD35" s="835"/>
      <c r="BE35" s="835"/>
      <c r="BF35" s="845"/>
      <c r="BG35" s="834" t="s">
        <v>231</v>
      </c>
      <c r="BH35" s="835"/>
      <c r="BI35" s="835"/>
      <c r="BJ35" s="835"/>
      <c r="BK35" s="835"/>
      <c r="BL35" s="835"/>
      <c r="BM35" s="835"/>
      <c r="BN35" s="835"/>
      <c r="BO35" s="835"/>
      <c r="BP35" s="835"/>
      <c r="BQ35" s="835"/>
      <c r="BR35" s="835"/>
      <c r="BS35" s="835"/>
      <c r="BT35" s="835"/>
      <c r="BU35" s="835"/>
      <c r="BV35" s="835"/>
      <c r="BW35" s="835"/>
      <c r="BX35" s="835"/>
      <c r="BY35" s="835"/>
      <c r="BZ35" s="835"/>
      <c r="CA35" s="835"/>
      <c r="CB35" s="845"/>
      <c r="CD35" s="838" t="s">
        <v>232</v>
      </c>
      <c r="CQ35" s="849"/>
      <c r="CR35" s="850">
        <v>1920840</v>
      </c>
      <c r="CS35" s="899"/>
      <c r="CT35" s="899"/>
      <c r="CU35" s="899"/>
      <c r="CV35" s="899"/>
      <c r="CW35" s="899"/>
      <c r="CX35" s="899"/>
      <c r="CY35" s="927"/>
      <c r="CZ35" s="863">
        <v>3.7</v>
      </c>
      <c r="DA35" s="933"/>
      <c r="DB35" s="933"/>
      <c r="DC35" s="934"/>
      <c r="DD35" s="866">
        <v>1745430</v>
      </c>
      <c r="DE35" s="899"/>
      <c r="DF35" s="899"/>
      <c r="DG35" s="899"/>
      <c r="DH35" s="899"/>
      <c r="DI35" s="899"/>
      <c r="DJ35" s="899"/>
      <c r="DK35" s="927"/>
      <c r="DL35" s="866">
        <v>1089305</v>
      </c>
      <c r="DM35" s="899"/>
      <c r="DN35" s="899"/>
      <c r="DO35" s="899"/>
      <c r="DP35" s="899"/>
      <c r="DQ35" s="899"/>
      <c r="DR35" s="899"/>
      <c r="DS35" s="899"/>
      <c r="DT35" s="899"/>
      <c r="DU35" s="899"/>
      <c r="DV35" s="927"/>
      <c r="DW35" s="863">
        <v>3.8</v>
      </c>
      <c r="DX35" s="933"/>
      <c r="DY35" s="933"/>
      <c r="DZ35" s="933"/>
      <c r="EA35" s="933"/>
      <c r="EB35" s="933"/>
      <c r="EC35" s="954"/>
    </row>
    <row r="36" customHeight="1" spans="2:133">
      <c r="B36" s="838" t="s">
        <v>233</v>
      </c>
      <c r="Q36" s="849"/>
      <c r="R36" s="850">
        <v>3180618</v>
      </c>
      <c r="S36" s="851"/>
      <c r="T36" s="851"/>
      <c r="U36" s="851"/>
      <c r="V36" s="851"/>
      <c r="W36" s="851"/>
      <c r="X36" s="851"/>
      <c r="Y36" s="860"/>
      <c r="Z36" s="861">
        <v>5.6</v>
      </c>
      <c r="AA36" s="861"/>
      <c r="AB36" s="861"/>
      <c r="AC36" s="861"/>
      <c r="AD36" s="862" t="s">
        <v>47</v>
      </c>
      <c r="AE36" s="862"/>
      <c r="AF36" s="862"/>
      <c r="AG36" s="862"/>
      <c r="AH36" s="862"/>
      <c r="AI36" s="862"/>
      <c r="AJ36" s="862"/>
      <c r="AK36" s="862"/>
      <c r="AL36" s="863" t="s">
        <v>47</v>
      </c>
      <c r="AM36" s="864"/>
      <c r="AN36" s="864"/>
      <c r="AO36" s="876"/>
      <c r="AP36" s="889"/>
      <c r="AQ36" s="890" t="s">
        <v>103</v>
      </c>
      <c r="AR36" s="891"/>
      <c r="AS36" s="891"/>
      <c r="AT36" s="891"/>
      <c r="AU36" s="891"/>
      <c r="AV36" s="891"/>
      <c r="AW36" s="891"/>
      <c r="AX36" s="891"/>
      <c r="AY36" s="897"/>
      <c r="AZ36" s="847">
        <v>5565897</v>
      </c>
      <c r="BA36" s="848"/>
      <c r="BB36" s="848"/>
      <c r="BC36" s="848"/>
      <c r="BD36" s="848"/>
      <c r="BE36" s="848"/>
      <c r="BF36" s="908"/>
      <c r="BG36" s="836" t="s">
        <v>29</v>
      </c>
      <c r="BH36" s="837"/>
      <c r="BI36" s="837"/>
      <c r="BJ36" s="837"/>
      <c r="BK36" s="837"/>
      <c r="BL36" s="837"/>
      <c r="BM36" s="837"/>
      <c r="BN36" s="837"/>
      <c r="BO36" s="837"/>
      <c r="BP36" s="837"/>
      <c r="BQ36" s="837"/>
      <c r="BR36" s="837"/>
      <c r="BS36" s="837"/>
      <c r="BT36" s="837"/>
      <c r="BU36" s="846"/>
      <c r="BV36" s="847">
        <v>557759</v>
      </c>
      <c r="BW36" s="848"/>
      <c r="BX36" s="848"/>
      <c r="BY36" s="848"/>
      <c r="BZ36" s="848"/>
      <c r="CA36" s="848"/>
      <c r="CB36" s="908"/>
      <c r="CD36" s="838" t="s">
        <v>234</v>
      </c>
      <c r="CQ36" s="849"/>
      <c r="CR36" s="850">
        <v>6611850</v>
      </c>
      <c r="CS36" s="851"/>
      <c r="CT36" s="851"/>
      <c r="CU36" s="851"/>
      <c r="CV36" s="851"/>
      <c r="CW36" s="851"/>
      <c r="CX36" s="851"/>
      <c r="CY36" s="860"/>
      <c r="CZ36" s="863">
        <v>12.6</v>
      </c>
      <c r="DA36" s="933"/>
      <c r="DB36" s="933"/>
      <c r="DC36" s="934"/>
      <c r="DD36" s="866">
        <v>4064806</v>
      </c>
      <c r="DE36" s="851"/>
      <c r="DF36" s="851"/>
      <c r="DG36" s="851"/>
      <c r="DH36" s="851"/>
      <c r="DI36" s="851"/>
      <c r="DJ36" s="851"/>
      <c r="DK36" s="860"/>
      <c r="DL36" s="866">
        <v>1868575</v>
      </c>
      <c r="DM36" s="851"/>
      <c r="DN36" s="851"/>
      <c r="DO36" s="851"/>
      <c r="DP36" s="851"/>
      <c r="DQ36" s="851"/>
      <c r="DR36" s="851"/>
      <c r="DS36" s="851"/>
      <c r="DT36" s="851"/>
      <c r="DU36" s="851"/>
      <c r="DV36" s="860"/>
      <c r="DW36" s="863">
        <v>6.6</v>
      </c>
      <c r="DX36" s="933"/>
      <c r="DY36" s="933"/>
      <c r="DZ36" s="933"/>
      <c r="EA36" s="933"/>
      <c r="EB36" s="933"/>
      <c r="EC36" s="954"/>
    </row>
    <row r="37" customHeight="1" spans="2:133">
      <c r="B37" s="838" t="s">
        <v>235</v>
      </c>
      <c r="Q37" s="849"/>
      <c r="R37" s="850">
        <v>1341551</v>
      </c>
      <c r="S37" s="851"/>
      <c r="T37" s="851"/>
      <c r="U37" s="851"/>
      <c r="V37" s="851"/>
      <c r="W37" s="851"/>
      <c r="X37" s="851"/>
      <c r="Y37" s="860"/>
      <c r="Z37" s="861">
        <v>2.4</v>
      </c>
      <c r="AA37" s="861"/>
      <c r="AB37" s="861"/>
      <c r="AC37" s="861"/>
      <c r="AD37" s="862">
        <v>643</v>
      </c>
      <c r="AE37" s="862"/>
      <c r="AF37" s="862"/>
      <c r="AG37" s="862"/>
      <c r="AH37" s="862"/>
      <c r="AI37" s="862"/>
      <c r="AJ37" s="862"/>
      <c r="AK37" s="862"/>
      <c r="AL37" s="863">
        <v>0</v>
      </c>
      <c r="AM37" s="864"/>
      <c r="AN37" s="864"/>
      <c r="AO37" s="876"/>
      <c r="AQ37" s="892" t="s">
        <v>236</v>
      </c>
      <c r="AR37" s="893"/>
      <c r="AS37" s="893"/>
      <c r="AT37" s="893"/>
      <c r="AU37" s="893"/>
      <c r="AV37" s="893"/>
      <c r="AW37" s="893"/>
      <c r="AX37" s="893"/>
      <c r="AY37" s="898"/>
      <c r="AZ37" s="850">
        <v>1430098</v>
      </c>
      <c r="BA37" s="851"/>
      <c r="BB37" s="851"/>
      <c r="BC37" s="851"/>
      <c r="BD37" s="899"/>
      <c r="BE37" s="899"/>
      <c r="BF37" s="909"/>
      <c r="BG37" s="838" t="s">
        <v>237</v>
      </c>
      <c r="BU37" s="849"/>
      <c r="BV37" s="850">
        <v>507833</v>
      </c>
      <c r="BW37" s="851"/>
      <c r="BX37" s="851"/>
      <c r="BY37" s="851"/>
      <c r="BZ37" s="851"/>
      <c r="CA37" s="851"/>
      <c r="CB37" s="914"/>
      <c r="CD37" s="838" t="s">
        <v>238</v>
      </c>
      <c r="CQ37" s="849"/>
      <c r="CR37" s="850">
        <v>86330</v>
      </c>
      <c r="CS37" s="899"/>
      <c r="CT37" s="899"/>
      <c r="CU37" s="899"/>
      <c r="CV37" s="899"/>
      <c r="CW37" s="899"/>
      <c r="CX37" s="899"/>
      <c r="CY37" s="927"/>
      <c r="CZ37" s="863">
        <v>0.2</v>
      </c>
      <c r="DA37" s="933"/>
      <c r="DB37" s="933"/>
      <c r="DC37" s="934"/>
      <c r="DD37" s="866">
        <v>80330</v>
      </c>
      <c r="DE37" s="899"/>
      <c r="DF37" s="899"/>
      <c r="DG37" s="899"/>
      <c r="DH37" s="899"/>
      <c r="DI37" s="899"/>
      <c r="DJ37" s="899"/>
      <c r="DK37" s="927"/>
      <c r="DL37" s="866">
        <v>64004</v>
      </c>
      <c r="DM37" s="899"/>
      <c r="DN37" s="899"/>
      <c r="DO37" s="899"/>
      <c r="DP37" s="899"/>
      <c r="DQ37" s="899"/>
      <c r="DR37" s="899"/>
      <c r="DS37" s="899"/>
      <c r="DT37" s="899"/>
      <c r="DU37" s="899"/>
      <c r="DV37" s="927"/>
      <c r="DW37" s="863">
        <v>0.2</v>
      </c>
      <c r="DX37" s="933"/>
      <c r="DY37" s="933"/>
      <c r="DZ37" s="933"/>
      <c r="EA37" s="933"/>
      <c r="EB37" s="933"/>
      <c r="EC37" s="954"/>
    </row>
    <row r="38" customHeight="1" spans="2:133">
      <c r="B38" s="838" t="s">
        <v>239</v>
      </c>
      <c r="Q38" s="849"/>
      <c r="R38" s="850">
        <v>748600</v>
      </c>
      <c r="S38" s="851"/>
      <c r="T38" s="851"/>
      <c r="U38" s="851"/>
      <c r="V38" s="851"/>
      <c r="W38" s="851"/>
      <c r="X38" s="851"/>
      <c r="Y38" s="860"/>
      <c r="Z38" s="861">
        <v>1.3</v>
      </c>
      <c r="AA38" s="861"/>
      <c r="AB38" s="861"/>
      <c r="AC38" s="861"/>
      <c r="AD38" s="862" t="s">
        <v>47</v>
      </c>
      <c r="AE38" s="862"/>
      <c r="AF38" s="862"/>
      <c r="AG38" s="862"/>
      <c r="AH38" s="862"/>
      <c r="AI38" s="862"/>
      <c r="AJ38" s="862"/>
      <c r="AK38" s="862"/>
      <c r="AL38" s="863" t="s">
        <v>47</v>
      </c>
      <c r="AM38" s="864"/>
      <c r="AN38" s="864"/>
      <c r="AO38" s="876"/>
      <c r="AQ38" s="892" t="s">
        <v>240</v>
      </c>
      <c r="AR38" s="893"/>
      <c r="AS38" s="893"/>
      <c r="AT38" s="893"/>
      <c r="AU38" s="893"/>
      <c r="AV38" s="893"/>
      <c r="AW38" s="893"/>
      <c r="AX38" s="893"/>
      <c r="AY38" s="898"/>
      <c r="AZ38" s="850">
        <v>248465</v>
      </c>
      <c r="BA38" s="851"/>
      <c r="BB38" s="851"/>
      <c r="BC38" s="851"/>
      <c r="BD38" s="899"/>
      <c r="BE38" s="899"/>
      <c r="BF38" s="909"/>
      <c r="BG38" s="838" t="s">
        <v>241</v>
      </c>
      <c r="BU38" s="849"/>
      <c r="BV38" s="850">
        <v>10537</v>
      </c>
      <c r="BW38" s="851"/>
      <c r="BX38" s="851"/>
      <c r="BY38" s="851"/>
      <c r="BZ38" s="851"/>
      <c r="CA38" s="851"/>
      <c r="CB38" s="914"/>
      <c r="CD38" s="838" t="s">
        <v>242</v>
      </c>
      <c r="CQ38" s="849"/>
      <c r="CR38" s="850">
        <v>3966478</v>
      </c>
      <c r="CS38" s="851"/>
      <c r="CT38" s="851"/>
      <c r="CU38" s="851"/>
      <c r="CV38" s="851"/>
      <c r="CW38" s="851"/>
      <c r="CX38" s="851"/>
      <c r="CY38" s="860"/>
      <c r="CZ38" s="863">
        <v>7.5</v>
      </c>
      <c r="DA38" s="933"/>
      <c r="DB38" s="933"/>
      <c r="DC38" s="934"/>
      <c r="DD38" s="866">
        <v>2987638</v>
      </c>
      <c r="DE38" s="851"/>
      <c r="DF38" s="851"/>
      <c r="DG38" s="851"/>
      <c r="DH38" s="851"/>
      <c r="DI38" s="851"/>
      <c r="DJ38" s="851"/>
      <c r="DK38" s="860"/>
      <c r="DL38" s="866">
        <v>2641355</v>
      </c>
      <c r="DM38" s="851"/>
      <c r="DN38" s="851"/>
      <c r="DO38" s="851"/>
      <c r="DP38" s="851"/>
      <c r="DQ38" s="851"/>
      <c r="DR38" s="851"/>
      <c r="DS38" s="851"/>
      <c r="DT38" s="851"/>
      <c r="DU38" s="851"/>
      <c r="DV38" s="860"/>
      <c r="DW38" s="863">
        <v>9.3</v>
      </c>
      <c r="DX38" s="933"/>
      <c r="DY38" s="933"/>
      <c r="DZ38" s="933"/>
      <c r="EA38" s="933"/>
      <c r="EB38" s="933"/>
      <c r="EC38" s="954"/>
    </row>
    <row r="39" customHeight="1" spans="2:133">
      <c r="B39" s="838" t="s">
        <v>243</v>
      </c>
      <c r="Q39" s="849"/>
      <c r="R39" s="850" t="s">
        <v>47</v>
      </c>
      <c r="S39" s="851"/>
      <c r="T39" s="851"/>
      <c r="U39" s="851"/>
      <c r="V39" s="851"/>
      <c r="W39" s="851"/>
      <c r="X39" s="851"/>
      <c r="Y39" s="860"/>
      <c r="Z39" s="861" t="s">
        <v>47</v>
      </c>
      <c r="AA39" s="861"/>
      <c r="AB39" s="861"/>
      <c r="AC39" s="861"/>
      <c r="AD39" s="862" t="s">
        <v>47</v>
      </c>
      <c r="AE39" s="862"/>
      <c r="AF39" s="862"/>
      <c r="AG39" s="862"/>
      <c r="AH39" s="862"/>
      <c r="AI39" s="862"/>
      <c r="AJ39" s="862"/>
      <c r="AK39" s="862"/>
      <c r="AL39" s="863" t="s">
        <v>47</v>
      </c>
      <c r="AM39" s="864"/>
      <c r="AN39" s="864"/>
      <c r="AO39" s="876"/>
      <c r="AQ39" s="892" t="s">
        <v>244</v>
      </c>
      <c r="AR39" s="893"/>
      <c r="AS39" s="893"/>
      <c r="AT39" s="893"/>
      <c r="AU39" s="893"/>
      <c r="AV39" s="893"/>
      <c r="AW39" s="893"/>
      <c r="AX39" s="893"/>
      <c r="AY39" s="898"/>
      <c r="AZ39" s="850">
        <v>197548</v>
      </c>
      <c r="BA39" s="851"/>
      <c r="BB39" s="851"/>
      <c r="BC39" s="851"/>
      <c r="BD39" s="899"/>
      <c r="BE39" s="899"/>
      <c r="BF39" s="909"/>
      <c r="BG39" s="838" t="s">
        <v>245</v>
      </c>
      <c r="BU39" s="849"/>
      <c r="BV39" s="850">
        <v>16332</v>
      </c>
      <c r="BW39" s="851"/>
      <c r="BX39" s="851"/>
      <c r="BY39" s="851"/>
      <c r="BZ39" s="851"/>
      <c r="CA39" s="851"/>
      <c r="CB39" s="914"/>
      <c r="CD39" s="838" t="s">
        <v>246</v>
      </c>
      <c r="CQ39" s="849"/>
      <c r="CR39" s="850">
        <v>5105532</v>
      </c>
      <c r="CS39" s="899"/>
      <c r="CT39" s="899"/>
      <c r="CU39" s="899"/>
      <c r="CV39" s="899"/>
      <c r="CW39" s="899"/>
      <c r="CX39" s="899"/>
      <c r="CY39" s="927"/>
      <c r="CZ39" s="863">
        <v>9.7</v>
      </c>
      <c r="DA39" s="933"/>
      <c r="DB39" s="933"/>
      <c r="DC39" s="934"/>
      <c r="DD39" s="866">
        <v>3338825</v>
      </c>
      <c r="DE39" s="899"/>
      <c r="DF39" s="899"/>
      <c r="DG39" s="899"/>
      <c r="DH39" s="899"/>
      <c r="DI39" s="899"/>
      <c r="DJ39" s="899"/>
      <c r="DK39" s="927"/>
      <c r="DL39" s="866" t="s">
        <v>47</v>
      </c>
      <c r="DM39" s="899"/>
      <c r="DN39" s="899"/>
      <c r="DO39" s="899"/>
      <c r="DP39" s="899"/>
      <c r="DQ39" s="899"/>
      <c r="DR39" s="899"/>
      <c r="DS39" s="899"/>
      <c r="DT39" s="899"/>
      <c r="DU39" s="899"/>
      <c r="DV39" s="927"/>
      <c r="DW39" s="863" t="s">
        <v>47</v>
      </c>
      <c r="DX39" s="933"/>
      <c r="DY39" s="933"/>
      <c r="DZ39" s="933"/>
      <c r="EA39" s="933"/>
      <c r="EB39" s="933"/>
      <c r="EC39" s="954"/>
    </row>
    <row r="40" customHeight="1" spans="2:133">
      <c r="B40" s="838" t="s">
        <v>247</v>
      </c>
      <c r="Q40" s="849"/>
      <c r="R40" s="850">
        <v>190000</v>
      </c>
      <c r="S40" s="851"/>
      <c r="T40" s="851"/>
      <c r="U40" s="851"/>
      <c r="V40" s="851"/>
      <c r="W40" s="851"/>
      <c r="X40" s="851"/>
      <c r="Y40" s="860"/>
      <c r="Z40" s="861">
        <v>0.3</v>
      </c>
      <c r="AA40" s="861"/>
      <c r="AB40" s="861"/>
      <c r="AC40" s="861"/>
      <c r="AD40" s="862" t="s">
        <v>47</v>
      </c>
      <c r="AE40" s="862"/>
      <c r="AF40" s="862"/>
      <c r="AG40" s="862"/>
      <c r="AH40" s="862"/>
      <c r="AI40" s="862"/>
      <c r="AJ40" s="862"/>
      <c r="AK40" s="862"/>
      <c r="AL40" s="863" t="s">
        <v>47</v>
      </c>
      <c r="AM40" s="864"/>
      <c r="AN40" s="864"/>
      <c r="AO40" s="876"/>
      <c r="AQ40" s="892" t="s">
        <v>248</v>
      </c>
      <c r="AR40" s="893"/>
      <c r="AS40" s="893"/>
      <c r="AT40" s="893"/>
      <c r="AU40" s="893"/>
      <c r="AV40" s="893"/>
      <c r="AW40" s="893"/>
      <c r="AX40" s="893"/>
      <c r="AY40" s="898"/>
      <c r="AZ40" s="850">
        <v>169321</v>
      </c>
      <c r="BA40" s="851"/>
      <c r="BB40" s="851"/>
      <c r="BC40" s="851"/>
      <c r="BD40" s="899"/>
      <c r="BE40" s="899"/>
      <c r="BF40" s="909"/>
      <c r="BG40" s="881" t="s">
        <v>249</v>
      </c>
      <c r="BH40" s="882"/>
      <c r="BI40" s="882"/>
      <c r="BJ40" s="882"/>
      <c r="BK40" s="882"/>
      <c r="BL40" s="882"/>
      <c r="BM40" s="829" t="s">
        <v>250</v>
      </c>
      <c r="BU40" s="849"/>
      <c r="BV40" s="850">
        <v>121</v>
      </c>
      <c r="BW40" s="851"/>
      <c r="BX40" s="851"/>
      <c r="BY40" s="851"/>
      <c r="BZ40" s="851"/>
      <c r="CA40" s="851"/>
      <c r="CB40" s="914"/>
      <c r="CD40" s="838" t="s">
        <v>251</v>
      </c>
      <c r="CQ40" s="849"/>
      <c r="CR40" s="850">
        <v>884748</v>
      </c>
      <c r="CS40" s="851"/>
      <c r="CT40" s="851"/>
      <c r="CU40" s="851"/>
      <c r="CV40" s="851"/>
      <c r="CW40" s="851"/>
      <c r="CX40" s="851"/>
      <c r="CY40" s="860"/>
      <c r="CZ40" s="863">
        <v>1.7</v>
      </c>
      <c r="DA40" s="933"/>
      <c r="DB40" s="933"/>
      <c r="DC40" s="934"/>
      <c r="DD40" s="866">
        <v>306048</v>
      </c>
      <c r="DE40" s="851"/>
      <c r="DF40" s="851"/>
      <c r="DG40" s="851"/>
      <c r="DH40" s="851"/>
      <c r="DI40" s="851"/>
      <c r="DJ40" s="851"/>
      <c r="DK40" s="860"/>
      <c r="DL40" s="866">
        <v>51061</v>
      </c>
      <c r="DM40" s="851"/>
      <c r="DN40" s="851"/>
      <c r="DO40" s="851"/>
      <c r="DP40" s="851"/>
      <c r="DQ40" s="851"/>
      <c r="DR40" s="851"/>
      <c r="DS40" s="851"/>
      <c r="DT40" s="851"/>
      <c r="DU40" s="851"/>
      <c r="DV40" s="860"/>
      <c r="DW40" s="863">
        <v>0.2</v>
      </c>
      <c r="DX40" s="933"/>
      <c r="DY40" s="933"/>
      <c r="DZ40" s="933"/>
      <c r="EA40" s="933"/>
      <c r="EB40" s="933"/>
      <c r="EC40" s="954"/>
    </row>
    <row r="41" customHeight="1" spans="2:133">
      <c r="B41" s="841" t="s">
        <v>252</v>
      </c>
      <c r="C41" s="842"/>
      <c r="D41" s="842"/>
      <c r="E41" s="842"/>
      <c r="F41" s="842"/>
      <c r="G41" s="842"/>
      <c r="H41" s="842"/>
      <c r="I41" s="842"/>
      <c r="J41" s="842"/>
      <c r="K41" s="842"/>
      <c r="L41" s="842"/>
      <c r="M41" s="842"/>
      <c r="N41" s="842"/>
      <c r="O41" s="842"/>
      <c r="P41" s="842"/>
      <c r="Q41" s="853"/>
      <c r="R41" s="854">
        <v>56306750</v>
      </c>
      <c r="S41" s="855"/>
      <c r="T41" s="855"/>
      <c r="U41" s="855"/>
      <c r="V41" s="855"/>
      <c r="W41" s="855"/>
      <c r="X41" s="855"/>
      <c r="Y41" s="867"/>
      <c r="Z41" s="868">
        <v>100</v>
      </c>
      <c r="AA41" s="868"/>
      <c r="AB41" s="868"/>
      <c r="AC41" s="868"/>
      <c r="AD41" s="869">
        <v>28148893</v>
      </c>
      <c r="AE41" s="869"/>
      <c r="AF41" s="869"/>
      <c r="AG41" s="869"/>
      <c r="AH41" s="869"/>
      <c r="AI41" s="869"/>
      <c r="AJ41" s="869"/>
      <c r="AK41" s="869"/>
      <c r="AL41" s="872">
        <v>100</v>
      </c>
      <c r="AM41" s="873"/>
      <c r="AN41" s="873"/>
      <c r="AO41" s="894"/>
      <c r="AQ41" s="892" t="s">
        <v>253</v>
      </c>
      <c r="AR41" s="893"/>
      <c r="AS41" s="893"/>
      <c r="AT41" s="893"/>
      <c r="AU41" s="893"/>
      <c r="AV41" s="893"/>
      <c r="AW41" s="893"/>
      <c r="AX41" s="893"/>
      <c r="AY41" s="898"/>
      <c r="AZ41" s="850">
        <v>769664</v>
      </c>
      <c r="BA41" s="851"/>
      <c r="BB41" s="851"/>
      <c r="BC41" s="851"/>
      <c r="BD41" s="899"/>
      <c r="BE41" s="899"/>
      <c r="BF41" s="909"/>
      <c r="BG41" s="881"/>
      <c r="BH41" s="882"/>
      <c r="BI41" s="882"/>
      <c r="BJ41" s="882"/>
      <c r="BK41" s="882"/>
      <c r="BL41" s="882"/>
      <c r="BM41" s="829" t="s">
        <v>213</v>
      </c>
      <c r="BU41" s="849"/>
      <c r="BV41" s="850" t="s">
        <v>47</v>
      </c>
      <c r="BW41" s="851"/>
      <c r="BX41" s="851"/>
      <c r="BY41" s="851"/>
      <c r="BZ41" s="851"/>
      <c r="CA41" s="851"/>
      <c r="CB41" s="914"/>
      <c r="CD41" s="838" t="s">
        <v>254</v>
      </c>
      <c r="CQ41" s="849"/>
      <c r="CR41" s="850" t="s">
        <v>47</v>
      </c>
      <c r="CS41" s="899"/>
      <c r="CT41" s="899"/>
      <c r="CU41" s="899"/>
      <c r="CV41" s="899"/>
      <c r="CW41" s="899"/>
      <c r="CX41" s="899"/>
      <c r="CY41" s="927"/>
      <c r="CZ41" s="863" t="s">
        <v>47</v>
      </c>
      <c r="DA41" s="933"/>
      <c r="DB41" s="933"/>
      <c r="DC41" s="934"/>
      <c r="DD41" s="866" t="s">
        <v>47</v>
      </c>
      <c r="DE41" s="899"/>
      <c r="DF41" s="899"/>
      <c r="DG41" s="899"/>
      <c r="DH41" s="899"/>
      <c r="DI41" s="899"/>
      <c r="DJ41" s="899"/>
      <c r="DK41" s="927"/>
      <c r="DL41" s="942"/>
      <c r="DM41" s="943"/>
      <c r="DN41" s="943"/>
      <c r="DO41" s="943"/>
      <c r="DP41" s="943"/>
      <c r="DQ41" s="943"/>
      <c r="DR41" s="943"/>
      <c r="DS41" s="943"/>
      <c r="DT41" s="943"/>
      <c r="DU41" s="943"/>
      <c r="DV41" s="947"/>
      <c r="DW41" s="948"/>
      <c r="DX41" s="949"/>
      <c r="DY41" s="949"/>
      <c r="DZ41" s="949"/>
      <c r="EA41" s="949"/>
      <c r="EB41" s="949"/>
      <c r="EC41" s="955"/>
    </row>
    <row r="42" customHeight="1" spans="43:133">
      <c r="AQ42" s="895" t="s">
        <v>255</v>
      </c>
      <c r="AR42" s="896"/>
      <c r="AS42" s="896"/>
      <c r="AT42" s="896"/>
      <c r="AU42" s="896"/>
      <c r="AV42" s="896"/>
      <c r="AW42" s="896"/>
      <c r="AX42" s="896"/>
      <c r="AY42" s="900"/>
      <c r="AZ42" s="854">
        <v>2750801</v>
      </c>
      <c r="BA42" s="855"/>
      <c r="BB42" s="855"/>
      <c r="BC42" s="855"/>
      <c r="BD42" s="901"/>
      <c r="BE42" s="901"/>
      <c r="BF42" s="910"/>
      <c r="BG42" s="884"/>
      <c r="BH42" s="885"/>
      <c r="BI42" s="885"/>
      <c r="BJ42" s="885"/>
      <c r="BK42" s="885"/>
      <c r="BL42" s="885"/>
      <c r="BM42" s="842" t="s">
        <v>256</v>
      </c>
      <c r="BN42" s="842"/>
      <c r="BO42" s="842"/>
      <c r="BP42" s="842"/>
      <c r="BQ42" s="842"/>
      <c r="BR42" s="842"/>
      <c r="BS42" s="842"/>
      <c r="BT42" s="842"/>
      <c r="BU42" s="853"/>
      <c r="BV42" s="854">
        <v>331</v>
      </c>
      <c r="BW42" s="855"/>
      <c r="BX42" s="855"/>
      <c r="BY42" s="855"/>
      <c r="BZ42" s="855"/>
      <c r="CA42" s="855"/>
      <c r="CB42" s="915"/>
      <c r="CD42" s="838" t="s">
        <v>257</v>
      </c>
      <c r="CQ42" s="849"/>
      <c r="CR42" s="850">
        <v>5774793</v>
      </c>
      <c r="CS42" s="899"/>
      <c r="CT42" s="899"/>
      <c r="CU42" s="899"/>
      <c r="CV42" s="899"/>
      <c r="CW42" s="899"/>
      <c r="CX42" s="899"/>
      <c r="CY42" s="927"/>
      <c r="CZ42" s="863">
        <v>11</v>
      </c>
      <c r="DA42" s="933"/>
      <c r="DB42" s="933"/>
      <c r="DC42" s="934"/>
      <c r="DD42" s="866">
        <v>1726391</v>
      </c>
      <c r="DE42" s="899"/>
      <c r="DF42" s="899"/>
      <c r="DG42" s="899"/>
      <c r="DH42" s="899"/>
      <c r="DI42" s="899"/>
      <c r="DJ42" s="899"/>
      <c r="DK42" s="927"/>
      <c r="DL42" s="942"/>
      <c r="DM42" s="943"/>
      <c r="DN42" s="943"/>
      <c r="DO42" s="943"/>
      <c r="DP42" s="943"/>
      <c r="DQ42" s="943"/>
      <c r="DR42" s="943"/>
      <c r="DS42" s="943"/>
      <c r="DT42" s="943"/>
      <c r="DU42" s="943"/>
      <c r="DV42" s="947"/>
      <c r="DW42" s="948"/>
      <c r="DX42" s="949"/>
      <c r="DY42" s="949"/>
      <c r="DZ42" s="949"/>
      <c r="EA42" s="949"/>
      <c r="EB42" s="949"/>
      <c r="EC42" s="955"/>
    </row>
    <row r="43" customHeight="1" spans="2:133">
      <c r="B43" s="829" t="s">
        <v>258</v>
      </c>
      <c r="CD43" s="838" t="s">
        <v>259</v>
      </c>
      <c r="CQ43" s="849"/>
      <c r="CR43" s="850">
        <v>153513</v>
      </c>
      <c r="CS43" s="899"/>
      <c r="CT43" s="899"/>
      <c r="CU43" s="899"/>
      <c r="CV43" s="899"/>
      <c r="CW43" s="899"/>
      <c r="CX43" s="899"/>
      <c r="CY43" s="927"/>
      <c r="CZ43" s="863">
        <v>0.3</v>
      </c>
      <c r="DA43" s="933"/>
      <c r="DB43" s="933"/>
      <c r="DC43" s="934"/>
      <c r="DD43" s="866">
        <v>153513</v>
      </c>
      <c r="DE43" s="899"/>
      <c r="DF43" s="899"/>
      <c r="DG43" s="899"/>
      <c r="DH43" s="899"/>
      <c r="DI43" s="899"/>
      <c r="DJ43" s="899"/>
      <c r="DK43" s="927"/>
      <c r="DL43" s="942"/>
      <c r="DM43" s="943"/>
      <c r="DN43" s="943"/>
      <c r="DO43" s="943"/>
      <c r="DP43" s="943"/>
      <c r="DQ43" s="943"/>
      <c r="DR43" s="943"/>
      <c r="DS43" s="943"/>
      <c r="DT43" s="943"/>
      <c r="DU43" s="943"/>
      <c r="DV43" s="947"/>
      <c r="DW43" s="948"/>
      <c r="DX43" s="949"/>
      <c r="DY43" s="949"/>
      <c r="DZ43" s="949"/>
      <c r="EA43" s="949"/>
      <c r="EB43" s="949"/>
      <c r="EC43" s="955"/>
    </row>
    <row r="44" customHeight="1" spans="2:133">
      <c r="B44" s="843" t="s">
        <v>260</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c r="BP44" s="843"/>
      <c r="BQ44" s="843"/>
      <c r="BR44" s="843"/>
      <c r="BS44" s="843"/>
      <c r="BT44" s="843"/>
      <c r="BU44" s="843"/>
      <c r="BV44" s="843"/>
      <c r="BW44" s="843"/>
      <c r="BX44" s="843"/>
      <c r="BY44" s="843"/>
      <c r="BZ44" s="843"/>
      <c r="CA44" s="843"/>
      <c r="CB44" s="843"/>
      <c r="CC44" s="922"/>
      <c r="CD44" s="916" t="s">
        <v>211</v>
      </c>
      <c r="CE44" s="917"/>
      <c r="CF44" s="838" t="s">
        <v>261</v>
      </c>
      <c r="CQ44" s="849"/>
      <c r="CR44" s="850">
        <v>5542855</v>
      </c>
      <c r="CS44" s="851"/>
      <c r="CT44" s="851"/>
      <c r="CU44" s="851"/>
      <c r="CV44" s="851"/>
      <c r="CW44" s="851"/>
      <c r="CX44" s="851"/>
      <c r="CY44" s="860"/>
      <c r="CZ44" s="863">
        <v>10.5</v>
      </c>
      <c r="DA44" s="864"/>
      <c r="DB44" s="864"/>
      <c r="DC44" s="865"/>
      <c r="DD44" s="866">
        <v>1634164</v>
      </c>
      <c r="DE44" s="851"/>
      <c r="DF44" s="851"/>
      <c r="DG44" s="851"/>
      <c r="DH44" s="851"/>
      <c r="DI44" s="851"/>
      <c r="DJ44" s="851"/>
      <c r="DK44" s="860"/>
      <c r="DL44" s="942"/>
      <c r="DM44" s="943"/>
      <c r="DN44" s="943"/>
      <c r="DO44" s="943"/>
      <c r="DP44" s="943"/>
      <c r="DQ44" s="943"/>
      <c r="DR44" s="943"/>
      <c r="DS44" s="943"/>
      <c r="DT44" s="943"/>
      <c r="DU44" s="943"/>
      <c r="DV44" s="947"/>
      <c r="DW44" s="948"/>
      <c r="DX44" s="949"/>
      <c r="DY44" s="949"/>
      <c r="DZ44" s="949"/>
      <c r="EA44" s="949"/>
      <c r="EB44" s="949"/>
      <c r="EC44" s="955"/>
    </row>
    <row r="45" customHeight="1" spans="2:133">
      <c r="B45" s="843" t="s">
        <v>262</v>
      </c>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3"/>
      <c r="BN45" s="843"/>
      <c r="BO45" s="843"/>
      <c r="BP45" s="843"/>
      <c r="BQ45" s="843"/>
      <c r="BR45" s="843"/>
      <c r="BS45" s="843"/>
      <c r="BT45" s="843"/>
      <c r="BU45" s="843"/>
      <c r="BV45" s="843"/>
      <c r="BW45" s="843"/>
      <c r="BX45" s="843"/>
      <c r="BY45" s="843"/>
      <c r="BZ45" s="843"/>
      <c r="CA45" s="843"/>
      <c r="CB45" s="843"/>
      <c r="CC45" s="922"/>
      <c r="CD45" s="918"/>
      <c r="CE45" s="919"/>
      <c r="CF45" s="838" t="s">
        <v>263</v>
      </c>
      <c r="CQ45" s="849"/>
      <c r="CR45" s="850">
        <v>1821674</v>
      </c>
      <c r="CS45" s="899"/>
      <c r="CT45" s="899"/>
      <c r="CU45" s="899"/>
      <c r="CV45" s="899"/>
      <c r="CW45" s="899"/>
      <c r="CX45" s="899"/>
      <c r="CY45" s="927"/>
      <c r="CZ45" s="863">
        <v>3.5</v>
      </c>
      <c r="DA45" s="933"/>
      <c r="DB45" s="933"/>
      <c r="DC45" s="934"/>
      <c r="DD45" s="866">
        <v>250122</v>
      </c>
      <c r="DE45" s="899"/>
      <c r="DF45" s="899"/>
      <c r="DG45" s="899"/>
      <c r="DH45" s="899"/>
      <c r="DI45" s="899"/>
      <c r="DJ45" s="899"/>
      <c r="DK45" s="927"/>
      <c r="DL45" s="942"/>
      <c r="DM45" s="943"/>
      <c r="DN45" s="943"/>
      <c r="DO45" s="943"/>
      <c r="DP45" s="943"/>
      <c r="DQ45" s="943"/>
      <c r="DR45" s="943"/>
      <c r="DS45" s="943"/>
      <c r="DT45" s="943"/>
      <c r="DU45" s="943"/>
      <c r="DV45" s="947"/>
      <c r="DW45" s="948"/>
      <c r="DX45" s="949"/>
      <c r="DY45" s="949"/>
      <c r="DZ45" s="949"/>
      <c r="EA45" s="949"/>
      <c r="EB45" s="949"/>
      <c r="EC45" s="955"/>
    </row>
    <row r="46" customHeight="1" spans="2:133">
      <c r="B46" s="843"/>
      <c r="CD46" s="918"/>
      <c r="CE46" s="919"/>
      <c r="CF46" s="838" t="s">
        <v>264</v>
      </c>
      <c r="CQ46" s="849"/>
      <c r="CR46" s="850">
        <v>3565253</v>
      </c>
      <c r="CS46" s="851"/>
      <c r="CT46" s="851"/>
      <c r="CU46" s="851"/>
      <c r="CV46" s="851"/>
      <c r="CW46" s="851"/>
      <c r="CX46" s="851"/>
      <c r="CY46" s="860"/>
      <c r="CZ46" s="863">
        <v>6.8</v>
      </c>
      <c r="DA46" s="864"/>
      <c r="DB46" s="864"/>
      <c r="DC46" s="865"/>
      <c r="DD46" s="866">
        <v>1244789</v>
      </c>
      <c r="DE46" s="851"/>
      <c r="DF46" s="851"/>
      <c r="DG46" s="851"/>
      <c r="DH46" s="851"/>
      <c r="DI46" s="851"/>
      <c r="DJ46" s="851"/>
      <c r="DK46" s="860"/>
      <c r="DL46" s="942"/>
      <c r="DM46" s="943"/>
      <c r="DN46" s="943"/>
      <c r="DO46" s="943"/>
      <c r="DP46" s="943"/>
      <c r="DQ46" s="943"/>
      <c r="DR46" s="943"/>
      <c r="DS46" s="943"/>
      <c r="DT46" s="943"/>
      <c r="DU46" s="943"/>
      <c r="DV46" s="947"/>
      <c r="DW46" s="948"/>
      <c r="DX46" s="949"/>
      <c r="DY46" s="949"/>
      <c r="DZ46" s="949"/>
      <c r="EA46" s="949"/>
      <c r="EB46" s="949"/>
      <c r="EC46" s="955"/>
    </row>
    <row r="47" customHeight="1" spans="2:133">
      <c r="B47" s="843"/>
      <c r="CD47" s="918"/>
      <c r="CE47" s="919"/>
      <c r="CF47" s="838" t="s">
        <v>265</v>
      </c>
      <c r="CQ47" s="849"/>
      <c r="CR47" s="850">
        <v>231938</v>
      </c>
      <c r="CS47" s="899"/>
      <c r="CT47" s="899"/>
      <c r="CU47" s="899"/>
      <c r="CV47" s="899"/>
      <c r="CW47" s="899"/>
      <c r="CX47" s="899"/>
      <c r="CY47" s="927"/>
      <c r="CZ47" s="863">
        <v>0.4</v>
      </c>
      <c r="DA47" s="933"/>
      <c r="DB47" s="933"/>
      <c r="DC47" s="934"/>
      <c r="DD47" s="866">
        <v>92227</v>
      </c>
      <c r="DE47" s="899"/>
      <c r="DF47" s="899"/>
      <c r="DG47" s="899"/>
      <c r="DH47" s="899"/>
      <c r="DI47" s="899"/>
      <c r="DJ47" s="899"/>
      <c r="DK47" s="927"/>
      <c r="DL47" s="942"/>
      <c r="DM47" s="943"/>
      <c r="DN47" s="943"/>
      <c r="DO47" s="943"/>
      <c r="DP47" s="943"/>
      <c r="DQ47" s="943"/>
      <c r="DR47" s="943"/>
      <c r="DS47" s="943"/>
      <c r="DT47" s="943"/>
      <c r="DU47" s="943"/>
      <c r="DV47" s="947"/>
      <c r="DW47" s="948"/>
      <c r="DX47" s="949"/>
      <c r="DY47" s="949"/>
      <c r="DZ47" s="949"/>
      <c r="EA47" s="949"/>
      <c r="EB47" s="949"/>
      <c r="EC47" s="955"/>
    </row>
    <row r="48" spans="2:133">
      <c r="B48" s="843"/>
      <c r="CD48" s="920"/>
      <c r="CE48" s="921"/>
      <c r="CF48" s="838" t="s">
        <v>266</v>
      </c>
      <c r="CQ48" s="849"/>
      <c r="CR48" s="850" t="s">
        <v>47</v>
      </c>
      <c r="CS48" s="851"/>
      <c r="CT48" s="851"/>
      <c r="CU48" s="851"/>
      <c r="CV48" s="851"/>
      <c r="CW48" s="851"/>
      <c r="CX48" s="851"/>
      <c r="CY48" s="860"/>
      <c r="CZ48" s="863" t="s">
        <v>47</v>
      </c>
      <c r="DA48" s="864"/>
      <c r="DB48" s="864"/>
      <c r="DC48" s="865"/>
      <c r="DD48" s="866" t="s">
        <v>47</v>
      </c>
      <c r="DE48" s="851"/>
      <c r="DF48" s="851"/>
      <c r="DG48" s="851"/>
      <c r="DH48" s="851"/>
      <c r="DI48" s="851"/>
      <c r="DJ48" s="851"/>
      <c r="DK48" s="860"/>
      <c r="DL48" s="942"/>
      <c r="DM48" s="943"/>
      <c r="DN48" s="943"/>
      <c r="DO48" s="943"/>
      <c r="DP48" s="943"/>
      <c r="DQ48" s="943"/>
      <c r="DR48" s="943"/>
      <c r="DS48" s="943"/>
      <c r="DT48" s="943"/>
      <c r="DU48" s="943"/>
      <c r="DV48" s="947"/>
      <c r="DW48" s="948"/>
      <c r="DX48" s="949"/>
      <c r="DY48" s="949"/>
      <c r="DZ48" s="949"/>
      <c r="EA48" s="949"/>
      <c r="EB48" s="949"/>
      <c r="EC48" s="955"/>
    </row>
    <row r="49" customHeight="1" spans="2:133">
      <c r="B49" s="843"/>
      <c r="CD49" s="841" t="s">
        <v>188</v>
      </c>
      <c r="CE49" s="842"/>
      <c r="CF49" s="842"/>
      <c r="CG49" s="842"/>
      <c r="CH49" s="842"/>
      <c r="CI49" s="842"/>
      <c r="CJ49" s="842"/>
      <c r="CK49" s="842"/>
      <c r="CL49" s="842"/>
      <c r="CM49" s="842"/>
      <c r="CN49" s="842"/>
      <c r="CO49" s="842"/>
      <c r="CP49" s="842"/>
      <c r="CQ49" s="853"/>
      <c r="CR49" s="854">
        <v>52544618</v>
      </c>
      <c r="CS49" s="901"/>
      <c r="CT49" s="901"/>
      <c r="CU49" s="901"/>
      <c r="CV49" s="901"/>
      <c r="CW49" s="901"/>
      <c r="CX49" s="901"/>
      <c r="CY49" s="928"/>
      <c r="CZ49" s="872">
        <v>100</v>
      </c>
      <c r="DA49" s="935"/>
      <c r="DB49" s="935"/>
      <c r="DC49" s="936"/>
      <c r="DD49" s="937">
        <v>33362084</v>
      </c>
      <c r="DE49" s="901"/>
      <c r="DF49" s="901"/>
      <c r="DG49" s="901"/>
      <c r="DH49" s="901"/>
      <c r="DI49" s="901"/>
      <c r="DJ49" s="901"/>
      <c r="DK49" s="928"/>
      <c r="DL49" s="944"/>
      <c r="DM49" s="945"/>
      <c r="DN49" s="945"/>
      <c r="DO49" s="945"/>
      <c r="DP49" s="945"/>
      <c r="DQ49" s="945"/>
      <c r="DR49" s="945"/>
      <c r="DS49" s="945"/>
      <c r="DT49" s="945"/>
      <c r="DU49" s="945"/>
      <c r="DV49" s="950"/>
      <c r="DW49" s="951"/>
      <c r="DX49" s="952"/>
      <c r="DY49" s="952"/>
      <c r="DZ49" s="952"/>
      <c r="EA49" s="952"/>
      <c r="EB49" s="952"/>
      <c r="EC49" s="956"/>
    </row>
  </sheetData>
  <sheetProtection algorithmName="SHA-512" hashValue="4oI0Iwa7VxOk4JDLVTKAUIM3IVbo48ZlYrxY18MBiVmBl7j6uAw0Tsaj+B61qrN1+gtWXUSzZZbVvgYvRmQRrw==" saltValue="RilkpZ3VdRevdiU+w0rc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AT31:AT33"/>
    <mergeCell ref="CD44:CE48"/>
    <mergeCell ref="BG40:BK42"/>
    <mergeCell ref="AP31:AS33"/>
    <mergeCell ref="CD29:CE32"/>
  </mergeCells>
  <printOptions horizontalCentered="1"/>
  <pageMargins left="0" right="0" top="0.393700787401575" bottom="0.393700787401575" header="0.196850393700787" footer="0.196850393700787"/>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A135"/>
  <sheetViews>
    <sheetView zoomScale="70" zoomScaleNormal="70" zoomScaleSheetLayoutView="70" workbookViewId="0">
      <selection activeCell="A1" sqref="A1"/>
    </sheetView>
  </sheetViews>
  <sheetFormatPr defaultColWidth="0" defaultRowHeight="13.5" zeroHeight="1"/>
  <cols>
    <col min="1" max="130" width="2.75" style="391" customWidth="1"/>
    <col min="131" max="131" width="1.625" style="391" customWidth="1"/>
    <col min="132" max="16384" width="9" style="391" hidden="1"/>
  </cols>
  <sheetData>
    <row r="1" ht="11.25" customHeight="1" spans="1:131">
      <c r="A1" s="392"/>
      <c r="B1" s="392"/>
      <c r="C1" s="392"/>
      <c r="D1" s="392"/>
      <c r="E1" s="392"/>
      <c r="F1" s="392"/>
      <c r="G1" s="392"/>
      <c r="H1" s="392"/>
      <c r="I1" s="392"/>
      <c r="J1" s="392"/>
      <c r="K1" s="392"/>
      <c r="L1" s="392"/>
      <c r="M1" s="392"/>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549"/>
      <c r="DR1" s="549"/>
      <c r="DS1" s="549"/>
      <c r="DT1" s="549"/>
      <c r="DU1" s="549"/>
      <c r="DV1" s="549"/>
      <c r="DW1" s="549"/>
      <c r="DX1" s="549"/>
      <c r="DY1" s="549"/>
      <c r="DZ1" s="549"/>
      <c r="EA1" s="390"/>
    </row>
    <row r="2" ht="26.25" customHeight="1" spans="1:131">
      <c r="A2" s="393" t="s">
        <v>267</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544" t="s">
        <v>127</v>
      </c>
      <c r="DK2" s="545"/>
      <c r="DL2" s="545"/>
      <c r="DM2" s="545"/>
      <c r="DN2" s="545"/>
      <c r="DO2" s="546"/>
      <c r="DP2" s="394"/>
      <c r="DQ2" s="544" t="s">
        <v>128</v>
      </c>
      <c r="DR2" s="545"/>
      <c r="DS2" s="545"/>
      <c r="DT2" s="545"/>
      <c r="DU2" s="545"/>
      <c r="DV2" s="545"/>
      <c r="DW2" s="545"/>
      <c r="DX2" s="545"/>
      <c r="DY2" s="545"/>
      <c r="DZ2" s="546"/>
      <c r="EA2" s="390"/>
    </row>
    <row r="3" ht="11.25" customHeight="1" spans="1:131">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0"/>
    </row>
    <row r="4" s="389" customFormat="1" ht="26.25" customHeight="1" spans="1:131">
      <c r="A4" s="395" t="s">
        <v>268</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493"/>
      <c r="BA4" s="493"/>
      <c r="BB4" s="493"/>
      <c r="BC4" s="493"/>
      <c r="BD4" s="493"/>
      <c r="BE4" s="507"/>
      <c r="BF4" s="507"/>
      <c r="BG4" s="507"/>
      <c r="BH4" s="507"/>
      <c r="BI4" s="507"/>
      <c r="BJ4" s="507"/>
      <c r="BK4" s="507"/>
      <c r="BL4" s="507"/>
      <c r="BM4" s="507"/>
      <c r="BN4" s="507"/>
      <c r="BO4" s="507"/>
      <c r="BP4" s="507"/>
      <c r="BQ4" s="517" t="s">
        <v>269</v>
      </c>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52"/>
    </row>
    <row r="5" s="389" customFormat="1" ht="26.25" customHeight="1" spans="1:131">
      <c r="A5" s="396" t="s">
        <v>114</v>
      </c>
      <c r="B5" s="397"/>
      <c r="C5" s="397"/>
      <c r="D5" s="397"/>
      <c r="E5" s="397"/>
      <c r="F5" s="397"/>
      <c r="G5" s="397"/>
      <c r="H5" s="397"/>
      <c r="I5" s="397"/>
      <c r="J5" s="397"/>
      <c r="K5" s="397"/>
      <c r="L5" s="397"/>
      <c r="M5" s="397"/>
      <c r="N5" s="397"/>
      <c r="O5" s="397"/>
      <c r="P5" s="412"/>
      <c r="Q5" s="417" t="s">
        <v>270</v>
      </c>
      <c r="R5" s="418"/>
      <c r="S5" s="418"/>
      <c r="T5" s="418"/>
      <c r="U5" s="419"/>
      <c r="V5" s="417" t="s">
        <v>271</v>
      </c>
      <c r="W5" s="418"/>
      <c r="X5" s="418"/>
      <c r="Y5" s="418"/>
      <c r="Z5" s="419"/>
      <c r="AA5" s="417" t="s">
        <v>272</v>
      </c>
      <c r="AB5" s="418"/>
      <c r="AC5" s="418"/>
      <c r="AD5" s="418"/>
      <c r="AE5" s="418"/>
      <c r="AF5" s="439" t="s">
        <v>29</v>
      </c>
      <c r="AG5" s="418"/>
      <c r="AH5" s="418"/>
      <c r="AI5" s="418"/>
      <c r="AJ5" s="456"/>
      <c r="AK5" s="418" t="s">
        <v>273</v>
      </c>
      <c r="AL5" s="418"/>
      <c r="AM5" s="418"/>
      <c r="AN5" s="418"/>
      <c r="AO5" s="419"/>
      <c r="AP5" s="417" t="s">
        <v>274</v>
      </c>
      <c r="AQ5" s="418"/>
      <c r="AR5" s="418"/>
      <c r="AS5" s="418"/>
      <c r="AT5" s="419"/>
      <c r="AU5" s="417" t="s">
        <v>275</v>
      </c>
      <c r="AV5" s="418"/>
      <c r="AW5" s="418"/>
      <c r="AX5" s="418"/>
      <c r="AY5" s="456"/>
      <c r="AZ5" s="493"/>
      <c r="BA5" s="493"/>
      <c r="BB5" s="493"/>
      <c r="BC5" s="493"/>
      <c r="BD5" s="493"/>
      <c r="BE5" s="507"/>
      <c r="BF5" s="507"/>
      <c r="BG5" s="507"/>
      <c r="BH5" s="507"/>
      <c r="BI5" s="507"/>
      <c r="BJ5" s="507"/>
      <c r="BK5" s="507"/>
      <c r="BL5" s="507"/>
      <c r="BM5" s="507"/>
      <c r="BN5" s="507"/>
      <c r="BO5" s="507"/>
      <c r="BP5" s="507"/>
      <c r="BQ5" s="396" t="s">
        <v>276</v>
      </c>
      <c r="BR5" s="397"/>
      <c r="BS5" s="397"/>
      <c r="BT5" s="397"/>
      <c r="BU5" s="397"/>
      <c r="BV5" s="397"/>
      <c r="BW5" s="397"/>
      <c r="BX5" s="397"/>
      <c r="BY5" s="397"/>
      <c r="BZ5" s="397"/>
      <c r="CA5" s="397"/>
      <c r="CB5" s="397"/>
      <c r="CC5" s="397"/>
      <c r="CD5" s="397"/>
      <c r="CE5" s="397"/>
      <c r="CF5" s="397"/>
      <c r="CG5" s="412"/>
      <c r="CH5" s="417" t="s">
        <v>277</v>
      </c>
      <c r="CI5" s="418"/>
      <c r="CJ5" s="418"/>
      <c r="CK5" s="418"/>
      <c r="CL5" s="419"/>
      <c r="CM5" s="417" t="s">
        <v>278</v>
      </c>
      <c r="CN5" s="418"/>
      <c r="CO5" s="418"/>
      <c r="CP5" s="418"/>
      <c r="CQ5" s="419"/>
      <c r="CR5" s="417" t="s">
        <v>279</v>
      </c>
      <c r="CS5" s="418"/>
      <c r="CT5" s="418"/>
      <c r="CU5" s="418"/>
      <c r="CV5" s="419"/>
      <c r="CW5" s="417" t="s">
        <v>280</v>
      </c>
      <c r="CX5" s="418"/>
      <c r="CY5" s="418"/>
      <c r="CZ5" s="418"/>
      <c r="DA5" s="419"/>
      <c r="DB5" s="417" t="s">
        <v>281</v>
      </c>
      <c r="DC5" s="418"/>
      <c r="DD5" s="418"/>
      <c r="DE5" s="418"/>
      <c r="DF5" s="419"/>
      <c r="DG5" s="540" t="s">
        <v>282</v>
      </c>
      <c r="DH5" s="541"/>
      <c r="DI5" s="541"/>
      <c r="DJ5" s="541"/>
      <c r="DK5" s="547"/>
      <c r="DL5" s="540" t="s">
        <v>283</v>
      </c>
      <c r="DM5" s="541"/>
      <c r="DN5" s="541"/>
      <c r="DO5" s="541"/>
      <c r="DP5" s="547"/>
      <c r="DQ5" s="417" t="s">
        <v>284</v>
      </c>
      <c r="DR5" s="418"/>
      <c r="DS5" s="418"/>
      <c r="DT5" s="418"/>
      <c r="DU5" s="419"/>
      <c r="DV5" s="417" t="s">
        <v>275</v>
      </c>
      <c r="DW5" s="418"/>
      <c r="DX5" s="418"/>
      <c r="DY5" s="418"/>
      <c r="DZ5" s="456"/>
      <c r="EA5" s="552"/>
    </row>
    <row r="6" s="389" customFormat="1" ht="26.25" customHeight="1" spans="1:131">
      <c r="A6" s="398"/>
      <c r="B6" s="399"/>
      <c r="C6" s="399"/>
      <c r="D6" s="399"/>
      <c r="E6" s="399"/>
      <c r="F6" s="399"/>
      <c r="G6" s="399"/>
      <c r="H6" s="399"/>
      <c r="I6" s="399"/>
      <c r="J6" s="399"/>
      <c r="K6" s="399"/>
      <c r="L6" s="399"/>
      <c r="M6" s="399"/>
      <c r="N6" s="399"/>
      <c r="O6" s="399"/>
      <c r="P6" s="413"/>
      <c r="Q6" s="420"/>
      <c r="R6" s="421"/>
      <c r="S6" s="421"/>
      <c r="T6" s="421"/>
      <c r="U6" s="422"/>
      <c r="V6" s="420"/>
      <c r="W6" s="421"/>
      <c r="X6" s="421"/>
      <c r="Y6" s="421"/>
      <c r="Z6" s="422"/>
      <c r="AA6" s="420"/>
      <c r="AB6" s="421"/>
      <c r="AC6" s="421"/>
      <c r="AD6" s="421"/>
      <c r="AE6" s="421"/>
      <c r="AF6" s="440"/>
      <c r="AG6" s="421"/>
      <c r="AH6" s="421"/>
      <c r="AI6" s="421"/>
      <c r="AJ6" s="457"/>
      <c r="AK6" s="421"/>
      <c r="AL6" s="421"/>
      <c r="AM6" s="421"/>
      <c r="AN6" s="421"/>
      <c r="AO6" s="422"/>
      <c r="AP6" s="420"/>
      <c r="AQ6" s="421"/>
      <c r="AR6" s="421"/>
      <c r="AS6" s="421"/>
      <c r="AT6" s="422"/>
      <c r="AU6" s="420"/>
      <c r="AV6" s="421"/>
      <c r="AW6" s="421"/>
      <c r="AX6" s="421"/>
      <c r="AY6" s="457"/>
      <c r="AZ6" s="493"/>
      <c r="BA6" s="493"/>
      <c r="BB6" s="493"/>
      <c r="BC6" s="493"/>
      <c r="BD6" s="493"/>
      <c r="BE6" s="507"/>
      <c r="BF6" s="507"/>
      <c r="BG6" s="507"/>
      <c r="BH6" s="507"/>
      <c r="BI6" s="507"/>
      <c r="BJ6" s="507"/>
      <c r="BK6" s="507"/>
      <c r="BL6" s="507"/>
      <c r="BM6" s="507"/>
      <c r="BN6" s="507"/>
      <c r="BO6" s="507"/>
      <c r="BP6" s="507"/>
      <c r="BQ6" s="398"/>
      <c r="BR6" s="399"/>
      <c r="BS6" s="399"/>
      <c r="BT6" s="399"/>
      <c r="BU6" s="399"/>
      <c r="BV6" s="399"/>
      <c r="BW6" s="399"/>
      <c r="BX6" s="399"/>
      <c r="BY6" s="399"/>
      <c r="BZ6" s="399"/>
      <c r="CA6" s="399"/>
      <c r="CB6" s="399"/>
      <c r="CC6" s="399"/>
      <c r="CD6" s="399"/>
      <c r="CE6" s="399"/>
      <c r="CF6" s="399"/>
      <c r="CG6" s="413"/>
      <c r="CH6" s="420"/>
      <c r="CI6" s="421"/>
      <c r="CJ6" s="421"/>
      <c r="CK6" s="421"/>
      <c r="CL6" s="422"/>
      <c r="CM6" s="420"/>
      <c r="CN6" s="421"/>
      <c r="CO6" s="421"/>
      <c r="CP6" s="421"/>
      <c r="CQ6" s="422"/>
      <c r="CR6" s="420"/>
      <c r="CS6" s="421"/>
      <c r="CT6" s="421"/>
      <c r="CU6" s="421"/>
      <c r="CV6" s="422"/>
      <c r="CW6" s="420"/>
      <c r="CX6" s="421"/>
      <c r="CY6" s="421"/>
      <c r="CZ6" s="421"/>
      <c r="DA6" s="422"/>
      <c r="DB6" s="420"/>
      <c r="DC6" s="421"/>
      <c r="DD6" s="421"/>
      <c r="DE6" s="421"/>
      <c r="DF6" s="422"/>
      <c r="DG6" s="542"/>
      <c r="DH6" s="543"/>
      <c r="DI6" s="543"/>
      <c r="DJ6" s="543"/>
      <c r="DK6" s="548"/>
      <c r="DL6" s="542"/>
      <c r="DM6" s="543"/>
      <c r="DN6" s="543"/>
      <c r="DO6" s="543"/>
      <c r="DP6" s="548"/>
      <c r="DQ6" s="420"/>
      <c r="DR6" s="421"/>
      <c r="DS6" s="421"/>
      <c r="DT6" s="421"/>
      <c r="DU6" s="422"/>
      <c r="DV6" s="420"/>
      <c r="DW6" s="421"/>
      <c r="DX6" s="421"/>
      <c r="DY6" s="421"/>
      <c r="DZ6" s="457"/>
      <c r="EA6" s="552"/>
    </row>
    <row r="7" s="389" customFormat="1" ht="26.25" customHeight="1" spans="1:131">
      <c r="A7" s="400">
        <v>1</v>
      </c>
      <c r="B7" s="401" t="s">
        <v>285</v>
      </c>
      <c r="C7" s="402"/>
      <c r="D7" s="402"/>
      <c r="E7" s="402"/>
      <c r="F7" s="402"/>
      <c r="G7" s="402"/>
      <c r="H7" s="402"/>
      <c r="I7" s="402"/>
      <c r="J7" s="402"/>
      <c r="K7" s="402"/>
      <c r="L7" s="402"/>
      <c r="M7" s="402"/>
      <c r="N7" s="402"/>
      <c r="O7" s="402"/>
      <c r="P7" s="414"/>
      <c r="Q7" s="423">
        <v>56058</v>
      </c>
      <c r="R7" s="424"/>
      <c r="S7" s="424"/>
      <c r="T7" s="424"/>
      <c r="U7" s="424"/>
      <c r="V7" s="424">
        <v>52297</v>
      </c>
      <c r="W7" s="424"/>
      <c r="X7" s="424"/>
      <c r="Y7" s="424"/>
      <c r="Z7" s="424"/>
      <c r="AA7" s="424">
        <v>3762</v>
      </c>
      <c r="AB7" s="424"/>
      <c r="AC7" s="424"/>
      <c r="AD7" s="424"/>
      <c r="AE7" s="441"/>
      <c r="AF7" s="442">
        <v>3432</v>
      </c>
      <c r="AG7" s="458"/>
      <c r="AH7" s="458"/>
      <c r="AI7" s="458"/>
      <c r="AJ7" s="459"/>
      <c r="AK7" s="460">
        <v>4776</v>
      </c>
      <c r="AL7" s="461"/>
      <c r="AM7" s="461"/>
      <c r="AN7" s="461"/>
      <c r="AO7" s="461"/>
      <c r="AP7" s="461">
        <v>15730</v>
      </c>
      <c r="AQ7" s="461"/>
      <c r="AR7" s="461"/>
      <c r="AS7" s="461"/>
      <c r="AT7" s="461"/>
      <c r="AU7" s="489"/>
      <c r="AV7" s="489"/>
      <c r="AW7" s="489"/>
      <c r="AX7" s="489"/>
      <c r="AY7" s="494"/>
      <c r="AZ7" s="493"/>
      <c r="BA7" s="493"/>
      <c r="BB7" s="493"/>
      <c r="BC7" s="493"/>
      <c r="BD7" s="493"/>
      <c r="BE7" s="507"/>
      <c r="BF7" s="507"/>
      <c r="BG7" s="507"/>
      <c r="BH7" s="507"/>
      <c r="BI7" s="507"/>
      <c r="BJ7" s="507"/>
      <c r="BK7" s="507"/>
      <c r="BL7" s="507"/>
      <c r="BM7" s="507"/>
      <c r="BN7" s="507"/>
      <c r="BO7" s="507"/>
      <c r="BP7" s="507"/>
      <c r="BQ7" s="400">
        <v>1</v>
      </c>
      <c r="BR7" s="518"/>
      <c r="BS7" s="519" t="s">
        <v>286</v>
      </c>
      <c r="BT7" s="520"/>
      <c r="BU7" s="520"/>
      <c r="BV7" s="520"/>
      <c r="BW7" s="520"/>
      <c r="BX7" s="520"/>
      <c r="BY7" s="520"/>
      <c r="BZ7" s="520"/>
      <c r="CA7" s="520"/>
      <c r="CB7" s="520"/>
      <c r="CC7" s="520"/>
      <c r="CD7" s="520"/>
      <c r="CE7" s="520"/>
      <c r="CF7" s="520"/>
      <c r="CG7" s="528"/>
      <c r="CH7" s="529">
        <v>7</v>
      </c>
      <c r="CI7" s="530"/>
      <c r="CJ7" s="530"/>
      <c r="CK7" s="530"/>
      <c r="CL7" s="537"/>
      <c r="CM7" s="529">
        <v>124</v>
      </c>
      <c r="CN7" s="530"/>
      <c r="CO7" s="530"/>
      <c r="CP7" s="530"/>
      <c r="CQ7" s="537"/>
      <c r="CR7" s="529">
        <v>5</v>
      </c>
      <c r="CS7" s="530"/>
      <c r="CT7" s="530"/>
      <c r="CU7" s="530"/>
      <c r="CV7" s="537"/>
      <c r="CW7" s="529" t="s">
        <v>47</v>
      </c>
      <c r="CX7" s="530"/>
      <c r="CY7" s="530"/>
      <c r="CZ7" s="530"/>
      <c r="DA7" s="537"/>
      <c r="DB7" s="529" t="s">
        <v>47</v>
      </c>
      <c r="DC7" s="530"/>
      <c r="DD7" s="530"/>
      <c r="DE7" s="530"/>
      <c r="DF7" s="537"/>
      <c r="DG7" s="529" t="s">
        <v>47</v>
      </c>
      <c r="DH7" s="530"/>
      <c r="DI7" s="530"/>
      <c r="DJ7" s="530"/>
      <c r="DK7" s="537"/>
      <c r="DL7" s="529" t="s">
        <v>47</v>
      </c>
      <c r="DM7" s="530"/>
      <c r="DN7" s="530"/>
      <c r="DO7" s="530"/>
      <c r="DP7" s="537"/>
      <c r="DQ7" s="529" t="s">
        <v>47</v>
      </c>
      <c r="DR7" s="530"/>
      <c r="DS7" s="530"/>
      <c r="DT7" s="530"/>
      <c r="DU7" s="537"/>
      <c r="DV7" s="550"/>
      <c r="DW7" s="551"/>
      <c r="DX7" s="551"/>
      <c r="DY7" s="551"/>
      <c r="DZ7" s="553"/>
      <c r="EA7" s="552"/>
    </row>
    <row r="8" s="389" customFormat="1" ht="26.25" customHeight="1" spans="1:131">
      <c r="A8" s="403">
        <v>2</v>
      </c>
      <c r="B8" s="404" t="s">
        <v>287</v>
      </c>
      <c r="C8" s="405"/>
      <c r="D8" s="405"/>
      <c r="E8" s="405"/>
      <c r="F8" s="405"/>
      <c r="G8" s="405"/>
      <c r="H8" s="405"/>
      <c r="I8" s="405"/>
      <c r="J8" s="405"/>
      <c r="K8" s="405"/>
      <c r="L8" s="405"/>
      <c r="M8" s="405"/>
      <c r="N8" s="405"/>
      <c r="O8" s="405"/>
      <c r="P8" s="415"/>
      <c r="Q8" s="425">
        <v>415</v>
      </c>
      <c r="R8" s="426"/>
      <c r="S8" s="426"/>
      <c r="T8" s="426"/>
      <c r="U8" s="426"/>
      <c r="V8" s="426">
        <v>415</v>
      </c>
      <c r="W8" s="426"/>
      <c r="X8" s="426"/>
      <c r="Y8" s="426"/>
      <c r="Z8" s="426"/>
      <c r="AA8" s="426">
        <v>0</v>
      </c>
      <c r="AB8" s="426"/>
      <c r="AC8" s="426"/>
      <c r="AD8" s="426"/>
      <c r="AE8" s="443"/>
      <c r="AF8" s="444">
        <v>0</v>
      </c>
      <c r="AG8" s="462"/>
      <c r="AH8" s="462"/>
      <c r="AI8" s="462"/>
      <c r="AJ8" s="463"/>
      <c r="AK8" s="464">
        <v>161</v>
      </c>
      <c r="AL8" s="465"/>
      <c r="AM8" s="465"/>
      <c r="AN8" s="465"/>
      <c r="AO8" s="465"/>
      <c r="AP8" s="465">
        <v>0</v>
      </c>
      <c r="AQ8" s="465"/>
      <c r="AR8" s="465"/>
      <c r="AS8" s="465"/>
      <c r="AT8" s="465"/>
      <c r="AU8" s="490"/>
      <c r="AV8" s="490"/>
      <c r="AW8" s="490"/>
      <c r="AX8" s="490"/>
      <c r="AY8" s="495"/>
      <c r="AZ8" s="493"/>
      <c r="BA8" s="493"/>
      <c r="BB8" s="493"/>
      <c r="BC8" s="493"/>
      <c r="BD8" s="493"/>
      <c r="BE8" s="507"/>
      <c r="BF8" s="507"/>
      <c r="BG8" s="507"/>
      <c r="BH8" s="507"/>
      <c r="BI8" s="507"/>
      <c r="BJ8" s="507"/>
      <c r="BK8" s="507"/>
      <c r="BL8" s="507"/>
      <c r="BM8" s="507"/>
      <c r="BN8" s="507"/>
      <c r="BO8" s="507"/>
      <c r="BP8" s="507"/>
      <c r="BQ8" s="403">
        <v>2</v>
      </c>
      <c r="BR8" s="521"/>
      <c r="BS8" s="522" t="s">
        <v>288</v>
      </c>
      <c r="BT8" s="523"/>
      <c r="BU8" s="523"/>
      <c r="BV8" s="523"/>
      <c r="BW8" s="523"/>
      <c r="BX8" s="523"/>
      <c r="BY8" s="523"/>
      <c r="BZ8" s="523"/>
      <c r="CA8" s="523"/>
      <c r="CB8" s="523"/>
      <c r="CC8" s="523"/>
      <c r="CD8" s="523"/>
      <c r="CE8" s="523"/>
      <c r="CF8" s="523"/>
      <c r="CG8" s="531"/>
      <c r="CH8" s="532">
        <v>-41</v>
      </c>
      <c r="CI8" s="533"/>
      <c r="CJ8" s="533"/>
      <c r="CK8" s="533"/>
      <c r="CL8" s="538"/>
      <c r="CM8" s="532">
        <v>380</v>
      </c>
      <c r="CN8" s="533"/>
      <c r="CO8" s="533"/>
      <c r="CP8" s="533"/>
      <c r="CQ8" s="538"/>
      <c r="CR8" s="532">
        <v>110</v>
      </c>
      <c r="CS8" s="533"/>
      <c r="CT8" s="533"/>
      <c r="CU8" s="533"/>
      <c r="CV8" s="538"/>
      <c r="CW8" s="532">
        <v>8</v>
      </c>
      <c r="CX8" s="533"/>
      <c r="CY8" s="533"/>
      <c r="CZ8" s="533"/>
      <c r="DA8" s="538"/>
      <c r="DB8" s="532" t="s">
        <v>47</v>
      </c>
      <c r="DC8" s="533"/>
      <c r="DD8" s="533"/>
      <c r="DE8" s="533"/>
      <c r="DF8" s="538"/>
      <c r="DG8" s="532" t="s">
        <v>47</v>
      </c>
      <c r="DH8" s="533"/>
      <c r="DI8" s="533"/>
      <c r="DJ8" s="533"/>
      <c r="DK8" s="538"/>
      <c r="DL8" s="532" t="s">
        <v>47</v>
      </c>
      <c r="DM8" s="533"/>
      <c r="DN8" s="533"/>
      <c r="DO8" s="533"/>
      <c r="DP8" s="538"/>
      <c r="DQ8" s="532" t="s">
        <v>47</v>
      </c>
      <c r="DR8" s="533"/>
      <c r="DS8" s="533"/>
      <c r="DT8" s="533"/>
      <c r="DU8" s="538"/>
      <c r="DV8" s="525"/>
      <c r="DW8" s="526"/>
      <c r="DX8" s="526"/>
      <c r="DY8" s="526"/>
      <c r="DZ8" s="554"/>
      <c r="EA8" s="552"/>
    </row>
    <row r="9" s="389" customFormat="1" ht="26.25" customHeight="1" spans="1:131">
      <c r="A9" s="403">
        <v>3</v>
      </c>
      <c r="B9" s="404"/>
      <c r="C9" s="405"/>
      <c r="D9" s="405"/>
      <c r="E9" s="405"/>
      <c r="F9" s="405"/>
      <c r="G9" s="405"/>
      <c r="H9" s="405"/>
      <c r="I9" s="405"/>
      <c r="J9" s="405"/>
      <c r="K9" s="405"/>
      <c r="L9" s="405"/>
      <c r="M9" s="405"/>
      <c r="N9" s="405"/>
      <c r="O9" s="405"/>
      <c r="P9" s="415"/>
      <c r="Q9" s="427"/>
      <c r="R9" s="428"/>
      <c r="S9" s="428"/>
      <c r="T9" s="428"/>
      <c r="U9" s="428"/>
      <c r="V9" s="428"/>
      <c r="W9" s="428"/>
      <c r="X9" s="428"/>
      <c r="Y9" s="428"/>
      <c r="Z9" s="428"/>
      <c r="AA9" s="428"/>
      <c r="AB9" s="428"/>
      <c r="AC9" s="428"/>
      <c r="AD9" s="428"/>
      <c r="AE9" s="445"/>
      <c r="AF9" s="444"/>
      <c r="AG9" s="462"/>
      <c r="AH9" s="462"/>
      <c r="AI9" s="462"/>
      <c r="AJ9" s="463"/>
      <c r="AK9" s="466"/>
      <c r="AL9" s="467"/>
      <c r="AM9" s="467"/>
      <c r="AN9" s="467"/>
      <c r="AO9" s="467"/>
      <c r="AP9" s="467"/>
      <c r="AQ9" s="467"/>
      <c r="AR9" s="467"/>
      <c r="AS9" s="467"/>
      <c r="AT9" s="467"/>
      <c r="AU9" s="490"/>
      <c r="AV9" s="490"/>
      <c r="AW9" s="490"/>
      <c r="AX9" s="490"/>
      <c r="AY9" s="495"/>
      <c r="AZ9" s="493"/>
      <c r="BA9" s="493"/>
      <c r="BB9" s="493"/>
      <c r="BC9" s="493"/>
      <c r="BD9" s="493"/>
      <c r="BE9" s="507"/>
      <c r="BF9" s="507"/>
      <c r="BG9" s="507"/>
      <c r="BH9" s="507"/>
      <c r="BI9" s="507"/>
      <c r="BJ9" s="507"/>
      <c r="BK9" s="507"/>
      <c r="BL9" s="507"/>
      <c r="BM9" s="507"/>
      <c r="BN9" s="507"/>
      <c r="BO9" s="507"/>
      <c r="BP9" s="507"/>
      <c r="BQ9" s="403">
        <v>3</v>
      </c>
      <c r="BR9" s="521" t="s">
        <v>35</v>
      </c>
      <c r="BS9" s="522" t="s">
        <v>289</v>
      </c>
      <c r="BT9" s="523"/>
      <c r="BU9" s="523"/>
      <c r="BV9" s="523"/>
      <c r="BW9" s="523"/>
      <c r="BX9" s="523"/>
      <c r="BY9" s="523"/>
      <c r="BZ9" s="523"/>
      <c r="CA9" s="523"/>
      <c r="CB9" s="523"/>
      <c r="CC9" s="523"/>
      <c r="CD9" s="523"/>
      <c r="CE9" s="523"/>
      <c r="CF9" s="523"/>
      <c r="CG9" s="531"/>
      <c r="CH9" s="532">
        <v>0</v>
      </c>
      <c r="CI9" s="533"/>
      <c r="CJ9" s="533"/>
      <c r="CK9" s="533"/>
      <c r="CL9" s="538"/>
      <c r="CM9" s="532">
        <v>11</v>
      </c>
      <c r="CN9" s="533"/>
      <c r="CO9" s="533"/>
      <c r="CP9" s="533"/>
      <c r="CQ9" s="538"/>
      <c r="CR9" s="532">
        <v>8</v>
      </c>
      <c r="CS9" s="533"/>
      <c r="CT9" s="533"/>
      <c r="CU9" s="533"/>
      <c r="CV9" s="538"/>
      <c r="CW9" s="532" t="s">
        <v>47</v>
      </c>
      <c r="CX9" s="533"/>
      <c r="CY9" s="533"/>
      <c r="CZ9" s="533"/>
      <c r="DA9" s="538"/>
      <c r="DB9" s="532" t="s">
        <v>47</v>
      </c>
      <c r="DC9" s="533"/>
      <c r="DD9" s="533"/>
      <c r="DE9" s="533"/>
      <c r="DF9" s="538"/>
      <c r="DG9" s="532">
        <v>575</v>
      </c>
      <c r="DH9" s="533"/>
      <c r="DI9" s="533"/>
      <c r="DJ9" s="533"/>
      <c r="DK9" s="538"/>
      <c r="DL9" s="532" t="s">
        <v>47</v>
      </c>
      <c r="DM9" s="533"/>
      <c r="DN9" s="533"/>
      <c r="DO9" s="533"/>
      <c r="DP9" s="538"/>
      <c r="DQ9" s="532" t="s">
        <v>47</v>
      </c>
      <c r="DR9" s="533"/>
      <c r="DS9" s="533"/>
      <c r="DT9" s="533"/>
      <c r="DU9" s="538"/>
      <c r="DV9" s="525"/>
      <c r="DW9" s="526"/>
      <c r="DX9" s="526"/>
      <c r="DY9" s="526"/>
      <c r="DZ9" s="554"/>
      <c r="EA9" s="552"/>
    </row>
    <row r="10" s="389" customFormat="1" ht="26.25" customHeight="1" spans="1:131">
      <c r="A10" s="403">
        <v>4</v>
      </c>
      <c r="B10" s="404"/>
      <c r="C10" s="405"/>
      <c r="D10" s="405"/>
      <c r="E10" s="405"/>
      <c r="F10" s="405"/>
      <c r="G10" s="405"/>
      <c r="H10" s="405"/>
      <c r="I10" s="405"/>
      <c r="J10" s="405"/>
      <c r="K10" s="405"/>
      <c r="L10" s="405"/>
      <c r="M10" s="405"/>
      <c r="N10" s="405"/>
      <c r="O10" s="405"/>
      <c r="P10" s="415"/>
      <c r="Q10" s="427"/>
      <c r="R10" s="428"/>
      <c r="S10" s="428"/>
      <c r="T10" s="428"/>
      <c r="U10" s="428"/>
      <c r="V10" s="428"/>
      <c r="W10" s="428"/>
      <c r="X10" s="428"/>
      <c r="Y10" s="428"/>
      <c r="Z10" s="428"/>
      <c r="AA10" s="428"/>
      <c r="AB10" s="428"/>
      <c r="AC10" s="428"/>
      <c r="AD10" s="428"/>
      <c r="AE10" s="445"/>
      <c r="AF10" s="444"/>
      <c r="AG10" s="462"/>
      <c r="AH10" s="462"/>
      <c r="AI10" s="462"/>
      <c r="AJ10" s="463"/>
      <c r="AK10" s="466"/>
      <c r="AL10" s="467"/>
      <c r="AM10" s="467"/>
      <c r="AN10" s="467"/>
      <c r="AO10" s="467"/>
      <c r="AP10" s="467"/>
      <c r="AQ10" s="467"/>
      <c r="AR10" s="467"/>
      <c r="AS10" s="467"/>
      <c r="AT10" s="467"/>
      <c r="AU10" s="490"/>
      <c r="AV10" s="490"/>
      <c r="AW10" s="490"/>
      <c r="AX10" s="490"/>
      <c r="AY10" s="495"/>
      <c r="AZ10" s="493"/>
      <c r="BA10" s="493"/>
      <c r="BB10" s="493"/>
      <c r="BC10" s="493"/>
      <c r="BD10" s="493"/>
      <c r="BE10" s="507"/>
      <c r="BF10" s="507"/>
      <c r="BG10" s="507"/>
      <c r="BH10" s="507"/>
      <c r="BI10" s="507"/>
      <c r="BJ10" s="507"/>
      <c r="BK10" s="507"/>
      <c r="BL10" s="507"/>
      <c r="BM10" s="507"/>
      <c r="BN10" s="507"/>
      <c r="BO10" s="507"/>
      <c r="BP10" s="507"/>
      <c r="BQ10" s="403">
        <v>4</v>
      </c>
      <c r="BR10" s="521"/>
      <c r="BS10" s="522" t="s">
        <v>290</v>
      </c>
      <c r="BT10" s="523"/>
      <c r="BU10" s="523"/>
      <c r="BV10" s="523"/>
      <c r="BW10" s="523"/>
      <c r="BX10" s="523"/>
      <c r="BY10" s="523"/>
      <c r="BZ10" s="523"/>
      <c r="CA10" s="523"/>
      <c r="CB10" s="523"/>
      <c r="CC10" s="523"/>
      <c r="CD10" s="523"/>
      <c r="CE10" s="523"/>
      <c r="CF10" s="523"/>
      <c r="CG10" s="531"/>
      <c r="CH10" s="532">
        <v>-7</v>
      </c>
      <c r="CI10" s="533"/>
      <c r="CJ10" s="533"/>
      <c r="CK10" s="533"/>
      <c r="CL10" s="538"/>
      <c r="CM10" s="532">
        <v>166</v>
      </c>
      <c r="CN10" s="533"/>
      <c r="CO10" s="533"/>
      <c r="CP10" s="533"/>
      <c r="CQ10" s="538"/>
      <c r="CR10" s="532">
        <v>69</v>
      </c>
      <c r="CS10" s="533"/>
      <c r="CT10" s="533"/>
      <c r="CU10" s="533"/>
      <c r="CV10" s="538"/>
      <c r="CW10" s="532" t="s">
        <v>47</v>
      </c>
      <c r="CX10" s="533"/>
      <c r="CY10" s="533"/>
      <c r="CZ10" s="533"/>
      <c r="DA10" s="538"/>
      <c r="DB10" s="532" t="s">
        <v>47</v>
      </c>
      <c r="DC10" s="533"/>
      <c r="DD10" s="533"/>
      <c r="DE10" s="533"/>
      <c r="DF10" s="538"/>
      <c r="DG10" s="532" t="s">
        <v>47</v>
      </c>
      <c r="DH10" s="533"/>
      <c r="DI10" s="533"/>
      <c r="DJ10" s="533"/>
      <c r="DK10" s="538"/>
      <c r="DL10" s="532" t="s">
        <v>47</v>
      </c>
      <c r="DM10" s="533"/>
      <c r="DN10" s="533"/>
      <c r="DO10" s="533"/>
      <c r="DP10" s="538"/>
      <c r="DQ10" s="532" t="s">
        <v>47</v>
      </c>
      <c r="DR10" s="533"/>
      <c r="DS10" s="533"/>
      <c r="DT10" s="533"/>
      <c r="DU10" s="538"/>
      <c r="DV10" s="525"/>
      <c r="DW10" s="526"/>
      <c r="DX10" s="526"/>
      <c r="DY10" s="526"/>
      <c r="DZ10" s="554"/>
      <c r="EA10" s="552"/>
    </row>
    <row r="11" s="389" customFormat="1" ht="26.25" customHeight="1" spans="1:131">
      <c r="A11" s="403">
        <v>5</v>
      </c>
      <c r="B11" s="404"/>
      <c r="C11" s="405"/>
      <c r="D11" s="405"/>
      <c r="E11" s="405"/>
      <c r="F11" s="405"/>
      <c r="G11" s="405"/>
      <c r="H11" s="405"/>
      <c r="I11" s="405"/>
      <c r="J11" s="405"/>
      <c r="K11" s="405"/>
      <c r="L11" s="405"/>
      <c r="M11" s="405"/>
      <c r="N11" s="405"/>
      <c r="O11" s="405"/>
      <c r="P11" s="415"/>
      <c r="Q11" s="427"/>
      <c r="R11" s="428"/>
      <c r="S11" s="428"/>
      <c r="T11" s="428"/>
      <c r="U11" s="428"/>
      <c r="V11" s="428"/>
      <c r="W11" s="428"/>
      <c r="X11" s="428"/>
      <c r="Y11" s="428"/>
      <c r="Z11" s="428"/>
      <c r="AA11" s="428"/>
      <c r="AB11" s="428"/>
      <c r="AC11" s="428"/>
      <c r="AD11" s="428"/>
      <c r="AE11" s="445"/>
      <c r="AF11" s="444"/>
      <c r="AG11" s="462"/>
      <c r="AH11" s="462"/>
      <c r="AI11" s="462"/>
      <c r="AJ11" s="463"/>
      <c r="AK11" s="466"/>
      <c r="AL11" s="467"/>
      <c r="AM11" s="467"/>
      <c r="AN11" s="467"/>
      <c r="AO11" s="467"/>
      <c r="AP11" s="467"/>
      <c r="AQ11" s="467"/>
      <c r="AR11" s="467"/>
      <c r="AS11" s="467"/>
      <c r="AT11" s="467"/>
      <c r="AU11" s="490"/>
      <c r="AV11" s="490"/>
      <c r="AW11" s="490"/>
      <c r="AX11" s="490"/>
      <c r="AY11" s="495"/>
      <c r="AZ11" s="493"/>
      <c r="BA11" s="493"/>
      <c r="BB11" s="493"/>
      <c r="BC11" s="493"/>
      <c r="BD11" s="493"/>
      <c r="BE11" s="507"/>
      <c r="BF11" s="507"/>
      <c r="BG11" s="507"/>
      <c r="BH11" s="507"/>
      <c r="BI11" s="507"/>
      <c r="BJ11" s="507"/>
      <c r="BK11" s="507"/>
      <c r="BL11" s="507"/>
      <c r="BM11" s="507"/>
      <c r="BN11" s="507"/>
      <c r="BO11" s="507"/>
      <c r="BP11" s="507"/>
      <c r="BQ11" s="403">
        <v>5</v>
      </c>
      <c r="BR11" s="521"/>
      <c r="BS11" s="522" t="s">
        <v>291</v>
      </c>
      <c r="BT11" s="523"/>
      <c r="BU11" s="523"/>
      <c r="BV11" s="523"/>
      <c r="BW11" s="523"/>
      <c r="BX11" s="523"/>
      <c r="BY11" s="523"/>
      <c r="BZ11" s="523"/>
      <c r="CA11" s="523"/>
      <c r="CB11" s="523"/>
      <c r="CC11" s="523"/>
      <c r="CD11" s="523"/>
      <c r="CE11" s="523"/>
      <c r="CF11" s="523"/>
      <c r="CG11" s="531"/>
      <c r="CH11" s="532">
        <v>9</v>
      </c>
      <c r="CI11" s="533"/>
      <c r="CJ11" s="533"/>
      <c r="CK11" s="533"/>
      <c r="CL11" s="538"/>
      <c r="CM11" s="532">
        <v>206</v>
      </c>
      <c r="CN11" s="533"/>
      <c r="CO11" s="533"/>
      <c r="CP11" s="533"/>
      <c r="CQ11" s="538"/>
      <c r="CR11" s="532">
        <v>29</v>
      </c>
      <c r="CS11" s="533"/>
      <c r="CT11" s="533"/>
      <c r="CU11" s="533"/>
      <c r="CV11" s="538"/>
      <c r="CW11" s="532" t="s">
        <v>47</v>
      </c>
      <c r="CX11" s="533"/>
      <c r="CY11" s="533"/>
      <c r="CZ11" s="533"/>
      <c r="DA11" s="538"/>
      <c r="DB11" s="532" t="s">
        <v>47</v>
      </c>
      <c r="DC11" s="533"/>
      <c r="DD11" s="533"/>
      <c r="DE11" s="533"/>
      <c r="DF11" s="538"/>
      <c r="DG11" s="532" t="s">
        <v>47</v>
      </c>
      <c r="DH11" s="533"/>
      <c r="DI11" s="533"/>
      <c r="DJ11" s="533"/>
      <c r="DK11" s="538"/>
      <c r="DL11" s="532" t="s">
        <v>47</v>
      </c>
      <c r="DM11" s="533"/>
      <c r="DN11" s="533"/>
      <c r="DO11" s="533"/>
      <c r="DP11" s="538"/>
      <c r="DQ11" s="532" t="s">
        <v>47</v>
      </c>
      <c r="DR11" s="533"/>
      <c r="DS11" s="533"/>
      <c r="DT11" s="533"/>
      <c r="DU11" s="538"/>
      <c r="DV11" s="525"/>
      <c r="DW11" s="526"/>
      <c r="DX11" s="526"/>
      <c r="DY11" s="526"/>
      <c r="DZ11" s="554"/>
      <c r="EA11" s="552"/>
    </row>
    <row r="12" s="389" customFormat="1" ht="26.25" customHeight="1" spans="1:131">
      <c r="A12" s="403">
        <v>6</v>
      </c>
      <c r="B12" s="404"/>
      <c r="C12" s="405"/>
      <c r="D12" s="405"/>
      <c r="E12" s="405"/>
      <c r="F12" s="405"/>
      <c r="G12" s="405"/>
      <c r="H12" s="405"/>
      <c r="I12" s="405"/>
      <c r="J12" s="405"/>
      <c r="K12" s="405"/>
      <c r="L12" s="405"/>
      <c r="M12" s="405"/>
      <c r="N12" s="405"/>
      <c r="O12" s="405"/>
      <c r="P12" s="415"/>
      <c r="Q12" s="427"/>
      <c r="R12" s="428"/>
      <c r="S12" s="428"/>
      <c r="T12" s="428"/>
      <c r="U12" s="428"/>
      <c r="V12" s="428"/>
      <c r="W12" s="428"/>
      <c r="X12" s="428"/>
      <c r="Y12" s="428"/>
      <c r="Z12" s="428"/>
      <c r="AA12" s="428"/>
      <c r="AB12" s="428"/>
      <c r="AC12" s="428"/>
      <c r="AD12" s="428"/>
      <c r="AE12" s="445"/>
      <c r="AF12" s="444"/>
      <c r="AG12" s="462"/>
      <c r="AH12" s="462"/>
      <c r="AI12" s="462"/>
      <c r="AJ12" s="463"/>
      <c r="AK12" s="466"/>
      <c r="AL12" s="467"/>
      <c r="AM12" s="467"/>
      <c r="AN12" s="467"/>
      <c r="AO12" s="467"/>
      <c r="AP12" s="467"/>
      <c r="AQ12" s="467"/>
      <c r="AR12" s="467"/>
      <c r="AS12" s="467"/>
      <c r="AT12" s="467"/>
      <c r="AU12" s="490"/>
      <c r="AV12" s="490"/>
      <c r="AW12" s="490"/>
      <c r="AX12" s="490"/>
      <c r="AY12" s="495"/>
      <c r="AZ12" s="493"/>
      <c r="BA12" s="493"/>
      <c r="BB12" s="493"/>
      <c r="BC12" s="493"/>
      <c r="BD12" s="493"/>
      <c r="BE12" s="507"/>
      <c r="BF12" s="507"/>
      <c r="BG12" s="507"/>
      <c r="BH12" s="507"/>
      <c r="BI12" s="507"/>
      <c r="BJ12" s="507"/>
      <c r="BK12" s="507"/>
      <c r="BL12" s="507"/>
      <c r="BM12" s="507"/>
      <c r="BN12" s="507"/>
      <c r="BO12" s="507"/>
      <c r="BP12" s="507"/>
      <c r="BQ12" s="403">
        <v>6</v>
      </c>
      <c r="BR12" s="521"/>
      <c r="BS12" s="522" t="s">
        <v>292</v>
      </c>
      <c r="BT12" s="523"/>
      <c r="BU12" s="523"/>
      <c r="BV12" s="523"/>
      <c r="BW12" s="523"/>
      <c r="BX12" s="523"/>
      <c r="BY12" s="523"/>
      <c r="BZ12" s="523"/>
      <c r="CA12" s="523"/>
      <c r="CB12" s="523"/>
      <c r="CC12" s="523"/>
      <c r="CD12" s="523"/>
      <c r="CE12" s="523"/>
      <c r="CF12" s="523"/>
      <c r="CG12" s="531"/>
      <c r="CH12" s="532">
        <v>6</v>
      </c>
      <c r="CI12" s="533"/>
      <c r="CJ12" s="533"/>
      <c r="CK12" s="533"/>
      <c r="CL12" s="538"/>
      <c r="CM12" s="532">
        <v>593</v>
      </c>
      <c r="CN12" s="533"/>
      <c r="CO12" s="533"/>
      <c r="CP12" s="533"/>
      <c r="CQ12" s="538"/>
      <c r="CR12" s="532">
        <v>5</v>
      </c>
      <c r="CS12" s="533"/>
      <c r="CT12" s="533"/>
      <c r="CU12" s="533"/>
      <c r="CV12" s="538"/>
      <c r="CW12" s="532" t="s">
        <v>47</v>
      </c>
      <c r="CX12" s="533"/>
      <c r="CY12" s="533"/>
      <c r="CZ12" s="533"/>
      <c r="DA12" s="538"/>
      <c r="DB12" s="532" t="s">
        <v>47</v>
      </c>
      <c r="DC12" s="533"/>
      <c r="DD12" s="533"/>
      <c r="DE12" s="533"/>
      <c r="DF12" s="538"/>
      <c r="DG12" s="532" t="s">
        <v>47</v>
      </c>
      <c r="DH12" s="533"/>
      <c r="DI12" s="533"/>
      <c r="DJ12" s="533"/>
      <c r="DK12" s="538"/>
      <c r="DL12" s="532" t="s">
        <v>47</v>
      </c>
      <c r="DM12" s="533"/>
      <c r="DN12" s="533"/>
      <c r="DO12" s="533"/>
      <c r="DP12" s="538"/>
      <c r="DQ12" s="532" t="s">
        <v>47</v>
      </c>
      <c r="DR12" s="533"/>
      <c r="DS12" s="533"/>
      <c r="DT12" s="533"/>
      <c r="DU12" s="538"/>
      <c r="DV12" s="525"/>
      <c r="DW12" s="526"/>
      <c r="DX12" s="526"/>
      <c r="DY12" s="526"/>
      <c r="DZ12" s="554"/>
      <c r="EA12" s="552"/>
    </row>
    <row r="13" s="389" customFormat="1" ht="26.25" customHeight="1" spans="1:131">
      <c r="A13" s="403">
        <v>7</v>
      </c>
      <c r="B13" s="404"/>
      <c r="C13" s="405"/>
      <c r="D13" s="405"/>
      <c r="E13" s="405"/>
      <c r="F13" s="405"/>
      <c r="G13" s="405"/>
      <c r="H13" s="405"/>
      <c r="I13" s="405"/>
      <c r="J13" s="405"/>
      <c r="K13" s="405"/>
      <c r="L13" s="405"/>
      <c r="M13" s="405"/>
      <c r="N13" s="405"/>
      <c r="O13" s="405"/>
      <c r="P13" s="415"/>
      <c r="Q13" s="427"/>
      <c r="R13" s="428"/>
      <c r="S13" s="428"/>
      <c r="T13" s="428"/>
      <c r="U13" s="428"/>
      <c r="V13" s="428"/>
      <c r="W13" s="428"/>
      <c r="X13" s="428"/>
      <c r="Y13" s="428"/>
      <c r="Z13" s="428"/>
      <c r="AA13" s="428"/>
      <c r="AB13" s="428"/>
      <c r="AC13" s="428"/>
      <c r="AD13" s="428"/>
      <c r="AE13" s="445"/>
      <c r="AF13" s="444"/>
      <c r="AG13" s="462"/>
      <c r="AH13" s="462"/>
      <c r="AI13" s="462"/>
      <c r="AJ13" s="463"/>
      <c r="AK13" s="466"/>
      <c r="AL13" s="467"/>
      <c r="AM13" s="467"/>
      <c r="AN13" s="467"/>
      <c r="AO13" s="467"/>
      <c r="AP13" s="467"/>
      <c r="AQ13" s="467"/>
      <c r="AR13" s="467"/>
      <c r="AS13" s="467"/>
      <c r="AT13" s="467"/>
      <c r="AU13" s="490"/>
      <c r="AV13" s="490"/>
      <c r="AW13" s="490"/>
      <c r="AX13" s="490"/>
      <c r="AY13" s="495"/>
      <c r="AZ13" s="493"/>
      <c r="BA13" s="493"/>
      <c r="BB13" s="493"/>
      <c r="BC13" s="493"/>
      <c r="BD13" s="493"/>
      <c r="BE13" s="507"/>
      <c r="BF13" s="507"/>
      <c r="BG13" s="507"/>
      <c r="BH13" s="507"/>
      <c r="BI13" s="507"/>
      <c r="BJ13" s="507"/>
      <c r="BK13" s="507"/>
      <c r="BL13" s="507"/>
      <c r="BM13" s="507"/>
      <c r="BN13" s="507"/>
      <c r="BO13" s="507"/>
      <c r="BP13" s="507"/>
      <c r="BQ13" s="403">
        <v>7</v>
      </c>
      <c r="BR13" s="521"/>
      <c r="BS13" s="522" t="s">
        <v>293</v>
      </c>
      <c r="BT13" s="523"/>
      <c r="BU13" s="523"/>
      <c r="BV13" s="523"/>
      <c r="BW13" s="523"/>
      <c r="BX13" s="523"/>
      <c r="BY13" s="523"/>
      <c r="BZ13" s="523"/>
      <c r="CA13" s="523"/>
      <c r="CB13" s="523"/>
      <c r="CC13" s="523"/>
      <c r="CD13" s="523"/>
      <c r="CE13" s="523"/>
      <c r="CF13" s="523"/>
      <c r="CG13" s="531"/>
      <c r="CH13" s="532">
        <v>-1</v>
      </c>
      <c r="CI13" s="533"/>
      <c r="CJ13" s="533"/>
      <c r="CK13" s="533"/>
      <c r="CL13" s="538"/>
      <c r="CM13" s="532">
        <v>12</v>
      </c>
      <c r="CN13" s="533"/>
      <c r="CO13" s="533"/>
      <c r="CP13" s="533"/>
      <c r="CQ13" s="538"/>
      <c r="CR13" s="532">
        <v>20</v>
      </c>
      <c r="CS13" s="533"/>
      <c r="CT13" s="533"/>
      <c r="CU13" s="533"/>
      <c r="CV13" s="538"/>
      <c r="CW13" s="532">
        <v>1</v>
      </c>
      <c r="CX13" s="533"/>
      <c r="CY13" s="533"/>
      <c r="CZ13" s="533"/>
      <c r="DA13" s="538"/>
      <c r="DB13" s="532" t="s">
        <v>47</v>
      </c>
      <c r="DC13" s="533"/>
      <c r="DD13" s="533"/>
      <c r="DE13" s="533"/>
      <c r="DF13" s="538"/>
      <c r="DG13" s="532" t="s">
        <v>47</v>
      </c>
      <c r="DH13" s="533"/>
      <c r="DI13" s="533"/>
      <c r="DJ13" s="533"/>
      <c r="DK13" s="538"/>
      <c r="DL13" s="532" t="s">
        <v>47</v>
      </c>
      <c r="DM13" s="533"/>
      <c r="DN13" s="533"/>
      <c r="DO13" s="533"/>
      <c r="DP13" s="538"/>
      <c r="DQ13" s="532" t="s">
        <v>47</v>
      </c>
      <c r="DR13" s="533"/>
      <c r="DS13" s="533"/>
      <c r="DT13" s="533"/>
      <c r="DU13" s="538"/>
      <c r="DV13" s="525"/>
      <c r="DW13" s="526"/>
      <c r="DX13" s="526"/>
      <c r="DY13" s="526"/>
      <c r="DZ13" s="554"/>
      <c r="EA13" s="552"/>
    </row>
    <row r="14" s="389" customFormat="1" ht="26.25" customHeight="1" spans="1:131">
      <c r="A14" s="403">
        <v>8</v>
      </c>
      <c r="B14" s="404"/>
      <c r="C14" s="405"/>
      <c r="D14" s="405"/>
      <c r="E14" s="405"/>
      <c r="F14" s="405"/>
      <c r="G14" s="405"/>
      <c r="H14" s="405"/>
      <c r="I14" s="405"/>
      <c r="J14" s="405"/>
      <c r="K14" s="405"/>
      <c r="L14" s="405"/>
      <c r="M14" s="405"/>
      <c r="N14" s="405"/>
      <c r="O14" s="405"/>
      <c r="P14" s="415"/>
      <c r="Q14" s="427"/>
      <c r="R14" s="428"/>
      <c r="S14" s="428"/>
      <c r="T14" s="428"/>
      <c r="U14" s="428"/>
      <c r="V14" s="428"/>
      <c r="W14" s="428"/>
      <c r="X14" s="428"/>
      <c r="Y14" s="428"/>
      <c r="Z14" s="428"/>
      <c r="AA14" s="428"/>
      <c r="AB14" s="428"/>
      <c r="AC14" s="428"/>
      <c r="AD14" s="428"/>
      <c r="AE14" s="445"/>
      <c r="AF14" s="444"/>
      <c r="AG14" s="462"/>
      <c r="AH14" s="462"/>
      <c r="AI14" s="462"/>
      <c r="AJ14" s="463"/>
      <c r="AK14" s="466"/>
      <c r="AL14" s="467"/>
      <c r="AM14" s="467"/>
      <c r="AN14" s="467"/>
      <c r="AO14" s="467"/>
      <c r="AP14" s="467"/>
      <c r="AQ14" s="467"/>
      <c r="AR14" s="467"/>
      <c r="AS14" s="467"/>
      <c r="AT14" s="467"/>
      <c r="AU14" s="490"/>
      <c r="AV14" s="490"/>
      <c r="AW14" s="490"/>
      <c r="AX14" s="490"/>
      <c r="AY14" s="495"/>
      <c r="AZ14" s="493"/>
      <c r="BA14" s="493"/>
      <c r="BB14" s="493"/>
      <c r="BC14" s="493"/>
      <c r="BD14" s="493"/>
      <c r="BE14" s="507"/>
      <c r="BF14" s="507"/>
      <c r="BG14" s="507"/>
      <c r="BH14" s="507"/>
      <c r="BI14" s="507"/>
      <c r="BJ14" s="507"/>
      <c r="BK14" s="507"/>
      <c r="BL14" s="507"/>
      <c r="BM14" s="507"/>
      <c r="BN14" s="507"/>
      <c r="BO14" s="507"/>
      <c r="BP14" s="507"/>
      <c r="BQ14" s="403">
        <v>8</v>
      </c>
      <c r="BR14" s="521"/>
      <c r="BS14" s="522" t="s">
        <v>294</v>
      </c>
      <c r="BT14" s="523"/>
      <c r="BU14" s="523"/>
      <c r="BV14" s="523"/>
      <c r="BW14" s="523"/>
      <c r="BX14" s="523"/>
      <c r="BY14" s="523"/>
      <c r="BZ14" s="523"/>
      <c r="CA14" s="523"/>
      <c r="CB14" s="523"/>
      <c r="CC14" s="523"/>
      <c r="CD14" s="523"/>
      <c r="CE14" s="523"/>
      <c r="CF14" s="523"/>
      <c r="CG14" s="531"/>
      <c r="CH14" s="532">
        <v>-2</v>
      </c>
      <c r="CI14" s="533"/>
      <c r="CJ14" s="533"/>
      <c r="CK14" s="533"/>
      <c r="CL14" s="538"/>
      <c r="CM14" s="532">
        <v>40</v>
      </c>
      <c r="CN14" s="533"/>
      <c r="CO14" s="533"/>
      <c r="CP14" s="533"/>
      <c r="CQ14" s="538"/>
      <c r="CR14" s="532">
        <v>4</v>
      </c>
      <c r="CS14" s="533"/>
      <c r="CT14" s="533"/>
      <c r="CU14" s="533"/>
      <c r="CV14" s="538"/>
      <c r="CW14" s="532" t="s">
        <v>47</v>
      </c>
      <c r="CX14" s="533"/>
      <c r="CY14" s="533"/>
      <c r="CZ14" s="533"/>
      <c r="DA14" s="538"/>
      <c r="DB14" s="532" t="s">
        <v>47</v>
      </c>
      <c r="DC14" s="533"/>
      <c r="DD14" s="533"/>
      <c r="DE14" s="533"/>
      <c r="DF14" s="538"/>
      <c r="DG14" s="532" t="s">
        <v>47</v>
      </c>
      <c r="DH14" s="533"/>
      <c r="DI14" s="533"/>
      <c r="DJ14" s="533"/>
      <c r="DK14" s="538"/>
      <c r="DL14" s="532" t="s">
        <v>47</v>
      </c>
      <c r="DM14" s="533"/>
      <c r="DN14" s="533"/>
      <c r="DO14" s="533"/>
      <c r="DP14" s="538"/>
      <c r="DQ14" s="532" t="s">
        <v>47</v>
      </c>
      <c r="DR14" s="533"/>
      <c r="DS14" s="533"/>
      <c r="DT14" s="533"/>
      <c r="DU14" s="538"/>
      <c r="DV14" s="525"/>
      <c r="DW14" s="526"/>
      <c r="DX14" s="526"/>
      <c r="DY14" s="526"/>
      <c r="DZ14" s="554"/>
      <c r="EA14" s="552"/>
    </row>
    <row r="15" s="389" customFormat="1" ht="26.25" customHeight="1" spans="1:131">
      <c r="A15" s="403">
        <v>9</v>
      </c>
      <c r="B15" s="404"/>
      <c r="C15" s="405"/>
      <c r="D15" s="405"/>
      <c r="E15" s="405"/>
      <c r="F15" s="405"/>
      <c r="G15" s="405"/>
      <c r="H15" s="405"/>
      <c r="I15" s="405"/>
      <c r="J15" s="405"/>
      <c r="K15" s="405"/>
      <c r="L15" s="405"/>
      <c r="M15" s="405"/>
      <c r="N15" s="405"/>
      <c r="O15" s="405"/>
      <c r="P15" s="415"/>
      <c r="Q15" s="427"/>
      <c r="R15" s="428"/>
      <c r="S15" s="428"/>
      <c r="T15" s="428"/>
      <c r="U15" s="428"/>
      <c r="V15" s="428"/>
      <c r="W15" s="428"/>
      <c r="X15" s="428"/>
      <c r="Y15" s="428"/>
      <c r="Z15" s="428"/>
      <c r="AA15" s="428"/>
      <c r="AB15" s="428"/>
      <c r="AC15" s="428"/>
      <c r="AD15" s="428"/>
      <c r="AE15" s="445"/>
      <c r="AF15" s="444"/>
      <c r="AG15" s="462"/>
      <c r="AH15" s="462"/>
      <c r="AI15" s="462"/>
      <c r="AJ15" s="463"/>
      <c r="AK15" s="466"/>
      <c r="AL15" s="467"/>
      <c r="AM15" s="467"/>
      <c r="AN15" s="467"/>
      <c r="AO15" s="467"/>
      <c r="AP15" s="467"/>
      <c r="AQ15" s="467"/>
      <c r="AR15" s="467"/>
      <c r="AS15" s="467"/>
      <c r="AT15" s="467"/>
      <c r="AU15" s="490"/>
      <c r="AV15" s="490"/>
      <c r="AW15" s="490"/>
      <c r="AX15" s="490"/>
      <c r="AY15" s="495"/>
      <c r="AZ15" s="493"/>
      <c r="BA15" s="493"/>
      <c r="BB15" s="493"/>
      <c r="BC15" s="493"/>
      <c r="BD15" s="493"/>
      <c r="BE15" s="507"/>
      <c r="BF15" s="507"/>
      <c r="BG15" s="507"/>
      <c r="BH15" s="507"/>
      <c r="BI15" s="507"/>
      <c r="BJ15" s="507"/>
      <c r="BK15" s="507"/>
      <c r="BL15" s="507"/>
      <c r="BM15" s="507"/>
      <c r="BN15" s="507"/>
      <c r="BO15" s="507"/>
      <c r="BP15" s="507"/>
      <c r="BQ15" s="403">
        <v>9</v>
      </c>
      <c r="BR15" s="521"/>
      <c r="BS15" s="522" t="s">
        <v>295</v>
      </c>
      <c r="BT15" s="523"/>
      <c r="BU15" s="523"/>
      <c r="BV15" s="523"/>
      <c r="BW15" s="523"/>
      <c r="BX15" s="523"/>
      <c r="BY15" s="523"/>
      <c r="BZ15" s="523"/>
      <c r="CA15" s="523"/>
      <c r="CB15" s="523"/>
      <c r="CC15" s="523"/>
      <c r="CD15" s="523"/>
      <c r="CE15" s="523"/>
      <c r="CF15" s="523"/>
      <c r="CG15" s="531"/>
      <c r="CH15" s="532">
        <v>1</v>
      </c>
      <c r="CI15" s="533"/>
      <c r="CJ15" s="533"/>
      <c r="CK15" s="533"/>
      <c r="CL15" s="538"/>
      <c r="CM15" s="532">
        <v>12</v>
      </c>
      <c r="CN15" s="533"/>
      <c r="CO15" s="533"/>
      <c r="CP15" s="533"/>
      <c r="CQ15" s="538"/>
      <c r="CR15" s="532">
        <v>9</v>
      </c>
      <c r="CS15" s="533"/>
      <c r="CT15" s="533"/>
      <c r="CU15" s="533"/>
      <c r="CV15" s="538"/>
      <c r="CW15" s="532" t="s">
        <v>47</v>
      </c>
      <c r="CX15" s="533"/>
      <c r="CY15" s="533"/>
      <c r="CZ15" s="533"/>
      <c r="DA15" s="538"/>
      <c r="DB15" s="532" t="s">
        <v>47</v>
      </c>
      <c r="DC15" s="533"/>
      <c r="DD15" s="533"/>
      <c r="DE15" s="533"/>
      <c r="DF15" s="538"/>
      <c r="DG15" s="532" t="s">
        <v>47</v>
      </c>
      <c r="DH15" s="533"/>
      <c r="DI15" s="533"/>
      <c r="DJ15" s="533"/>
      <c r="DK15" s="538"/>
      <c r="DL15" s="532" t="s">
        <v>47</v>
      </c>
      <c r="DM15" s="533"/>
      <c r="DN15" s="533"/>
      <c r="DO15" s="533"/>
      <c r="DP15" s="538"/>
      <c r="DQ15" s="532" t="s">
        <v>47</v>
      </c>
      <c r="DR15" s="533"/>
      <c r="DS15" s="533"/>
      <c r="DT15" s="533"/>
      <c r="DU15" s="538"/>
      <c r="DV15" s="525"/>
      <c r="DW15" s="526"/>
      <c r="DX15" s="526"/>
      <c r="DY15" s="526"/>
      <c r="DZ15" s="554"/>
      <c r="EA15" s="552"/>
    </row>
    <row r="16" s="389" customFormat="1" ht="26.25" customHeight="1" spans="1:131">
      <c r="A16" s="403">
        <v>10</v>
      </c>
      <c r="B16" s="404"/>
      <c r="C16" s="405"/>
      <c r="D16" s="405"/>
      <c r="E16" s="405"/>
      <c r="F16" s="405"/>
      <c r="G16" s="405"/>
      <c r="H16" s="405"/>
      <c r="I16" s="405"/>
      <c r="J16" s="405"/>
      <c r="K16" s="405"/>
      <c r="L16" s="405"/>
      <c r="M16" s="405"/>
      <c r="N16" s="405"/>
      <c r="O16" s="405"/>
      <c r="P16" s="415"/>
      <c r="Q16" s="427"/>
      <c r="R16" s="428"/>
      <c r="S16" s="428"/>
      <c r="T16" s="428"/>
      <c r="U16" s="428"/>
      <c r="V16" s="428"/>
      <c r="W16" s="428"/>
      <c r="X16" s="428"/>
      <c r="Y16" s="428"/>
      <c r="Z16" s="428"/>
      <c r="AA16" s="428"/>
      <c r="AB16" s="428"/>
      <c r="AC16" s="428"/>
      <c r="AD16" s="428"/>
      <c r="AE16" s="445"/>
      <c r="AF16" s="444"/>
      <c r="AG16" s="462"/>
      <c r="AH16" s="462"/>
      <c r="AI16" s="462"/>
      <c r="AJ16" s="463"/>
      <c r="AK16" s="466"/>
      <c r="AL16" s="467"/>
      <c r="AM16" s="467"/>
      <c r="AN16" s="467"/>
      <c r="AO16" s="467"/>
      <c r="AP16" s="467"/>
      <c r="AQ16" s="467"/>
      <c r="AR16" s="467"/>
      <c r="AS16" s="467"/>
      <c r="AT16" s="467"/>
      <c r="AU16" s="490"/>
      <c r="AV16" s="490"/>
      <c r="AW16" s="490"/>
      <c r="AX16" s="490"/>
      <c r="AY16" s="495"/>
      <c r="AZ16" s="493"/>
      <c r="BA16" s="493"/>
      <c r="BB16" s="493"/>
      <c r="BC16" s="493"/>
      <c r="BD16" s="493"/>
      <c r="BE16" s="507"/>
      <c r="BF16" s="507"/>
      <c r="BG16" s="507"/>
      <c r="BH16" s="507"/>
      <c r="BI16" s="507"/>
      <c r="BJ16" s="507"/>
      <c r="BK16" s="507"/>
      <c r="BL16" s="507"/>
      <c r="BM16" s="507"/>
      <c r="BN16" s="507"/>
      <c r="BO16" s="507"/>
      <c r="BP16" s="507"/>
      <c r="BQ16" s="403">
        <v>10</v>
      </c>
      <c r="BR16" s="521"/>
      <c r="BS16" s="522" t="s">
        <v>296</v>
      </c>
      <c r="BT16" s="523"/>
      <c r="BU16" s="523"/>
      <c r="BV16" s="523"/>
      <c r="BW16" s="523"/>
      <c r="BX16" s="523"/>
      <c r="BY16" s="523"/>
      <c r="BZ16" s="523"/>
      <c r="CA16" s="523"/>
      <c r="CB16" s="523"/>
      <c r="CC16" s="523"/>
      <c r="CD16" s="523"/>
      <c r="CE16" s="523"/>
      <c r="CF16" s="523"/>
      <c r="CG16" s="531"/>
      <c r="CH16" s="532">
        <v>-1</v>
      </c>
      <c r="CI16" s="533"/>
      <c r="CJ16" s="533"/>
      <c r="CK16" s="533"/>
      <c r="CL16" s="538"/>
      <c r="CM16" s="532">
        <v>24</v>
      </c>
      <c r="CN16" s="533"/>
      <c r="CO16" s="533"/>
      <c r="CP16" s="533"/>
      <c r="CQ16" s="538"/>
      <c r="CR16" s="532">
        <v>33</v>
      </c>
      <c r="CS16" s="533"/>
      <c r="CT16" s="533"/>
      <c r="CU16" s="533"/>
      <c r="CV16" s="538"/>
      <c r="CW16" s="532">
        <v>0</v>
      </c>
      <c r="CX16" s="533"/>
      <c r="CY16" s="533"/>
      <c r="CZ16" s="533"/>
      <c r="DA16" s="538"/>
      <c r="DB16" s="532" t="s">
        <v>47</v>
      </c>
      <c r="DC16" s="533"/>
      <c r="DD16" s="533"/>
      <c r="DE16" s="533"/>
      <c r="DF16" s="538"/>
      <c r="DG16" s="532" t="s">
        <v>47</v>
      </c>
      <c r="DH16" s="533"/>
      <c r="DI16" s="533"/>
      <c r="DJ16" s="533"/>
      <c r="DK16" s="538"/>
      <c r="DL16" s="532" t="s">
        <v>47</v>
      </c>
      <c r="DM16" s="533"/>
      <c r="DN16" s="533"/>
      <c r="DO16" s="533"/>
      <c r="DP16" s="538"/>
      <c r="DQ16" s="532" t="s">
        <v>47</v>
      </c>
      <c r="DR16" s="533"/>
      <c r="DS16" s="533"/>
      <c r="DT16" s="533"/>
      <c r="DU16" s="538"/>
      <c r="DV16" s="525"/>
      <c r="DW16" s="526"/>
      <c r="DX16" s="526"/>
      <c r="DY16" s="526"/>
      <c r="DZ16" s="554"/>
      <c r="EA16" s="552"/>
    </row>
    <row r="17" s="389" customFormat="1" ht="26.25" customHeight="1" spans="1:131">
      <c r="A17" s="403">
        <v>11</v>
      </c>
      <c r="B17" s="404"/>
      <c r="C17" s="405"/>
      <c r="D17" s="405"/>
      <c r="E17" s="405"/>
      <c r="F17" s="405"/>
      <c r="G17" s="405"/>
      <c r="H17" s="405"/>
      <c r="I17" s="405"/>
      <c r="J17" s="405"/>
      <c r="K17" s="405"/>
      <c r="L17" s="405"/>
      <c r="M17" s="405"/>
      <c r="N17" s="405"/>
      <c r="O17" s="405"/>
      <c r="P17" s="415"/>
      <c r="Q17" s="427"/>
      <c r="R17" s="428"/>
      <c r="S17" s="428"/>
      <c r="T17" s="428"/>
      <c r="U17" s="428"/>
      <c r="V17" s="428"/>
      <c r="W17" s="428"/>
      <c r="X17" s="428"/>
      <c r="Y17" s="428"/>
      <c r="Z17" s="428"/>
      <c r="AA17" s="428"/>
      <c r="AB17" s="428"/>
      <c r="AC17" s="428"/>
      <c r="AD17" s="428"/>
      <c r="AE17" s="445"/>
      <c r="AF17" s="444"/>
      <c r="AG17" s="462"/>
      <c r="AH17" s="462"/>
      <c r="AI17" s="462"/>
      <c r="AJ17" s="463"/>
      <c r="AK17" s="466"/>
      <c r="AL17" s="467"/>
      <c r="AM17" s="467"/>
      <c r="AN17" s="467"/>
      <c r="AO17" s="467"/>
      <c r="AP17" s="467"/>
      <c r="AQ17" s="467"/>
      <c r="AR17" s="467"/>
      <c r="AS17" s="467"/>
      <c r="AT17" s="467"/>
      <c r="AU17" s="490"/>
      <c r="AV17" s="490"/>
      <c r="AW17" s="490"/>
      <c r="AX17" s="490"/>
      <c r="AY17" s="495"/>
      <c r="AZ17" s="493"/>
      <c r="BA17" s="493"/>
      <c r="BB17" s="493"/>
      <c r="BC17" s="493"/>
      <c r="BD17" s="493"/>
      <c r="BE17" s="507"/>
      <c r="BF17" s="507"/>
      <c r="BG17" s="507"/>
      <c r="BH17" s="507"/>
      <c r="BI17" s="507"/>
      <c r="BJ17" s="507"/>
      <c r="BK17" s="507"/>
      <c r="BL17" s="507"/>
      <c r="BM17" s="507"/>
      <c r="BN17" s="507"/>
      <c r="BO17" s="507"/>
      <c r="BP17" s="507"/>
      <c r="BQ17" s="403">
        <v>11</v>
      </c>
      <c r="BR17" s="521"/>
      <c r="BS17" s="522" t="s">
        <v>297</v>
      </c>
      <c r="BT17" s="523"/>
      <c r="BU17" s="523"/>
      <c r="BV17" s="523"/>
      <c r="BW17" s="523"/>
      <c r="BX17" s="523"/>
      <c r="BY17" s="523"/>
      <c r="BZ17" s="523"/>
      <c r="CA17" s="523"/>
      <c r="CB17" s="523"/>
      <c r="CC17" s="523"/>
      <c r="CD17" s="523"/>
      <c r="CE17" s="523"/>
      <c r="CF17" s="523"/>
      <c r="CG17" s="531"/>
      <c r="CH17" s="532">
        <v>-3</v>
      </c>
      <c r="CI17" s="533"/>
      <c r="CJ17" s="533"/>
      <c r="CK17" s="533"/>
      <c r="CL17" s="538"/>
      <c r="CM17" s="532">
        <v>97</v>
      </c>
      <c r="CN17" s="533"/>
      <c r="CO17" s="533"/>
      <c r="CP17" s="533"/>
      <c r="CQ17" s="538"/>
      <c r="CR17" s="532">
        <v>34</v>
      </c>
      <c r="CS17" s="533"/>
      <c r="CT17" s="533"/>
      <c r="CU17" s="533"/>
      <c r="CV17" s="538"/>
      <c r="CW17" s="532">
        <v>7</v>
      </c>
      <c r="CX17" s="533"/>
      <c r="CY17" s="533"/>
      <c r="CZ17" s="533"/>
      <c r="DA17" s="538"/>
      <c r="DB17" s="532" t="s">
        <v>47</v>
      </c>
      <c r="DC17" s="533"/>
      <c r="DD17" s="533"/>
      <c r="DE17" s="533"/>
      <c r="DF17" s="538"/>
      <c r="DG17" s="532" t="s">
        <v>47</v>
      </c>
      <c r="DH17" s="533"/>
      <c r="DI17" s="533"/>
      <c r="DJ17" s="533"/>
      <c r="DK17" s="538"/>
      <c r="DL17" s="532" t="s">
        <v>47</v>
      </c>
      <c r="DM17" s="533"/>
      <c r="DN17" s="533"/>
      <c r="DO17" s="533"/>
      <c r="DP17" s="538"/>
      <c r="DQ17" s="532" t="s">
        <v>47</v>
      </c>
      <c r="DR17" s="533"/>
      <c r="DS17" s="533"/>
      <c r="DT17" s="533"/>
      <c r="DU17" s="538"/>
      <c r="DV17" s="525"/>
      <c r="DW17" s="526"/>
      <c r="DX17" s="526"/>
      <c r="DY17" s="526"/>
      <c r="DZ17" s="554"/>
      <c r="EA17" s="552"/>
    </row>
    <row r="18" s="389" customFormat="1" ht="26.25" customHeight="1" spans="1:131">
      <c r="A18" s="403">
        <v>12</v>
      </c>
      <c r="B18" s="404"/>
      <c r="C18" s="405"/>
      <c r="D18" s="405"/>
      <c r="E18" s="405"/>
      <c r="F18" s="405"/>
      <c r="G18" s="405"/>
      <c r="H18" s="405"/>
      <c r="I18" s="405"/>
      <c r="J18" s="405"/>
      <c r="K18" s="405"/>
      <c r="L18" s="405"/>
      <c r="M18" s="405"/>
      <c r="N18" s="405"/>
      <c r="O18" s="405"/>
      <c r="P18" s="415"/>
      <c r="Q18" s="427"/>
      <c r="R18" s="428"/>
      <c r="S18" s="428"/>
      <c r="T18" s="428"/>
      <c r="U18" s="428"/>
      <c r="V18" s="428"/>
      <c r="W18" s="428"/>
      <c r="X18" s="428"/>
      <c r="Y18" s="428"/>
      <c r="Z18" s="428"/>
      <c r="AA18" s="428"/>
      <c r="AB18" s="428"/>
      <c r="AC18" s="428"/>
      <c r="AD18" s="428"/>
      <c r="AE18" s="445"/>
      <c r="AF18" s="444"/>
      <c r="AG18" s="462"/>
      <c r="AH18" s="462"/>
      <c r="AI18" s="462"/>
      <c r="AJ18" s="463"/>
      <c r="AK18" s="466"/>
      <c r="AL18" s="467"/>
      <c r="AM18" s="467"/>
      <c r="AN18" s="467"/>
      <c r="AO18" s="467"/>
      <c r="AP18" s="467"/>
      <c r="AQ18" s="467"/>
      <c r="AR18" s="467"/>
      <c r="AS18" s="467"/>
      <c r="AT18" s="467"/>
      <c r="AU18" s="490"/>
      <c r="AV18" s="490"/>
      <c r="AW18" s="490"/>
      <c r="AX18" s="490"/>
      <c r="AY18" s="495"/>
      <c r="AZ18" s="493"/>
      <c r="BA18" s="493"/>
      <c r="BB18" s="493"/>
      <c r="BC18" s="493"/>
      <c r="BD18" s="493"/>
      <c r="BE18" s="507"/>
      <c r="BF18" s="507"/>
      <c r="BG18" s="507"/>
      <c r="BH18" s="507"/>
      <c r="BI18" s="507"/>
      <c r="BJ18" s="507"/>
      <c r="BK18" s="507"/>
      <c r="BL18" s="507"/>
      <c r="BM18" s="507"/>
      <c r="BN18" s="507"/>
      <c r="BO18" s="507"/>
      <c r="BP18" s="507"/>
      <c r="BQ18" s="403">
        <v>12</v>
      </c>
      <c r="BR18" s="521"/>
      <c r="BS18" s="522" t="s">
        <v>298</v>
      </c>
      <c r="BT18" s="523"/>
      <c r="BU18" s="523"/>
      <c r="BV18" s="523"/>
      <c r="BW18" s="523"/>
      <c r="BX18" s="523"/>
      <c r="BY18" s="523"/>
      <c r="BZ18" s="523"/>
      <c r="CA18" s="523"/>
      <c r="CB18" s="523"/>
      <c r="CC18" s="523"/>
      <c r="CD18" s="523"/>
      <c r="CE18" s="523"/>
      <c r="CF18" s="523"/>
      <c r="CG18" s="531"/>
      <c r="CH18" s="532">
        <v>0</v>
      </c>
      <c r="CI18" s="533"/>
      <c r="CJ18" s="533"/>
      <c r="CK18" s="533"/>
      <c r="CL18" s="538"/>
      <c r="CM18" s="532">
        <v>103</v>
      </c>
      <c r="CN18" s="533"/>
      <c r="CO18" s="533"/>
      <c r="CP18" s="533"/>
      <c r="CQ18" s="538"/>
      <c r="CR18" s="532">
        <v>6</v>
      </c>
      <c r="CS18" s="533"/>
      <c r="CT18" s="533"/>
      <c r="CU18" s="533"/>
      <c r="CV18" s="538"/>
      <c r="CW18" s="532">
        <v>24</v>
      </c>
      <c r="CX18" s="533"/>
      <c r="CY18" s="533"/>
      <c r="CZ18" s="533"/>
      <c r="DA18" s="538"/>
      <c r="DB18" s="532" t="s">
        <v>47</v>
      </c>
      <c r="DC18" s="533"/>
      <c r="DD18" s="533"/>
      <c r="DE18" s="533"/>
      <c r="DF18" s="538"/>
      <c r="DG18" s="532" t="s">
        <v>47</v>
      </c>
      <c r="DH18" s="533"/>
      <c r="DI18" s="533"/>
      <c r="DJ18" s="533"/>
      <c r="DK18" s="538"/>
      <c r="DL18" s="532" t="s">
        <v>47</v>
      </c>
      <c r="DM18" s="533"/>
      <c r="DN18" s="533"/>
      <c r="DO18" s="533"/>
      <c r="DP18" s="538"/>
      <c r="DQ18" s="532" t="s">
        <v>47</v>
      </c>
      <c r="DR18" s="533"/>
      <c r="DS18" s="533"/>
      <c r="DT18" s="533"/>
      <c r="DU18" s="538"/>
      <c r="DV18" s="525"/>
      <c r="DW18" s="526"/>
      <c r="DX18" s="526"/>
      <c r="DY18" s="526"/>
      <c r="DZ18" s="554"/>
      <c r="EA18" s="552"/>
    </row>
    <row r="19" s="389" customFormat="1" ht="26.25" customHeight="1" spans="1:131">
      <c r="A19" s="403">
        <v>13</v>
      </c>
      <c r="B19" s="404"/>
      <c r="C19" s="405"/>
      <c r="D19" s="405"/>
      <c r="E19" s="405"/>
      <c r="F19" s="405"/>
      <c r="G19" s="405"/>
      <c r="H19" s="405"/>
      <c r="I19" s="405"/>
      <c r="J19" s="405"/>
      <c r="K19" s="405"/>
      <c r="L19" s="405"/>
      <c r="M19" s="405"/>
      <c r="N19" s="405"/>
      <c r="O19" s="405"/>
      <c r="P19" s="415"/>
      <c r="Q19" s="427"/>
      <c r="R19" s="428"/>
      <c r="S19" s="428"/>
      <c r="T19" s="428"/>
      <c r="U19" s="428"/>
      <c r="V19" s="428"/>
      <c r="W19" s="428"/>
      <c r="X19" s="428"/>
      <c r="Y19" s="428"/>
      <c r="Z19" s="428"/>
      <c r="AA19" s="428"/>
      <c r="AB19" s="428"/>
      <c r="AC19" s="428"/>
      <c r="AD19" s="428"/>
      <c r="AE19" s="445"/>
      <c r="AF19" s="444"/>
      <c r="AG19" s="462"/>
      <c r="AH19" s="462"/>
      <c r="AI19" s="462"/>
      <c r="AJ19" s="463"/>
      <c r="AK19" s="466"/>
      <c r="AL19" s="467"/>
      <c r="AM19" s="467"/>
      <c r="AN19" s="467"/>
      <c r="AO19" s="467"/>
      <c r="AP19" s="467"/>
      <c r="AQ19" s="467"/>
      <c r="AR19" s="467"/>
      <c r="AS19" s="467"/>
      <c r="AT19" s="467"/>
      <c r="AU19" s="490"/>
      <c r="AV19" s="490"/>
      <c r="AW19" s="490"/>
      <c r="AX19" s="490"/>
      <c r="AY19" s="495"/>
      <c r="AZ19" s="493"/>
      <c r="BA19" s="493"/>
      <c r="BB19" s="493"/>
      <c r="BC19" s="493"/>
      <c r="BD19" s="493"/>
      <c r="BE19" s="507"/>
      <c r="BF19" s="507"/>
      <c r="BG19" s="507"/>
      <c r="BH19" s="507"/>
      <c r="BI19" s="507"/>
      <c r="BJ19" s="507"/>
      <c r="BK19" s="507"/>
      <c r="BL19" s="507"/>
      <c r="BM19" s="507"/>
      <c r="BN19" s="507"/>
      <c r="BO19" s="507"/>
      <c r="BP19" s="507"/>
      <c r="BQ19" s="403">
        <v>13</v>
      </c>
      <c r="BR19" s="521"/>
      <c r="BS19" s="522" t="s">
        <v>299</v>
      </c>
      <c r="BT19" s="523"/>
      <c r="BU19" s="523"/>
      <c r="BV19" s="523"/>
      <c r="BW19" s="523"/>
      <c r="BX19" s="523"/>
      <c r="BY19" s="523"/>
      <c r="BZ19" s="523"/>
      <c r="CA19" s="523"/>
      <c r="CB19" s="523"/>
      <c r="CC19" s="523"/>
      <c r="CD19" s="523"/>
      <c r="CE19" s="523"/>
      <c r="CF19" s="523"/>
      <c r="CG19" s="531"/>
      <c r="CH19" s="532">
        <v>1</v>
      </c>
      <c r="CI19" s="533"/>
      <c r="CJ19" s="533"/>
      <c r="CK19" s="533"/>
      <c r="CL19" s="538"/>
      <c r="CM19" s="532">
        <v>161</v>
      </c>
      <c r="CN19" s="533"/>
      <c r="CO19" s="533"/>
      <c r="CP19" s="533"/>
      <c r="CQ19" s="538"/>
      <c r="CR19" s="532">
        <v>46</v>
      </c>
      <c r="CS19" s="533"/>
      <c r="CT19" s="533"/>
      <c r="CU19" s="533"/>
      <c r="CV19" s="538"/>
      <c r="CW19" s="532" t="s">
        <v>47</v>
      </c>
      <c r="CX19" s="533"/>
      <c r="CY19" s="533"/>
      <c r="CZ19" s="533"/>
      <c r="DA19" s="538"/>
      <c r="DB19" s="532" t="s">
        <v>47</v>
      </c>
      <c r="DC19" s="533"/>
      <c r="DD19" s="533"/>
      <c r="DE19" s="533"/>
      <c r="DF19" s="538"/>
      <c r="DG19" s="532" t="s">
        <v>47</v>
      </c>
      <c r="DH19" s="533"/>
      <c r="DI19" s="533"/>
      <c r="DJ19" s="533"/>
      <c r="DK19" s="538"/>
      <c r="DL19" s="532" t="s">
        <v>47</v>
      </c>
      <c r="DM19" s="533"/>
      <c r="DN19" s="533"/>
      <c r="DO19" s="533"/>
      <c r="DP19" s="538"/>
      <c r="DQ19" s="532" t="s">
        <v>47</v>
      </c>
      <c r="DR19" s="533"/>
      <c r="DS19" s="533"/>
      <c r="DT19" s="533"/>
      <c r="DU19" s="538"/>
      <c r="DV19" s="525"/>
      <c r="DW19" s="526"/>
      <c r="DX19" s="526"/>
      <c r="DY19" s="526"/>
      <c r="DZ19" s="554"/>
      <c r="EA19" s="552"/>
    </row>
    <row r="20" s="389" customFormat="1" ht="26.25" customHeight="1" spans="1:131">
      <c r="A20" s="403">
        <v>14</v>
      </c>
      <c r="B20" s="404"/>
      <c r="C20" s="405"/>
      <c r="D20" s="405"/>
      <c r="E20" s="405"/>
      <c r="F20" s="405"/>
      <c r="G20" s="405"/>
      <c r="H20" s="405"/>
      <c r="I20" s="405"/>
      <c r="J20" s="405"/>
      <c r="K20" s="405"/>
      <c r="L20" s="405"/>
      <c r="M20" s="405"/>
      <c r="N20" s="405"/>
      <c r="O20" s="405"/>
      <c r="P20" s="415"/>
      <c r="Q20" s="427"/>
      <c r="R20" s="428"/>
      <c r="S20" s="428"/>
      <c r="T20" s="428"/>
      <c r="U20" s="428"/>
      <c r="V20" s="428"/>
      <c r="W20" s="428"/>
      <c r="X20" s="428"/>
      <c r="Y20" s="428"/>
      <c r="Z20" s="428"/>
      <c r="AA20" s="428"/>
      <c r="AB20" s="428"/>
      <c r="AC20" s="428"/>
      <c r="AD20" s="428"/>
      <c r="AE20" s="445"/>
      <c r="AF20" s="444"/>
      <c r="AG20" s="462"/>
      <c r="AH20" s="462"/>
      <c r="AI20" s="462"/>
      <c r="AJ20" s="463"/>
      <c r="AK20" s="466"/>
      <c r="AL20" s="467"/>
      <c r="AM20" s="467"/>
      <c r="AN20" s="467"/>
      <c r="AO20" s="467"/>
      <c r="AP20" s="467"/>
      <c r="AQ20" s="467"/>
      <c r="AR20" s="467"/>
      <c r="AS20" s="467"/>
      <c r="AT20" s="467"/>
      <c r="AU20" s="490"/>
      <c r="AV20" s="490"/>
      <c r="AW20" s="490"/>
      <c r="AX20" s="490"/>
      <c r="AY20" s="495"/>
      <c r="AZ20" s="493"/>
      <c r="BA20" s="493"/>
      <c r="BB20" s="493"/>
      <c r="BC20" s="493"/>
      <c r="BD20" s="493"/>
      <c r="BE20" s="507"/>
      <c r="BF20" s="507"/>
      <c r="BG20" s="507"/>
      <c r="BH20" s="507"/>
      <c r="BI20" s="507"/>
      <c r="BJ20" s="507"/>
      <c r="BK20" s="507"/>
      <c r="BL20" s="507"/>
      <c r="BM20" s="507"/>
      <c r="BN20" s="507"/>
      <c r="BO20" s="507"/>
      <c r="BP20" s="507"/>
      <c r="BQ20" s="403">
        <v>14</v>
      </c>
      <c r="BR20" s="521"/>
      <c r="BS20" s="522" t="s">
        <v>300</v>
      </c>
      <c r="BT20" s="523"/>
      <c r="BU20" s="523"/>
      <c r="BV20" s="523"/>
      <c r="BW20" s="523"/>
      <c r="BX20" s="523"/>
      <c r="BY20" s="523"/>
      <c r="BZ20" s="523"/>
      <c r="CA20" s="523"/>
      <c r="CB20" s="523"/>
      <c r="CC20" s="523"/>
      <c r="CD20" s="523"/>
      <c r="CE20" s="523"/>
      <c r="CF20" s="523"/>
      <c r="CG20" s="531"/>
      <c r="CH20" s="532">
        <v>-3</v>
      </c>
      <c r="CI20" s="533"/>
      <c r="CJ20" s="533"/>
      <c r="CK20" s="533"/>
      <c r="CL20" s="538"/>
      <c r="CM20" s="532">
        <v>11</v>
      </c>
      <c r="CN20" s="533"/>
      <c r="CO20" s="533"/>
      <c r="CP20" s="533"/>
      <c r="CQ20" s="538"/>
      <c r="CR20" s="532">
        <v>20</v>
      </c>
      <c r="CS20" s="533"/>
      <c r="CT20" s="533"/>
      <c r="CU20" s="533"/>
      <c r="CV20" s="538"/>
      <c r="CW20" s="532" t="s">
        <v>47</v>
      </c>
      <c r="CX20" s="533"/>
      <c r="CY20" s="533"/>
      <c r="CZ20" s="533"/>
      <c r="DA20" s="538"/>
      <c r="DB20" s="532" t="s">
        <v>47</v>
      </c>
      <c r="DC20" s="533"/>
      <c r="DD20" s="533"/>
      <c r="DE20" s="533"/>
      <c r="DF20" s="538"/>
      <c r="DG20" s="532" t="s">
        <v>47</v>
      </c>
      <c r="DH20" s="533"/>
      <c r="DI20" s="533"/>
      <c r="DJ20" s="533"/>
      <c r="DK20" s="538"/>
      <c r="DL20" s="532" t="s">
        <v>47</v>
      </c>
      <c r="DM20" s="533"/>
      <c r="DN20" s="533"/>
      <c r="DO20" s="533"/>
      <c r="DP20" s="538"/>
      <c r="DQ20" s="532" t="s">
        <v>47</v>
      </c>
      <c r="DR20" s="533"/>
      <c r="DS20" s="533"/>
      <c r="DT20" s="533"/>
      <c r="DU20" s="538"/>
      <c r="DV20" s="525"/>
      <c r="DW20" s="526"/>
      <c r="DX20" s="526"/>
      <c r="DY20" s="526"/>
      <c r="DZ20" s="554"/>
      <c r="EA20" s="552"/>
    </row>
    <row r="21" s="389" customFormat="1" ht="26.25" customHeight="1" spans="1:131">
      <c r="A21" s="403">
        <v>15</v>
      </c>
      <c r="B21" s="404"/>
      <c r="C21" s="405"/>
      <c r="D21" s="405"/>
      <c r="E21" s="405"/>
      <c r="F21" s="405"/>
      <c r="G21" s="405"/>
      <c r="H21" s="405"/>
      <c r="I21" s="405"/>
      <c r="J21" s="405"/>
      <c r="K21" s="405"/>
      <c r="L21" s="405"/>
      <c r="M21" s="405"/>
      <c r="N21" s="405"/>
      <c r="O21" s="405"/>
      <c r="P21" s="415"/>
      <c r="Q21" s="427"/>
      <c r="R21" s="428"/>
      <c r="S21" s="428"/>
      <c r="T21" s="428"/>
      <c r="U21" s="428"/>
      <c r="V21" s="428"/>
      <c r="W21" s="428"/>
      <c r="X21" s="428"/>
      <c r="Y21" s="428"/>
      <c r="Z21" s="428"/>
      <c r="AA21" s="428"/>
      <c r="AB21" s="428"/>
      <c r="AC21" s="428"/>
      <c r="AD21" s="428"/>
      <c r="AE21" s="445"/>
      <c r="AF21" s="444"/>
      <c r="AG21" s="462"/>
      <c r="AH21" s="462"/>
      <c r="AI21" s="462"/>
      <c r="AJ21" s="463"/>
      <c r="AK21" s="466"/>
      <c r="AL21" s="467"/>
      <c r="AM21" s="467"/>
      <c r="AN21" s="467"/>
      <c r="AO21" s="467"/>
      <c r="AP21" s="467"/>
      <c r="AQ21" s="467"/>
      <c r="AR21" s="467"/>
      <c r="AS21" s="467"/>
      <c r="AT21" s="467"/>
      <c r="AU21" s="490"/>
      <c r="AV21" s="490"/>
      <c r="AW21" s="490"/>
      <c r="AX21" s="490"/>
      <c r="AY21" s="495"/>
      <c r="AZ21" s="493"/>
      <c r="BA21" s="493"/>
      <c r="BB21" s="493"/>
      <c r="BC21" s="493"/>
      <c r="BD21" s="493"/>
      <c r="BE21" s="507"/>
      <c r="BF21" s="507"/>
      <c r="BG21" s="507"/>
      <c r="BH21" s="507"/>
      <c r="BI21" s="507"/>
      <c r="BJ21" s="507"/>
      <c r="BK21" s="507"/>
      <c r="BL21" s="507"/>
      <c r="BM21" s="507"/>
      <c r="BN21" s="507"/>
      <c r="BO21" s="507"/>
      <c r="BP21" s="507"/>
      <c r="BQ21" s="403">
        <v>15</v>
      </c>
      <c r="BR21" s="521"/>
      <c r="BS21" s="522" t="s">
        <v>301</v>
      </c>
      <c r="BT21" s="523"/>
      <c r="BU21" s="523"/>
      <c r="BV21" s="523"/>
      <c r="BW21" s="523"/>
      <c r="BX21" s="523"/>
      <c r="BY21" s="523"/>
      <c r="BZ21" s="523"/>
      <c r="CA21" s="523"/>
      <c r="CB21" s="523"/>
      <c r="CC21" s="523"/>
      <c r="CD21" s="523"/>
      <c r="CE21" s="523"/>
      <c r="CF21" s="523"/>
      <c r="CG21" s="531"/>
      <c r="CH21" s="532">
        <v>-7</v>
      </c>
      <c r="CI21" s="533"/>
      <c r="CJ21" s="533"/>
      <c r="CK21" s="533"/>
      <c r="CL21" s="538"/>
      <c r="CM21" s="532">
        <v>82</v>
      </c>
      <c r="CN21" s="533"/>
      <c r="CO21" s="533"/>
      <c r="CP21" s="533"/>
      <c r="CQ21" s="538"/>
      <c r="CR21" s="532">
        <v>40</v>
      </c>
      <c r="CS21" s="533"/>
      <c r="CT21" s="533"/>
      <c r="CU21" s="533"/>
      <c r="CV21" s="538"/>
      <c r="CW21" s="532">
        <v>38</v>
      </c>
      <c r="CX21" s="533"/>
      <c r="CY21" s="533"/>
      <c r="CZ21" s="533"/>
      <c r="DA21" s="538"/>
      <c r="DB21" s="532" t="s">
        <v>47</v>
      </c>
      <c r="DC21" s="533"/>
      <c r="DD21" s="533"/>
      <c r="DE21" s="533"/>
      <c r="DF21" s="538"/>
      <c r="DG21" s="532" t="s">
        <v>47</v>
      </c>
      <c r="DH21" s="533"/>
      <c r="DI21" s="533"/>
      <c r="DJ21" s="533"/>
      <c r="DK21" s="538"/>
      <c r="DL21" s="532" t="s">
        <v>47</v>
      </c>
      <c r="DM21" s="533"/>
      <c r="DN21" s="533"/>
      <c r="DO21" s="533"/>
      <c r="DP21" s="538"/>
      <c r="DQ21" s="532" t="s">
        <v>47</v>
      </c>
      <c r="DR21" s="533"/>
      <c r="DS21" s="533"/>
      <c r="DT21" s="533"/>
      <c r="DU21" s="538"/>
      <c r="DV21" s="525"/>
      <c r="DW21" s="526"/>
      <c r="DX21" s="526"/>
      <c r="DY21" s="526"/>
      <c r="DZ21" s="554"/>
      <c r="EA21" s="552"/>
    </row>
    <row r="22" s="389" customFormat="1" ht="26.25" customHeight="1" spans="1:131">
      <c r="A22" s="403">
        <v>16</v>
      </c>
      <c r="B22" s="404"/>
      <c r="C22" s="405"/>
      <c r="D22" s="405"/>
      <c r="E22" s="405"/>
      <c r="F22" s="405"/>
      <c r="G22" s="405"/>
      <c r="H22" s="405"/>
      <c r="I22" s="405"/>
      <c r="J22" s="405"/>
      <c r="K22" s="405"/>
      <c r="L22" s="405"/>
      <c r="M22" s="405"/>
      <c r="N22" s="405"/>
      <c r="O22" s="405"/>
      <c r="P22" s="415"/>
      <c r="Q22" s="429"/>
      <c r="R22" s="430"/>
      <c r="S22" s="430"/>
      <c r="T22" s="430"/>
      <c r="U22" s="430"/>
      <c r="V22" s="430"/>
      <c r="W22" s="430"/>
      <c r="X22" s="430"/>
      <c r="Y22" s="430"/>
      <c r="Z22" s="430"/>
      <c r="AA22" s="430"/>
      <c r="AB22" s="430"/>
      <c r="AC22" s="430"/>
      <c r="AD22" s="430"/>
      <c r="AE22" s="446"/>
      <c r="AF22" s="444"/>
      <c r="AG22" s="462"/>
      <c r="AH22" s="462"/>
      <c r="AI22" s="462"/>
      <c r="AJ22" s="463"/>
      <c r="AK22" s="468"/>
      <c r="AL22" s="469"/>
      <c r="AM22" s="469"/>
      <c r="AN22" s="469"/>
      <c r="AO22" s="469"/>
      <c r="AP22" s="469"/>
      <c r="AQ22" s="469"/>
      <c r="AR22" s="469"/>
      <c r="AS22" s="469"/>
      <c r="AT22" s="469"/>
      <c r="AU22" s="491"/>
      <c r="AV22" s="491"/>
      <c r="AW22" s="491"/>
      <c r="AX22" s="491"/>
      <c r="AY22" s="496"/>
      <c r="AZ22" s="497" t="s">
        <v>302</v>
      </c>
      <c r="BA22" s="497"/>
      <c r="BB22" s="497"/>
      <c r="BC22" s="497"/>
      <c r="BD22" s="498"/>
      <c r="BE22" s="507"/>
      <c r="BF22" s="507"/>
      <c r="BG22" s="507"/>
      <c r="BH22" s="507"/>
      <c r="BI22" s="507"/>
      <c r="BJ22" s="507"/>
      <c r="BK22" s="507"/>
      <c r="BL22" s="507"/>
      <c r="BM22" s="507"/>
      <c r="BN22" s="507"/>
      <c r="BO22" s="507"/>
      <c r="BP22" s="507"/>
      <c r="BQ22" s="403">
        <v>16</v>
      </c>
      <c r="BR22" s="521"/>
      <c r="BS22" s="522" t="s">
        <v>303</v>
      </c>
      <c r="BT22" s="523"/>
      <c r="BU22" s="523"/>
      <c r="BV22" s="523"/>
      <c r="BW22" s="523"/>
      <c r="BX22" s="523"/>
      <c r="BY22" s="523"/>
      <c r="BZ22" s="523"/>
      <c r="CA22" s="523"/>
      <c r="CB22" s="523"/>
      <c r="CC22" s="523"/>
      <c r="CD22" s="523"/>
      <c r="CE22" s="523"/>
      <c r="CF22" s="523"/>
      <c r="CG22" s="531"/>
      <c r="CH22" s="532">
        <v>0</v>
      </c>
      <c r="CI22" s="533"/>
      <c r="CJ22" s="533"/>
      <c r="CK22" s="533"/>
      <c r="CL22" s="538"/>
      <c r="CM22" s="532">
        <v>6</v>
      </c>
      <c r="CN22" s="533"/>
      <c r="CO22" s="533"/>
      <c r="CP22" s="533"/>
      <c r="CQ22" s="538"/>
      <c r="CR22" s="532">
        <v>3</v>
      </c>
      <c r="CS22" s="533"/>
      <c r="CT22" s="533"/>
      <c r="CU22" s="533"/>
      <c r="CV22" s="538"/>
      <c r="CW22" s="532">
        <v>11</v>
      </c>
      <c r="CX22" s="533"/>
      <c r="CY22" s="533"/>
      <c r="CZ22" s="533"/>
      <c r="DA22" s="538"/>
      <c r="DB22" s="532" t="s">
        <v>47</v>
      </c>
      <c r="DC22" s="533"/>
      <c r="DD22" s="533"/>
      <c r="DE22" s="533"/>
      <c r="DF22" s="538"/>
      <c r="DG22" s="532" t="s">
        <v>47</v>
      </c>
      <c r="DH22" s="533"/>
      <c r="DI22" s="533"/>
      <c r="DJ22" s="533"/>
      <c r="DK22" s="538"/>
      <c r="DL22" s="532" t="s">
        <v>47</v>
      </c>
      <c r="DM22" s="533"/>
      <c r="DN22" s="533"/>
      <c r="DO22" s="533"/>
      <c r="DP22" s="538"/>
      <c r="DQ22" s="532" t="s">
        <v>47</v>
      </c>
      <c r="DR22" s="533"/>
      <c r="DS22" s="533"/>
      <c r="DT22" s="533"/>
      <c r="DU22" s="538"/>
      <c r="DV22" s="525"/>
      <c r="DW22" s="526"/>
      <c r="DX22" s="526"/>
      <c r="DY22" s="526"/>
      <c r="DZ22" s="554"/>
      <c r="EA22" s="552"/>
    </row>
    <row r="23" s="389" customFormat="1" ht="26.25" customHeight="1" spans="1:131">
      <c r="A23" s="406" t="s">
        <v>304</v>
      </c>
      <c r="B23" s="407" t="s">
        <v>305</v>
      </c>
      <c r="C23" s="408"/>
      <c r="D23" s="408"/>
      <c r="E23" s="408"/>
      <c r="F23" s="408"/>
      <c r="G23" s="408"/>
      <c r="H23" s="408"/>
      <c r="I23" s="408"/>
      <c r="J23" s="408"/>
      <c r="K23" s="408"/>
      <c r="L23" s="408"/>
      <c r="M23" s="408"/>
      <c r="N23" s="408"/>
      <c r="O23" s="408"/>
      <c r="P23" s="416"/>
      <c r="Q23" s="431">
        <v>56473</v>
      </c>
      <c r="R23" s="432"/>
      <c r="S23" s="432"/>
      <c r="T23" s="432"/>
      <c r="U23" s="432"/>
      <c r="V23" s="432">
        <v>52711</v>
      </c>
      <c r="W23" s="432"/>
      <c r="X23" s="432"/>
      <c r="Y23" s="432"/>
      <c r="Z23" s="432"/>
      <c r="AA23" s="432">
        <v>3762</v>
      </c>
      <c r="AB23" s="432"/>
      <c r="AC23" s="432"/>
      <c r="AD23" s="432"/>
      <c r="AE23" s="447"/>
      <c r="AF23" s="448">
        <v>3432</v>
      </c>
      <c r="AG23" s="432"/>
      <c r="AH23" s="432"/>
      <c r="AI23" s="432"/>
      <c r="AJ23" s="470"/>
      <c r="AK23" s="471"/>
      <c r="AL23" s="472"/>
      <c r="AM23" s="472"/>
      <c r="AN23" s="472"/>
      <c r="AO23" s="472"/>
      <c r="AP23" s="432">
        <v>15730</v>
      </c>
      <c r="AQ23" s="432"/>
      <c r="AR23" s="432"/>
      <c r="AS23" s="432"/>
      <c r="AT23" s="432"/>
      <c r="AU23" s="492"/>
      <c r="AV23" s="492"/>
      <c r="AW23" s="492"/>
      <c r="AX23" s="492"/>
      <c r="AY23" s="499"/>
      <c r="AZ23" s="500" t="s">
        <v>47</v>
      </c>
      <c r="BA23" s="501"/>
      <c r="BB23" s="501"/>
      <c r="BC23" s="501"/>
      <c r="BD23" s="502"/>
      <c r="BE23" s="507"/>
      <c r="BF23" s="507"/>
      <c r="BG23" s="507"/>
      <c r="BH23" s="507"/>
      <c r="BI23" s="507"/>
      <c r="BJ23" s="507"/>
      <c r="BK23" s="507"/>
      <c r="BL23" s="507"/>
      <c r="BM23" s="507"/>
      <c r="BN23" s="507"/>
      <c r="BO23" s="507"/>
      <c r="BP23" s="507"/>
      <c r="BQ23" s="403">
        <v>17</v>
      </c>
      <c r="BR23" s="521"/>
      <c r="BS23" s="522" t="s">
        <v>306</v>
      </c>
      <c r="BT23" s="523"/>
      <c r="BU23" s="523"/>
      <c r="BV23" s="523"/>
      <c r="BW23" s="523"/>
      <c r="BX23" s="523"/>
      <c r="BY23" s="523"/>
      <c r="BZ23" s="523"/>
      <c r="CA23" s="523"/>
      <c r="CB23" s="523"/>
      <c r="CC23" s="523"/>
      <c r="CD23" s="523"/>
      <c r="CE23" s="523"/>
      <c r="CF23" s="523"/>
      <c r="CG23" s="531"/>
      <c r="CH23" s="532">
        <v>1</v>
      </c>
      <c r="CI23" s="533"/>
      <c r="CJ23" s="533"/>
      <c r="CK23" s="533"/>
      <c r="CL23" s="538"/>
      <c r="CM23" s="532">
        <v>5</v>
      </c>
      <c r="CN23" s="533"/>
      <c r="CO23" s="533"/>
      <c r="CP23" s="533"/>
      <c r="CQ23" s="538"/>
      <c r="CR23" s="532">
        <v>3</v>
      </c>
      <c r="CS23" s="533"/>
      <c r="CT23" s="533"/>
      <c r="CU23" s="533"/>
      <c r="CV23" s="538"/>
      <c r="CW23" s="532">
        <v>8</v>
      </c>
      <c r="CX23" s="533"/>
      <c r="CY23" s="533"/>
      <c r="CZ23" s="533"/>
      <c r="DA23" s="538"/>
      <c r="DB23" s="532" t="s">
        <v>47</v>
      </c>
      <c r="DC23" s="533"/>
      <c r="DD23" s="533"/>
      <c r="DE23" s="533"/>
      <c r="DF23" s="538"/>
      <c r="DG23" s="532" t="s">
        <v>47</v>
      </c>
      <c r="DH23" s="533"/>
      <c r="DI23" s="533"/>
      <c r="DJ23" s="533"/>
      <c r="DK23" s="538"/>
      <c r="DL23" s="532" t="s">
        <v>47</v>
      </c>
      <c r="DM23" s="533"/>
      <c r="DN23" s="533"/>
      <c r="DO23" s="533"/>
      <c r="DP23" s="538"/>
      <c r="DQ23" s="532" t="s">
        <v>47</v>
      </c>
      <c r="DR23" s="533"/>
      <c r="DS23" s="533"/>
      <c r="DT23" s="533"/>
      <c r="DU23" s="538"/>
      <c r="DV23" s="525"/>
      <c r="DW23" s="526"/>
      <c r="DX23" s="526"/>
      <c r="DY23" s="526"/>
      <c r="DZ23" s="554"/>
      <c r="EA23" s="552"/>
    </row>
    <row r="24" s="389" customFormat="1" ht="26.25" customHeight="1" spans="1:131">
      <c r="A24" s="409" t="s">
        <v>307</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93"/>
      <c r="BA24" s="493"/>
      <c r="BB24" s="493"/>
      <c r="BC24" s="493"/>
      <c r="BD24" s="493"/>
      <c r="BE24" s="507"/>
      <c r="BF24" s="507"/>
      <c r="BG24" s="507"/>
      <c r="BH24" s="507"/>
      <c r="BI24" s="507"/>
      <c r="BJ24" s="507"/>
      <c r="BK24" s="507"/>
      <c r="BL24" s="507"/>
      <c r="BM24" s="507"/>
      <c r="BN24" s="507"/>
      <c r="BO24" s="507"/>
      <c r="BP24" s="507"/>
      <c r="BQ24" s="403">
        <v>18</v>
      </c>
      <c r="BR24" s="524"/>
      <c r="BS24" s="525"/>
      <c r="BT24" s="526"/>
      <c r="BU24" s="526"/>
      <c r="BV24" s="526"/>
      <c r="BW24" s="526"/>
      <c r="BX24" s="526"/>
      <c r="BY24" s="526"/>
      <c r="BZ24" s="526"/>
      <c r="CA24" s="526"/>
      <c r="CB24" s="526"/>
      <c r="CC24" s="526"/>
      <c r="CD24" s="526"/>
      <c r="CE24" s="526"/>
      <c r="CF24" s="526"/>
      <c r="CG24" s="534"/>
      <c r="CH24" s="535"/>
      <c r="CI24" s="536"/>
      <c r="CJ24" s="536"/>
      <c r="CK24" s="536"/>
      <c r="CL24" s="539"/>
      <c r="CM24" s="535"/>
      <c r="CN24" s="536"/>
      <c r="CO24" s="536"/>
      <c r="CP24" s="536"/>
      <c r="CQ24" s="539"/>
      <c r="CR24" s="535"/>
      <c r="CS24" s="536"/>
      <c r="CT24" s="536"/>
      <c r="CU24" s="536"/>
      <c r="CV24" s="539"/>
      <c r="CW24" s="535"/>
      <c r="CX24" s="536"/>
      <c r="CY24" s="536"/>
      <c r="CZ24" s="536"/>
      <c r="DA24" s="539"/>
      <c r="DB24" s="535"/>
      <c r="DC24" s="536"/>
      <c r="DD24" s="536"/>
      <c r="DE24" s="536"/>
      <c r="DF24" s="539"/>
      <c r="DG24" s="535"/>
      <c r="DH24" s="536"/>
      <c r="DI24" s="536"/>
      <c r="DJ24" s="536"/>
      <c r="DK24" s="539"/>
      <c r="DL24" s="535"/>
      <c r="DM24" s="536"/>
      <c r="DN24" s="536"/>
      <c r="DO24" s="536"/>
      <c r="DP24" s="539"/>
      <c r="DQ24" s="535"/>
      <c r="DR24" s="536"/>
      <c r="DS24" s="536"/>
      <c r="DT24" s="536"/>
      <c r="DU24" s="539"/>
      <c r="DV24" s="525"/>
      <c r="DW24" s="526"/>
      <c r="DX24" s="526"/>
      <c r="DY24" s="526"/>
      <c r="DZ24" s="554"/>
      <c r="EA24" s="552"/>
    </row>
    <row r="25" ht="26.25" customHeight="1" spans="1:131">
      <c r="A25" s="395" t="s">
        <v>308</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493"/>
      <c r="BK25" s="493"/>
      <c r="BL25" s="493"/>
      <c r="BM25" s="493"/>
      <c r="BN25" s="493"/>
      <c r="BO25" s="411"/>
      <c r="BP25" s="411"/>
      <c r="BQ25" s="403">
        <v>19</v>
      </c>
      <c r="BR25" s="524"/>
      <c r="BS25" s="525"/>
      <c r="BT25" s="526"/>
      <c r="BU25" s="526"/>
      <c r="BV25" s="526"/>
      <c r="BW25" s="526"/>
      <c r="BX25" s="526"/>
      <c r="BY25" s="526"/>
      <c r="BZ25" s="526"/>
      <c r="CA25" s="526"/>
      <c r="CB25" s="526"/>
      <c r="CC25" s="526"/>
      <c r="CD25" s="526"/>
      <c r="CE25" s="526"/>
      <c r="CF25" s="526"/>
      <c r="CG25" s="534"/>
      <c r="CH25" s="535"/>
      <c r="CI25" s="536"/>
      <c r="CJ25" s="536"/>
      <c r="CK25" s="536"/>
      <c r="CL25" s="539"/>
      <c r="CM25" s="535"/>
      <c r="CN25" s="536"/>
      <c r="CO25" s="536"/>
      <c r="CP25" s="536"/>
      <c r="CQ25" s="539"/>
      <c r="CR25" s="535"/>
      <c r="CS25" s="536"/>
      <c r="CT25" s="536"/>
      <c r="CU25" s="536"/>
      <c r="CV25" s="539"/>
      <c r="CW25" s="535"/>
      <c r="CX25" s="536"/>
      <c r="CY25" s="536"/>
      <c r="CZ25" s="536"/>
      <c r="DA25" s="539"/>
      <c r="DB25" s="535"/>
      <c r="DC25" s="536"/>
      <c r="DD25" s="536"/>
      <c r="DE25" s="536"/>
      <c r="DF25" s="539"/>
      <c r="DG25" s="535"/>
      <c r="DH25" s="536"/>
      <c r="DI25" s="536"/>
      <c r="DJ25" s="536"/>
      <c r="DK25" s="539"/>
      <c r="DL25" s="535"/>
      <c r="DM25" s="536"/>
      <c r="DN25" s="536"/>
      <c r="DO25" s="536"/>
      <c r="DP25" s="539"/>
      <c r="DQ25" s="535"/>
      <c r="DR25" s="536"/>
      <c r="DS25" s="536"/>
      <c r="DT25" s="536"/>
      <c r="DU25" s="539"/>
      <c r="DV25" s="525"/>
      <c r="DW25" s="526"/>
      <c r="DX25" s="526"/>
      <c r="DY25" s="526"/>
      <c r="DZ25" s="554"/>
      <c r="EA25" s="390"/>
    </row>
    <row r="26" ht="26.25" customHeight="1" spans="1:131">
      <c r="A26" s="396" t="s">
        <v>114</v>
      </c>
      <c r="B26" s="397"/>
      <c r="C26" s="397"/>
      <c r="D26" s="397"/>
      <c r="E26" s="397"/>
      <c r="F26" s="397"/>
      <c r="G26" s="397"/>
      <c r="H26" s="397"/>
      <c r="I26" s="397"/>
      <c r="J26" s="397"/>
      <c r="K26" s="397"/>
      <c r="L26" s="397"/>
      <c r="M26" s="397"/>
      <c r="N26" s="397"/>
      <c r="O26" s="397"/>
      <c r="P26" s="412"/>
      <c r="Q26" s="417" t="s">
        <v>309</v>
      </c>
      <c r="R26" s="418"/>
      <c r="S26" s="418"/>
      <c r="T26" s="418"/>
      <c r="U26" s="419"/>
      <c r="V26" s="417" t="s">
        <v>310</v>
      </c>
      <c r="W26" s="418"/>
      <c r="X26" s="418"/>
      <c r="Y26" s="418"/>
      <c r="Z26" s="419"/>
      <c r="AA26" s="417" t="s">
        <v>311</v>
      </c>
      <c r="AB26" s="418"/>
      <c r="AC26" s="418"/>
      <c r="AD26" s="418"/>
      <c r="AE26" s="418"/>
      <c r="AF26" s="449" t="s">
        <v>312</v>
      </c>
      <c r="AG26" s="473"/>
      <c r="AH26" s="473"/>
      <c r="AI26" s="473"/>
      <c r="AJ26" s="474"/>
      <c r="AK26" s="418" t="s">
        <v>273</v>
      </c>
      <c r="AL26" s="418"/>
      <c r="AM26" s="418"/>
      <c r="AN26" s="418"/>
      <c r="AO26" s="419"/>
      <c r="AP26" s="417" t="s">
        <v>313</v>
      </c>
      <c r="AQ26" s="418"/>
      <c r="AR26" s="418"/>
      <c r="AS26" s="418"/>
      <c r="AT26" s="419"/>
      <c r="AU26" s="417" t="s">
        <v>314</v>
      </c>
      <c r="AV26" s="418"/>
      <c r="AW26" s="418"/>
      <c r="AX26" s="418"/>
      <c r="AY26" s="419"/>
      <c r="AZ26" s="417" t="s">
        <v>315</v>
      </c>
      <c r="BA26" s="418"/>
      <c r="BB26" s="418"/>
      <c r="BC26" s="418"/>
      <c r="BD26" s="419"/>
      <c r="BE26" s="417" t="s">
        <v>275</v>
      </c>
      <c r="BF26" s="418"/>
      <c r="BG26" s="418"/>
      <c r="BH26" s="418"/>
      <c r="BI26" s="456"/>
      <c r="BJ26" s="493"/>
      <c r="BK26" s="493"/>
      <c r="BL26" s="493"/>
      <c r="BM26" s="493"/>
      <c r="BN26" s="493"/>
      <c r="BO26" s="411"/>
      <c r="BP26" s="411"/>
      <c r="BQ26" s="403">
        <v>20</v>
      </c>
      <c r="BR26" s="524"/>
      <c r="BS26" s="525"/>
      <c r="BT26" s="526"/>
      <c r="BU26" s="526"/>
      <c r="BV26" s="526"/>
      <c r="BW26" s="526"/>
      <c r="BX26" s="526"/>
      <c r="BY26" s="526"/>
      <c r="BZ26" s="526"/>
      <c r="CA26" s="526"/>
      <c r="CB26" s="526"/>
      <c r="CC26" s="526"/>
      <c r="CD26" s="526"/>
      <c r="CE26" s="526"/>
      <c r="CF26" s="526"/>
      <c r="CG26" s="534"/>
      <c r="CH26" s="535"/>
      <c r="CI26" s="536"/>
      <c r="CJ26" s="536"/>
      <c r="CK26" s="536"/>
      <c r="CL26" s="539"/>
      <c r="CM26" s="535"/>
      <c r="CN26" s="536"/>
      <c r="CO26" s="536"/>
      <c r="CP26" s="536"/>
      <c r="CQ26" s="539"/>
      <c r="CR26" s="535"/>
      <c r="CS26" s="536"/>
      <c r="CT26" s="536"/>
      <c r="CU26" s="536"/>
      <c r="CV26" s="539"/>
      <c r="CW26" s="535"/>
      <c r="CX26" s="536"/>
      <c r="CY26" s="536"/>
      <c r="CZ26" s="536"/>
      <c r="DA26" s="539"/>
      <c r="DB26" s="535"/>
      <c r="DC26" s="536"/>
      <c r="DD26" s="536"/>
      <c r="DE26" s="536"/>
      <c r="DF26" s="539"/>
      <c r="DG26" s="535"/>
      <c r="DH26" s="536"/>
      <c r="DI26" s="536"/>
      <c r="DJ26" s="536"/>
      <c r="DK26" s="539"/>
      <c r="DL26" s="535"/>
      <c r="DM26" s="536"/>
      <c r="DN26" s="536"/>
      <c r="DO26" s="536"/>
      <c r="DP26" s="539"/>
      <c r="DQ26" s="535"/>
      <c r="DR26" s="536"/>
      <c r="DS26" s="536"/>
      <c r="DT26" s="536"/>
      <c r="DU26" s="539"/>
      <c r="DV26" s="525"/>
      <c r="DW26" s="526"/>
      <c r="DX26" s="526"/>
      <c r="DY26" s="526"/>
      <c r="DZ26" s="554"/>
      <c r="EA26" s="390"/>
    </row>
    <row r="27" ht="26.25" customHeight="1" spans="1:131">
      <c r="A27" s="398"/>
      <c r="B27" s="399"/>
      <c r="C27" s="399"/>
      <c r="D27" s="399"/>
      <c r="E27" s="399"/>
      <c r="F27" s="399"/>
      <c r="G27" s="399"/>
      <c r="H27" s="399"/>
      <c r="I27" s="399"/>
      <c r="J27" s="399"/>
      <c r="K27" s="399"/>
      <c r="L27" s="399"/>
      <c r="M27" s="399"/>
      <c r="N27" s="399"/>
      <c r="O27" s="399"/>
      <c r="P27" s="413"/>
      <c r="Q27" s="420"/>
      <c r="R27" s="421"/>
      <c r="S27" s="421"/>
      <c r="T27" s="421"/>
      <c r="U27" s="422"/>
      <c r="V27" s="420"/>
      <c r="W27" s="421"/>
      <c r="X27" s="421"/>
      <c r="Y27" s="421"/>
      <c r="Z27" s="422"/>
      <c r="AA27" s="420"/>
      <c r="AB27" s="421"/>
      <c r="AC27" s="421"/>
      <c r="AD27" s="421"/>
      <c r="AE27" s="421"/>
      <c r="AF27" s="450"/>
      <c r="AG27" s="475"/>
      <c r="AH27" s="475"/>
      <c r="AI27" s="475"/>
      <c r="AJ27" s="476"/>
      <c r="AK27" s="421"/>
      <c r="AL27" s="421"/>
      <c r="AM27" s="421"/>
      <c r="AN27" s="421"/>
      <c r="AO27" s="422"/>
      <c r="AP27" s="420"/>
      <c r="AQ27" s="421"/>
      <c r="AR27" s="421"/>
      <c r="AS27" s="421"/>
      <c r="AT27" s="422"/>
      <c r="AU27" s="420"/>
      <c r="AV27" s="421"/>
      <c r="AW27" s="421"/>
      <c r="AX27" s="421"/>
      <c r="AY27" s="422"/>
      <c r="AZ27" s="420"/>
      <c r="BA27" s="421"/>
      <c r="BB27" s="421"/>
      <c r="BC27" s="421"/>
      <c r="BD27" s="422"/>
      <c r="BE27" s="420"/>
      <c r="BF27" s="421"/>
      <c r="BG27" s="421"/>
      <c r="BH27" s="421"/>
      <c r="BI27" s="457"/>
      <c r="BJ27" s="493"/>
      <c r="BK27" s="493"/>
      <c r="BL27" s="493"/>
      <c r="BM27" s="493"/>
      <c r="BN27" s="493"/>
      <c r="BO27" s="411"/>
      <c r="BP27" s="411"/>
      <c r="BQ27" s="403">
        <v>21</v>
      </c>
      <c r="BR27" s="524"/>
      <c r="BS27" s="525"/>
      <c r="BT27" s="526"/>
      <c r="BU27" s="526"/>
      <c r="BV27" s="526"/>
      <c r="BW27" s="526"/>
      <c r="BX27" s="526"/>
      <c r="BY27" s="526"/>
      <c r="BZ27" s="526"/>
      <c r="CA27" s="526"/>
      <c r="CB27" s="526"/>
      <c r="CC27" s="526"/>
      <c r="CD27" s="526"/>
      <c r="CE27" s="526"/>
      <c r="CF27" s="526"/>
      <c r="CG27" s="534"/>
      <c r="CH27" s="535"/>
      <c r="CI27" s="536"/>
      <c r="CJ27" s="536"/>
      <c r="CK27" s="536"/>
      <c r="CL27" s="539"/>
      <c r="CM27" s="535"/>
      <c r="CN27" s="536"/>
      <c r="CO27" s="536"/>
      <c r="CP27" s="536"/>
      <c r="CQ27" s="539"/>
      <c r="CR27" s="535"/>
      <c r="CS27" s="536"/>
      <c r="CT27" s="536"/>
      <c r="CU27" s="536"/>
      <c r="CV27" s="539"/>
      <c r="CW27" s="535"/>
      <c r="CX27" s="536"/>
      <c r="CY27" s="536"/>
      <c r="CZ27" s="536"/>
      <c r="DA27" s="539"/>
      <c r="DB27" s="535"/>
      <c r="DC27" s="536"/>
      <c r="DD27" s="536"/>
      <c r="DE27" s="536"/>
      <c r="DF27" s="539"/>
      <c r="DG27" s="535"/>
      <c r="DH27" s="536"/>
      <c r="DI27" s="536"/>
      <c r="DJ27" s="536"/>
      <c r="DK27" s="539"/>
      <c r="DL27" s="535"/>
      <c r="DM27" s="536"/>
      <c r="DN27" s="536"/>
      <c r="DO27" s="536"/>
      <c r="DP27" s="539"/>
      <c r="DQ27" s="535"/>
      <c r="DR27" s="536"/>
      <c r="DS27" s="536"/>
      <c r="DT27" s="536"/>
      <c r="DU27" s="539"/>
      <c r="DV27" s="525"/>
      <c r="DW27" s="526"/>
      <c r="DX27" s="526"/>
      <c r="DY27" s="526"/>
      <c r="DZ27" s="554"/>
      <c r="EA27" s="390"/>
    </row>
    <row r="28" ht="26.25" customHeight="1" spans="1:131">
      <c r="A28" s="410">
        <v>1</v>
      </c>
      <c r="B28" s="401" t="s">
        <v>316</v>
      </c>
      <c r="C28" s="402"/>
      <c r="D28" s="402"/>
      <c r="E28" s="402"/>
      <c r="F28" s="402"/>
      <c r="G28" s="402"/>
      <c r="H28" s="402"/>
      <c r="I28" s="402"/>
      <c r="J28" s="402"/>
      <c r="K28" s="402"/>
      <c r="L28" s="402"/>
      <c r="M28" s="402"/>
      <c r="N28" s="402"/>
      <c r="O28" s="402"/>
      <c r="P28" s="414"/>
      <c r="Q28" s="433">
        <v>8755</v>
      </c>
      <c r="R28" s="434"/>
      <c r="S28" s="434"/>
      <c r="T28" s="434"/>
      <c r="U28" s="434"/>
      <c r="V28" s="434">
        <v>8197</v>
      </c>
      <c r="W28" s="434"/>
      <c r="X28" s="434"/>
      <c r="Y28" s="434"/>
      <c r="Z28" s="434"/>
      <c r="AA28" s="434">
        <v>558</v>
      </c>
      <c r="AB28" s="434"/>
      <c r="AC28" s="434"/>
      <c r="AD28" s="434"/>
      <c r="AE28" s="451"/>
      <c r="AF28" s="452">
        <v>558</v>
      </c>
      <c r="AG28" s="477"/>
      <c r="AH28" s="477"/>
      <c r="AI28" s="477"/>
      <c r="AJ28" s="478"/>
      <c r="AK28" s="479">
        <v>655</v>
      </c>
      <c r="AL28" s="480"/>
      <c r="AM28" s="480"/>
      <c r="AN28" s="480"/>
      <c r="AO28" s="480"/>
      <c r="AP28" s="480" t="s">
        <v>47</v>
      </c>
      <c r="AQ28" s="480"/>
      <c r="AR28" s="480"/>
      <c r="AS28" s="480"/>
      <c r="AT28" s="480"/>
      <c r="AU28" s="480" t="s">
        <v>47</v>
      </c>
      <c r="AV28" s="480"/>
      <c r="AW28" s="480"/>
      <c r="AX28" s="480"/>
      <c r="AY28" s="480"/>
      <c r="AZ28" s="480" t="s">
        <v>47</v>
      </c>
      <c r="BA28" s="480"/>
      <c r="BB28" s="480"/>
      <c r="BC28" s="480"/>
      <c r="BD28" s="480"/>
      <c r="BE28" s="508"/>
      <c r="BF28" s="508"/>
      <c r="BG28" s="508"/>
      <c r="BH28" s="508"/>
      <c r="BI28" s="509"/>
      <c r="BJ28" s="493"/>
      <c r="BK28" s="493"/>
      <c r="BL28" s="493"/>
      <c r="BM28" s="493"/>
      <c r="BN28" s="493"/>
      <c r="BO28" s="411"/>
      <c r="BP28" s="411"/>
      <c r="BQ28" s="403">
        <v>22</v>
      </c>
      <c r="BR28" s="524"/>
      <c r="BS28" s="525"/>
      <c r="BT28" s="526"/>
      <c r="BU28" s="526"/>
      <c r="BV28" s="526"/>
      <c r="BW28" s="526"/>
      <c r="BX28" s="526"/>
      <c r="BY28" s="526"/>
      <c r="BZ28" s="526"/>
      <c r="CA28" s="526"/>
      <c r="CB28" s="526"/>
      <c r="CC28" s="526"/>
      <c r="CD28" s="526"/>
      <c r="CE28" s="526"/>
      <c r="CF28" s="526"/>
      <c r="CG28" s="534"/>
      <c r="CH28" s="535"/>
      <c r="CI28" s="536"/>
      <c r="CJ28" s="536"/>
      <c r="CK28" s="536"/>
      <c r="CL28" s="539"/>
      <c r="CM28" s="535"/>
      <c r="CN28" s="536"/>
      <c r="CO28" s="536"/>
      <c r="CP28" s="536"/>
      <c r="CQ28" s="539"/>
      <c r="CR28" s="535"/>
      <c r="CS28" s="536"/>
      <c r="CT28" s="536"/>
      <c r="CU28" s="536"/>
      <c r="CV28" s="539"/>
      <c r="CW28" s="535"/>
      <c r="CX28" s="536"/>
      <c r="CY28" s="536"/>
      <c r="CZ28" s="536"/>
      <c r="DA28" s="539"/>
      <c r="DB28" s="535"/>
      <c r="DC28" s="536"/>
      <c r="DD28" s="536"/>
      <c r="DE28" s="536"/>
      <c r="DF28" s="539"/>
      <c r="DG28" s="535"/>
      <c r="DH28" s="536"/>
      <c r="DI28" s="536"/>
      <c r="DJ28" s="536"/>
      <c r="DK28" s="539"/>
      <c r="DL28" s="535"/>
      <c r="DM28" s="536"/>
      <c r="DN28" s="536"/>
      <c r="DO28" s="536"/>
      <c r="DP28" s="539"/>
      <c r="DQ28" s="535"/>
      <c r="DR28" s="536"/>
      <c r="DS28" s="536"/>
      <c r="DT28" s="536"/>
      <c r="DU28" s="539"/>
      <c r="DV28" s="525"/>
      <c r="DW28" s="526"/>
      <c r="DX28" s="526"/>
      <c r="DY28" s="526"/>
      <c r="DZ28" s="554"/>
      <c r="EA28" s="390"/>
    </row>
    <row r="29" ht="26.25" customHeight="1" spans="1:131">
      <c r="A29" s="410">
        <v>2</v>
      </c>
      <c r="B29" s="404" t="s">
        <v>317</v>
      </c>
      <c r="C29" s="405"/>
      <c r="D29" s="405"/>
      <c r="E29" s="405"/>
      <c r="F29" s="405"/>
      <c r="G29" s="405"/>
      <c r="H29" s="405"/>
      <c r="I29" s="405"/>
      <c r="J29" s="405"/>
      <c r="K29" s="405"/>
      <c r="L29" s="405"/>
      <c r="M29" s="405"/>
      <c r="N29" s="405"/>
      <c r="O29" s="405"/>
      <c r="P29" s="415"/>
      <c r="Q29" s="425">
        <v>477</v>
      </c>
      <c r="R29" s="426"/>
      <c r="S29" s="426"/>
      <c r="T29" s="426"/>
      <c r="U29" s="426"/>
      <c r="V29" s="426">
        <v>428</v>
      </c>
      <c r="W29" s="426"/>
      <c r="X29" s="426"/>
      <c r="Y29" s="426"/>
      <c r="Z29" s="426"/>
      <c r="AA29" s="426">
        <v>49</v>
      </c>
      <c r="AB29" s="426"/>
      <c r="AC29" s="426"/>
      <c r="AD29" s="426"/>
      <c r="AE29" s="443"/>
      <c r="AF29" s="444">
        <v>46</v>
      </c>
      <c r="AG29" s="462"/>
      <c r="AH29" s="462"/>
      <c r="AI29" s="462"/>
      <c r="AJ29" s="463"/>
      <c r="AK29" s="481">
        <v>115</v>
      </c>
      <c r="AL29" s="482"/>
      <c r="AM29" s="482"/>
      <c r="AN29" s="482"/>
      <c r="AO29" s="482"/>
      <c r="AP29" s="482">
        <v>20</v>
      </c>
      <c r="AQ29" s="482"/>
      <c r="AR29" s="482"/>
      <c r="AS29" s="482"/>
      <c r="AT29" s="482"/>
      <c r="AU29" s="482">
        <v>6</v>
      </c>
      <c r="AV29" s="482"/>
      <c r="AW29" s="482"/>
      <c r="AX29" s="482"/>
      <c r="AY29" s="482"/>
      <c r="AZ29" s="503" t="s">
        <v>47</v>
      </c>
      <c r="BA29" s="503"/>
      <c r="BB29" s="503"/>
      <c r="BC29" s="503"/>
      <c r="BD29" s="503"/>
      <c r="BE29" s="510"/>
      <c r="BF29" s="510"/>
      <c r="BG29" s="510"/>
      <c r="BH29" s="510"/>
      <c r="BI29" s="511"/>
      <c r="BJ29" s="493"/>
      <c r="BK29" s="493"/>
      <c r="BL29" s="493"/>
      <c r="BM29" s="493"/>
      <c r="BN29" s="493"/>
      <c r="BO29" s="411"/>
      <c r="BP29" s="411"/>
      <c r="BQ29" s="403">
        <v>23</v>
      </c>
      <c r="BR29" s="524"/>
      <c r="BS29" s="525"/>
      <c r="BT29" s="526"/>
      <c r="BU29" s="526"/>
      <c r="BV29" s="526"/>
      <c r="BW29" s="526"/>
      <c r="BX29" s="526"/>
      <c r="BY29" s="526"/>
      <c r="BZ29" s="526"/>
      <c r="CA29" s="526"/>
      <c r="CB29" s="526"/>
      <c r="CC29" s="526"/>
      <c r="CD29" s="526"/>
      <c r="CE29" s="526"/>
      <c r="CF29" s="526"/>
      <c r="CG29" s="534"/>
      <c r="CH29" s="535"/>
      <c r="CI29" s="536"/>
      <c r="CJ29" s="536"/>
      <c r="CK29" s="536"/>
      <c r="CL29" s="539"/>
      <c r="CM29" s="535"/>
      <c r="CN29" s="536"/>
      <c r="CO29" s="536"/>
      <c r="CP29" s="536"/>
      <c r="CQ29" s="539"/>
      <c r="CR29" s="535"/>
      <c r="CS29" s="536"/>
      <c r="CT29" s="536"/>
      <c r="CU29" s="536"/>
      <c r="CV29" s="539"/>
      <c r="CW29" s="535"/>
      <c r="CX29" s="536"/>
      <c r="CY29" s="536"/>
      <c r="CZ29" s="536"/>
      <c r="DA29" s="539"/>
      <c r="DB29" s="535"/>
      <c r="DC29" s="536"/>
      <c r="DD29" s="536"/>
      <c r="DE29" s="536"/>
      <c r="DF29" s="539"/>
      <c r="DG29" s="535"/>
      <c r="DH29" s="536"/>
      <c r="DI29" s="536"/>
      <c r="DJ29" s="536"/>
      <c r="DK29" s="539"/>
      <c r="DL29" s="535"/>
      <c r="DM29" s="536"/>
      <c r="DN29" s="536"/>
      <c r="DO29" s="536"/>
      <c r="DP29" s="539"/>
      <c r="DQ29" s="535"/>
      <c r="DR29" s="536"/>
      <c r="DS29" s="536"/>
      <c r="DT29" s="536"/>
      <c r="DU29" s="539"/>
      <c r="DV29" s="525"/>
      <c r="DW29" s="526"/>
      <c r="DX29" s="526"/>
      <c r="DY29" s="526"/>
      <c r="DZ29" s="554"/>
      <c r="EA29" s="390"/>
    </row>
    <row r="30" ht="26.25" customHeight="1" spans="1:131">
      <c r="A30" s="410">
        <v>3</v>
      </c>
      <c r="B30" s="404" t="s">
        <v>318</v>
      </c>
      <c r="C30" s="405"/>
      <c r="D30" s="405"/>
      <c r="E30" s="405"/>
      <c r="F30" s="405"/>
      <c r="G30" s="405"/>
      <c r="H30" s="405"/>
      <c r="I30" s="405"/>
      <c r="J30" s="405"/>
      <c r="K30" s="405"/>
      <c r="L30" s="405"/>
      <c r="M30" s="405"/>
      <c r="N30" s="405"/>
      <c r="O30" s="405"/>
      <c r="P30" s="415"/>
      <c r="Q30" s="425">
        <v>9684</v>
      </c>
      <c r="R30" s="426"/>
      <c r="S30" s="426"/>
      <c r="T30" s="426"/>
      <c r="U30" s="426"/>
      <c r="V30" s="426">
        <v>9357</v>
      </c>
      <c r="W30" s="426"/>
      <c r="X30" s="426"/>
      <c r="Y30" s="426"/>
      <c r="Z30" s="426"/>
      <c r="AA30" s="426">
        <v>328</v>
      </c>
      <c r="AB30" s="426"/>
      <c r="AC30" s="426"/>
      <c r="AD30" s="426"/>
      <c r="AE30" s="443"/>
      <c r="AF30" s="444">
        <v>328</v>
      </c>
      <c r="AG30" s="462"/>
      <c r="AH30" s="462"/>
      <c r="AI30" s="462"/>
      <c r="AJ30" s="463"/>
      <c r="AK30" s="481">
        <v>1348</v>
      </c>
      <c r="AL30" s="482"/>
      <c r="AM30" s="482"/>
      <c r="AN30" s="482"/>
      <c r="AO30" s="482"/>
      <c r="AP30" s="482" t="s">
        <v>47</v>
      </c>
      <c r="AQ30" s="482"/>
      <c r="AR30" s="482"/>
      <c r="AS30" s="482"/>
      <c r="AT30" s="482"/>
      <c r="AU30" s="482" t="s">
        <v>47</v>
      </c>
      <c r="AV30" s="482"/>
      <c r="AW30" s="482"/>
      <c r="AX30" s="482"/>
      <c r="AY30" s="482"/>
      <c r="AZ30" s="503" t="s">
        <v>47</v>
      </c>
      <c r="BA30" s="503"/>
      <c r="BB30" s="503"/>
      <c r="BC30" s="503"/>
      <c r="BD30" s="503"/>
      <c r="BE30" s="510"/>
      <c r="BF30" s="510"/>
      <c r="BG30" s="510"/>
      <c r="BH30" s="510"/>
      <c r="BI30" s="511"/>
      <c r="BJ30" s="493"/>
      <c r="BK30" s="493"/>
      <c r="BL30" s="493"/>
      <c r="BM30" s="493"/>
      <c r="BN30" s="493"/>
      <c r="BO30" s="411"/>
      <c r="BP30" s="411"/>
      <c r="BQ30" s="403">
        <v>24</v>
      </c>
      <c r="BR30" s="524"/>
      <c r="BS30" s="525"/>
      <c r="BT30" s="526"/>
      <c r="BU30" s="526"/>
      <c r="BV30" s="526"/>
      <c r="BW30" s="526"/>
      <c r="BX30" s="526"/>
      <c r="BY30" s="526"/>
      <c r="BZ30" s="526"/>
      <c r="CA30" s="526"/>
      <c r="CB30" s="526"/>
      <c r="CC30" s="526"/>
      <c r="CD30" s="526"/>
      <c r="CE30" s="526"/>
      <c r="CF30" s="526"/>
      <c r="CG30" s="534"/>
      <c r="CH30" s="535"/>
      <c r="CI30" s="536"/>
      <c r="CJ30" s="536"/>
      <c r="CK30" s="536"/>
      <c r="CL30" s="539"/>
      <c r="CM30" s="535"/>
      <c r="CN30" s="536"/>
      <c r="CO30" s="536"/>
      <c r="CP30" s="536"/>
      <c r="CQ30" s="539"/>
      <c r="CR30" s="535"/>
      <c r="CS30" s="536"/>
      <c r="CT30" s="536"/>
      <c r="CU30" s="536"/>
      <c r="CV30" s="539"/>
      <c r="CW30" s="535"/>
      <c r="CX30" s="536"/>
      <c r="CY30" s="536"/>
      <c r="CZ30" s="536"/>
      <c r="DA30" s="539"/>
      <c r="DB30" s="535"/>
      <c r="DC30" s="536"/>
      <c r="DD30" s="536"/>
      <c r="DE30" s="536"/>
      <c r="DF30" s="539"/>
      <c r="DG30" s="535"/>
      <c r="DH30" s="536"/>
      <c r="DI30" s="536"/>
      <c r="DJ30" s="536"/>
      <c r="DK30" s="539"/>
      <c r="DL30" s="535"/>
      <c r="DM30" s="536"/>
      <c r="DN30" s="536"/>
      <c r="DO30" s="536"/>
      <c r="DP30" s="539"/>
      <c r="DQ30" s="535"/>
      <c r="DR30" s="536"/>
      <c r="DS30" s="536"/>
      <c r="DT30" s="536"/>
      <c r="DU30" s="539"/>
      <c r="DV30" s="525"/>
      <c r="DW30" s="526"/>
      <c r="DX30" s="526"/>
      <c r="DY30" s="526"/>
      <c r="DZ30" s="554"/>
      <c r="EA30" s="390"/>
    </row>
    <row r="31" ht="26.25" customHeight="1" spans="1:131">
      <c r="A31" s="410">
        <v>4</v>
      </c>
      <c r="B31" s="404" t="s">
        <v>319</v>
      </c>
      <c r="C31" s="405"/>
      <c r="D31" s="405"/>
      <c r="E31" s="405"/>
      <c r="F31" s="405"/>
      <c r="G31" s="405"/>
      <c r="H31" s="405"/>
      <c r="I31" s="405"/>
      <c r="J31" s="405"/>
      <c r="K31" s="405"/>
      <c r="L31" s="405"/>
      <c r="M31" s="405"/>
      <c r="N31" s="405"/>
      <c r="O31" s="405"/>
      <c r="P31" s="415"/>
      <c r="Q31" s="425">
        <v>1560</v>
      </c>
      <c r="R31" s="426"/>
      <c r="S31" s="426"/>
      <c r="T31" s="426"/>
      <c r="U31" s="426"/>
      <c r="V31" s="426">
        <v>1488</v>
      </c>
      <c r="W31" s="426"/>
      <c r="X31" s="426"/>
      <c r="Y31" s="426"/>
      <c r="Z31" s="426"/>
      <c r="AA31" s="426">
        <v>72</v>
      </c>
      <c r="AB31" s="426"/>
      <c r="AC31" s="426"/>
      <c r="AD31" s="426"/>
      <c r="AE31" s="443"/>
      <c r="AF31" s="444">
        <v>72</v>
      </c>
      <c r="AG31" s="462"/>
      <c r="AH31" s="462"/>
      <c r="AI31" s="462"/>
      <c r="AJ31" s="463"/>
      <c r="AK31" s="481">
        <v>370</v>
      </c>
      <c r="AL31" s="482"/>
      <c r="AM31" s="482"/>
      <c r="AN31" s="482"/>
      <c r="AO31" s="482"/>
      <c r="AP31" s="482" t="s">
        <v>47</v>
      </c>
      <c r="AQ31" s="482"/>
      <c r="AR31" s="482"/>
      <c r="AS31" s="482"/>
      <c r="AT31" s="482"/>
      <c r="AU31" s="482" t="s">
        <v>47</v>
      </c>
      <c r="AV31" s="482"/>
      <c r="AW31" s="482"/>
      <c r="AX31" s="482"/>
      <c r="AY31" s="482"/>
      <c r="AZ31" s="503" t="s">
        <v>47</v>
      </c>
      <c r="BA31" s="503"/>
      <c r="BB31" s="503"/>
      <c r="BC31" s="503"/>
      <c r="BD31" s="503"/>
      <c r="BE31" s="510"/>
      <c r="BF31" s="510"/>
      <c r="BG31" s="510"/>
      <c r="BH31" s="510"/>
      <c r="BI31" s="511"/>
      <c r="BJ31" s="493"/>
      <c r="BK31" s="493"/>
      <c r="BL31" s="493"/>
      <c r="BM31" s="493"/>
      <c r="BN31" s="493"/>
      <c r="BO31" s="411"/>
      <c r="BP31" s="411"/>
      <c r="BQ31" s="403">
        <v>25</v>
      </c>
      <c r="BR31" s="524"/>
      <c r="BS31" s="525"/>
      <c r="BT31" s="526"/>
      <c r="BU31" s="526"/>
      <c r="BV31" s="526"/>
      <c r="BW31" s="526"/>
      <c r="BX31" s="526"/>
      <c r="BY31" s="526"/>
      <c r="BZ31" s="526"/>
      <c r="CA31" s="526"/>
      <c r="CB31" s="526"/>
      <c r="CC31" s="526"/>
      <c r="CD31" s="526"/>
      <c r="CE31" s="526"/>
      <c r="CF31" s="526"/>
      <c r="CG31" s="534"/>
      <c r="CH31" s="535"/>
      <c r="CI31" s="536"/>
      <c r="CJ31" s="536"/>
      <c r="CK31" s="536"/>
      <c r="CL31" s="539"/>
      <c r="CM31" s="535"/>
      <c r="CN31" s="536"/>
      <c r="CO31" s="536"/>
      <c r="CP31" s="536"/>
      <c r="CQ31" s="539"/>
      <c r="CR31" s="535"/>
      <c r="CS31" s="536"/>
      <c r="CT31" s="536"/>
      <c r="CU31" s="536"/>
      <c r="CV31" s="539"/>
      <c r="CW31" s="535"/>
      <c r="CX31" s="536"/>
      <c r="CY31" s="536"/>
      <c r="CZ31" s="536"/>
      <c r="DA31" s="539"/>
      <c r="DB31" s="535"/>
      <c r="DC31" s="536"/>
      <c r="DD31" s="536"/>
      <c r="DE31" s="536"/>
      <c r="DF31" s="539"/>
      <c r="DG31" s="535"/>
      <c r="DH31" s="536"/>
      <c r="DI31" s="536"/>
      <c r="DJ31" s="536"/>
      <c r="DK31" s="539"/>
      <c r="DL31" s="535"/>
      <c r="DM31" s="536"/>
      <c r="DN31" s="536"/>
      <c r="DO31" s="536"/>
      <c r="DP31" s="539"/>
      <c r="DQ31" s="535"/>
      <c r="DR31" s="536"/>
      <c r="DS31" s="536"/>
      <c r="DT31" s="536"/>
      <c r="DU31" s="539"/>
      <c r="DV31" s="525"/>
      <c r="DW31" s="526"/>
      <c r="DX31" s="526"/>
      <c r="DY31" s="526"/>
      <c r="DZ31" s="554"/>
      <c r="EA31" s="390"/>
    </row>
    <row r="32" ht="26.25" customHeight="1" spans="1:131">
      <c r="A32" s="410">
        <v>5</v>
      </c>
      <c r="B32" s="404" t="s">
        <v>320</v>
      </c>
      <c r="C32" s="405"/>
      <c r="D32" s="405"/>
      <c r="E32" s="405"/>
      <c r="F32" s="405"/>
      <c r="G32" s="405"/>
      <c r="H32" s="405"/>
      <c r="I32" s="405"/>
      <c r="J32" s="405"/>
      <c r="K32" s="405"/>
      <c r="L32" s="405"/>
      <c r="M32" s="405"/>
      <c r="N32" s="405"/>
      <c r="O32" s="405"/>
      <c r="P32" s="415"/>
      <c r="Q32" s="425">
        <v>1913</v>
      </c>
      <c r="R32" s="426"/>
      <c r="S32" s="426"/>
      <c r="T32" s="426"/>
      <c r="U32" s="426"/>
      <c r="V32" s="426">
        <v>1801</v>
      </c>
      <c r="W32" s="426"/>
      <c r="X32" s="426"/>
      <c r="Y32" s="426"/>
      <c r="Z32" s="426"/>
      <c r="AA32" s="426">
        <v>112</v>
      </c>
      <c r="AB32" s="426"/>
      <c r="AC32" s="426"/>
      <c r="AD32" s="426"/>
      <c r="AE32" s="443"/>
      <c r="AF32" s="444">
        <v>2762</v>
      </c>
      <c r="AG32" s="462"/>
      <c r="AH32" s="462"/>
      <c r="AI32" s="462"/>
      <c r="AJ32" s="463"/>
      <c r="AK32" s="481" t="s">
        <v>47</v>
      </c>
      <c r="AL32" s="482"/>
      <c r="AM32" s="482"/>
      <c r="AN32" s="482"/>
      <c r="AO32" s="482"/>
      <c r="AP32" s="482">
        <v>5840</v>
      </c>
      <c r="AQ32" s="482"/>
      <c r="AR32" s="482"/>
      <c r="AS32" s="482"/>
      <c r="AT32" s="482"/>
      <c r="AU32" s="482">
        <v>1524</v>
      </c>
      <c r="AV32" s="482"/>
      <c r="AW32" s="482"/>
      <c r="AX32" s="482"/>
      <c r="AY32" s="482"/>
      <c r="AZ32" s="503" t="s">
        <v>47</v>
      </c>
      <c r="BA32" s="503"/>
      <c r="BB32" s="503"/>
      <c r="BC32" s="503"/>
      <c r="BD32" s="503"/>
      <c r="BE32" s="510" t="s">
        <v>321</v>
      </c>
      <c r="BF32" s="510"/>
      <c r="BG32" s="510"/>
      <c r="BH32" s="510"/>
      <c r="BI32" s="511"/>
      <c r="BJ32" s="493"/>
      <c r="BK32" s="493"/>
      <c r="BL32" s="493"/>
      <c r="BM32" s="493"/>
      <c r="BN32" s="493"/>
      <c r="BO32" s="411"/>
      <c r="BP32" s="411"/>
      <c r="BQ32" s="403">
        <v>26</v>
      </c>
      <c r="BR32" s="524"/>
      <c r="BS32" s="525"/>
      <c r="BT32" s="526"/>
      <c r="BU32" s="526"/>
      <c r="BV32" s="526"/>
      <c r="BW32" s="526"/>
      <c r="BX32" s="526"/>
      <c r="BY32" s="526"/>
      <c r="BZ32" s="526"/>
      <c r="CA32" s="526"/>
      <c r="CB32" s="526"/>
      <c r="CC32" s="526"/>
      <c r="CD32" s="526"/>
      <c r="CE32" s="526"/>
      <c r="CF32" s="526"/>
      <c r="CG32" s="534"/>
      <c r="CH32" s="535"/>
      <c r="CI32" s="536"/>
      <c r="CJ32" s="536"/>
      <c r="CK32" s="536"/>
      <c r="CL32" s="539"/>
      <c r="CM32" s="535"/>
      <c r="CN32" s="536"/>
      <c r="CO32" s="536"/>
      <c r="CP32" s="536"/>
      <c r="CQ32" s="539"/>
      <c r="CR32" s="535"/>
      <c r="CS32" s="536"/>
      <c r="CT32" s="536"/>
      <c r="CU32" s="536"/>
      <c r="CV32" s="539"/>
      <c r="CW32" s="535"/>
      <c r="CX32" s="536"/>
      <c r="CY32" s="536"/>
      <c r="CZ32" s="536"/>
      <c r="DA32" s="539"/>
      <c r="DB32" s="535"/>
      <c r="DC32" s="536"/>
      <c r="DD32" s="536"/>
      <c r="DE32" s="536"/>
      <c r="DF32" s="539"/>
      <c r="DG32" s="535"/>
      <c r="DH32" s="536"/>
      <c r="DI32" s="536"/>
      <c r="DJ32" s="536"/>
      <c r="DK32" s="539"/>
      <c r="DL32" s="535"/>
      <c r="DM32" s="536"/>
      <c r="DN32" s="536"/>
      <c r="DO32" s="536"/>
      <c r="DP32" s="539"/>
      <c r="DQ32" s="535"/>
      <c r="DR32" s="536"/>
      <c r="DS32" s="536"/>
      <c r="DT32" s="536"/>
      <c r="DU32" s="539"/>
      <c r="DV32" s="525"/>
      <c r="DW32" s="526"/>
      <c r="DX32" s="526"/>
      <c r="DY32" s="526"/>
      <c r="DZ32" s="554"/>
      <c r="EA32" s="390"/>
    </row>
    <row r="33" ht="26.25" customHeight="1" spans="1:131">
      <c r="A33" s="410">
        <v>6</v>
      </c>
      <c r="B33" s="404" t="s">
        <v>322</v>
      </c>
      <c r="C33" s="405"/>
      <c r="D33" s="405"/>
      <c r="E33" s="405"/>
      <c r="F33" s="405"/>
      <c r="G33" s="405"/>
      <c r="H33" s="405"/>
      <c r="I33" s="405"/>
      <c r="J33" s="405"/>
      <c r="K33" s="405"/>
      <c r="L33" s="405"/>
      <c r="M33" s="405"/>
      <c r="N33" s="405"/>
      <c r="O33" s="405"/>
      <c r="P33" s="415"/>
      <c r="Q33" s="425">
        <v>3316</v>
      </c>
      <c r="R33" s="426"/>
      <c r="S33" s="426"/>
      <c r="T33" s="426"/>
      <c r="U33" s="426"/>
      <c r="V33" s="426">
        <v>3316</v>
      </c>
      <c r="W33" s="426"/>
      <c r="X33" s="426"/>
      <c r="Y33" s="426"/>
      <c r="Z33" s="426"/>
      <c r="AA33" s="426">
        <v>0</v>
      </c>
      <c r="AB33" s="426"/>
      <c r="AC33" s="426"/>
      <c r="AD33" s="426"/>
      <c r="AE33" s="443"/>
      <c r="AF33" s="444">
        <v>322</v>
      </c>
      <c r="AG33" s="462"/>
      <c r="AH33" s="462"/>
      <c r="AI33" s="462"/>
      <c r="AJ33" s="463"/>
      <c r="AK33" s="481" t="s">
        <v>47</v>
      </c>
      <c r="AL33" s="482"/>
      <c r="AM33" s="482"/>
      <c r="AN33" s="482"/>
      <c r="AO33" s="482"/>
      <c r="AP33" s="482">
        <v>13398</v>
      </c>
      <c r="AQ33" s="482"/>
      <c r="AR33" s="482"/>
      <c r="AS33" s="482"/>
      <c r="AT33" s="482"/>
      <c r="AU33" s="482">
        <v>7811</v>
      </c>
      <c r="AV33" s="482"/>
      <c r="AW33" s="482"/>
      <c r="AX33" s="482"/>
      <c r="AY33" s="482"/>
      <c r="AZ33" s="503" t="s">
        <v>47</v>
      </c>
      <c r="BA33" s="503"/>
      <c r="BB33" s="503"/>
      <c r="BC33" s="503"/>
      <c r="BD33" s="503"/>
      <c r="BE33" s="510" t="s">
        <v>321</v>
      </c>
      <c r="BF33" s="510"/>
      <c r="BG33" s="510"/>
      <c r="BH33" s="510"/>
      <c r="BI33" s="511"/>
      <c r="BJ33" s="493"/>
      <c r="BK33" s="493"/>
      <c r="BL33" s="493"/>
      <c r="BM33" s="493"/>
      <c r="BN33" s="493"/>
      <c r="BO33" s="411"/>
      <c r="BP33" s="411"/>
      <c r="BQ33" s="403">
        <v>27</v>
      </c>
      <c r="BR33" s="524"/>
      <c r="BS33" s="525"/>
      <c r="BT33" s="526"/>
      <c r="BU33" s="526"/>
      <c r="BV33" s="526"/>
      <c r="BW33" s="526"/>
      <c r="BX33" s="526"/>
      <c r="BY33" s="526"/>
      <c r="BZ33" s="526"/>
      <c r="CA33" s="526"/>
      <c r="CB33" s="526"/>
      <c r="CC33" s="526"/>
      <c r="CD33" s="526"/>
      <c r="CE33" s="526"/>
      <c r="CF33" s="526"/>
      <c r="CG33" s="534"/>
      <c r="CH33" s="535"/>
      <c r="CI33" s="536"/>
      <c r="CJ33" s="536"/>
      <c r="CK33" s="536"/>
      <c r="CL33" s="539"/>
      <c r="CM33" s="535"/>
      <c r="CN33" s="536"/>
      <c r="CO33" s="536"/>
      <c r="CP33" s="536"/>
      <c r="CQ33" s="539"/>
      <c r="CR33" s="535"/>
      <c r="CS33" s="536"/>
      <c r="CT33" s="536"/>
      <c r="CU33" s="536"/>
      <c r="CV33" s="539"/>
      <c r="CW33" s="535"/>
      <c r="CX33" s="536"/>
      <c r="CY33" s="536"/>
      <c r="CZ33" s="536"/>
      <c r="DA33" s="539"/>
      <c r="DB33" s="535"/>
      <c r="DC33" s="536"/>
      <c r="DD33" s="536"/>
      <c r="DE33" s="536"/>
      <c r="DF33" s="539"/>
      <c r="DG33" s="535"/>
      <c r="DH33" s="536"/>
      <c r="DI33" s="536"/>
      <c r="DJ33" s="536"/>
      <c r="DK33" s="539"/>
      <c r="DL33" s="535"/>
      <c r="DM33" s="536"/>
      <c r="DN33" s="536"/>
      <c r="DO33" s="536"/>
      <c r="DP33" s="539"/>
      <c r="DQ33" s="535"/>
      <c r="DR33" s="536"/>
      <c r="DS33" s="536"/>
      <c r="DT33" s="536"/>
      <c r="DU33" s="539"/>
      <c r="DV33" s="525"/>
      <c r="DW33" s="526"/>
      <c r="DX33" s="526"/>
      <c r="DY33" s="526"/>
      <c r="DZ33" s="554"/>
      <c r="EA33" s="390"/>
    </row>
    <row r="34" ht="26.25" customHeight="1" spans="1:131">
      <c r="A34" s="410">
        <v>7</v>
      </c>
      <c r="B34" s="404" t="s">
        <v>323</v>
      </c>
      <c r="C34" s="405"/>
      <c r="D34" s="405"/>
      <c r="E34" s="405"/>
      <c r="F34" s="405"/>
      <c r="G34" s="405"/>
      <c r="H34" s="405"/>
      <c r="I34" s="405"/>
      <c r="J34" s="405"/>
      <c r="K34" s="405"/>
      <c r="L34" s="405"/>
      <c r="M34" s="405"/>
      <c r="N34" s="405"/>
      <c r="O34" s="405"/>
      <c r="P34" s="415"/>
      <c r="Q34" s="425">
        <v>339</v>
      </c>
      <c r="R34" s="426"/>
      <c r="S34" s="426"/>
      <c r="T34" s="426"/>
      <c r="U34" s="426"/>
      <c r="V34" s="426">
        <v>267</v>
      </c>
      <c r="W34" s="426"/>
      <c r="X34" s="426"/>
      <c r="Y34" s="426"/>
      <c r="Z34" s="426"/>
      <c r="AA34" s="426">
        <v>85</v>
      </c>
      <c r="AB34" s="426"/>
      <c r="AC34" s="426"/>
      <c r="AD34" s="426"/>
      <c r="AE34" s="443"/>
      <c r="AF34" s="444">
        <v>2</v>
      </c>
      <c r="AG34" s="462"/>
      <c r="AH34" s="462"/>
      <c r="AI34" s="462"/>
      <c r="AJ34" s="463"/>
      <c r="AK34" s="481">
        <v>198</v>
      </c>
      <c r="AL34" s="482"/>
      <c r="AM34" s="482"/>
      <c r="AN34" s="482"/>
      <c r="AO34" s="482"/>
      <c r="AP34" s="482">
        <v>91</v>
      </c>
      <c r="AQ34" s="482"/>
      <c r="AR34" s="482"/>
      <c r="AS34" s="482"/>
      <c r="AT34" s="482"/>
      <c r="AU34" s="482">
        <v>27</v>
      </c>
      <c r="AV34" s="482"/>
      <c r="AW34" s="482"/>
      <c r="AX34" s="482"/>
      <c r="AY34" s="482"/>
      <c r="AZ34" s="503" t="s">
        <v>47</v>
      </c>
      <c r="BA34" s="503"/>
      <c r="BB34" s="503"/>
      <c r="BC34" s="503"/>
      <c r="BD34" s="503"/>
      <c r="BE34" s="510" t="s">
        <v>324</v>
      </c>
      <c r="BF34" s="510"/>
      <c r="BG34" s="510"/>
      <c r="BH34" s="510"/>
      <c r="BI34" s="511"/>
      <c r="BJ34" s="493"/>
      <c r="BK34" s="493"/>
      <c r="BL34" s="493"/>
      <c r="BM34" s="493"/>
      <c r="BN34" s="493"/>
      <c r="BO34" s="411"/>
      <c r="BP34" s="411"/>
      <c r="BQ34" s="403">
        <v>28</v>
      </c>
      <c r="BR34" s="524"/>
      <c r="BS34" s="525"/>
      <c r="BT34" s="526"/>
      <c r="BU34" s="526"/>
      <c r="BV34" s="526"/>
      <c r="BW34" s="526"/>
      <c r="BX34" s="526"/>
      <c r="BY34" s="526"/>
      <c r="BZ34" s="526"/>
      <c r="CA34" s="526"/>
      <c r="CB34" s="526"/>
      <c r="CC34" s="526"/>
      <c r="CD34" s="526"/>
      <c r="CE34" s="526"/>
      <c r="CF34" s="526"/>
      <c r="CG34" s="534"/>
      <c r="CH34" s="535"/>
      <c r="CI34" s="536"/>
      <c r="CJ34" s="536"/>
      <c r="CK34" s="536"/>
      <c r="CL34" s="539"/>
      <c r="CM34" s="535"/>
      <c r="CN34" s="536"/>
      <c r="CO34" s="536"/>
      <c r="CP34" s="536"/>
      <c r="CQ34" s="539"/>
      <c r="CR34" s="535"/>
      <c r="CS34" s="536"/>
      <c r="CT34" s="536"/>
      <c r="CU34" s="536"/>
      <c r="CV34" s="539"/>
      <c r="CW34" s="535"/>
      <c r="CX34" s="536"/>
      <c r="CY34" s="536"/>
      <c r="CZ34" s="536"/>
      <c r="DA34" s="539"/>
      <c r="DB34" s="535"/>
      <c r="DC34" s="536"/>
      <c r="DD34" s="536"/>
      <c r="DE34" s="536"/>
      <c r="DF34" s="539"/>
      <c r="DG34" s="535"/>
      <c r="DH34" s="536"/>
      <c r="DI34" s="536"/>
      <c r="DJ34" s="536"/>
      <c r="DK34" s="539"/>
      <c r="DL34" s="535"/>
      <c r="DM34" s="536"/>
      <c r="DN34" s="536"/>
      <c r="DO34" s="536"/>
      <c r="DP34" s="539"/>
      <c r="DQ34" s="535"/>
      <c r="DR34" s="536"/>
      <c r="DS34" s="536"/>
      <c r="DT34" s="536"/>
      <c r="DU34" s="539"/>
      <c r="DV34" s="525"/>
      <c r="DW34" s="526"/>
      <c r="DX34" s="526"/>
      <c r="DY34" s="526"/>
      <c r="DZ34" s="554"/>
      <c r="EA34" s="390"/>
    </row>
    <row r="35" ht="26.25" customHeight="1" spans="1:131">
      <c r="A35" s="410">
        <v>8</v>
      </c>
      <c r="B35" s="404" t="s">
        <v>325</v>
      </c>
      <c r="C35" s="405"/>
      <c r="D35" s="405"/>
      <c r="E35" s="405"/>
      <c r="F35" s="405"/>
      <c r="G35" s="405"/>
      <c r="H35" s="405"/>
      <c r="I35" s="405"/>
      <c r="J35" s="405"/>
      <c r="K35" s="405"/>
      <c r="L35" s="405"/>
      <c r="M35" s="405"/>
      <c r="N35" s="405"/>
      <c r="O35" s="405"/>
      <c r="P35" s="415"/>
      <c r="Q35" s="425">
        <v>154</v>
      </c>
      <c r="R35" s="426"/>
      <c r="S35" s="426"/>
      <c r="T35" s="426"/>
      <c r="U35" s="426"/>
      <c r="V35" s="426">
        <v>120</v>
      </c>
      <c r="W35" s="426"/>
      <c r="X35" s="426"/>
      <c r="Y35" s="426"/>
      <c r="Z35" s="426"/>
      <c r="AA35" s="426">
        <v>33</v>
      </c>
      <c r="AB35" s="426"/>
      <c r="AC35" s="426"/>
      <c r="AD35" s="426"/>
      <c r="AE35" s="443"/>
      <c r="AF35" s="444">
        <v>18</v>
      </c>
      <c r="AG35" s="462"/>
      <c r="AH35" s="462"/>
      <c r="AI35" s="462"/>
      <c r="AJ35" s="463"/>
      <c r="AK35" s="481">
        <v>70</v>
      </c>
      <c r="AL35" s="482"/>
      <c r="AM35" s="482"/>
      <c r="AN35" s="482"/>
      <c r="AO35" s="482"/>
      <c r="AP35" s="482">
        <v>1</v>
      </c>
      <c r="AQ35" s="482"/>
      <c r="AR35" s="482"/>
      <c r="AS35" s="482"/>
      <c r="AT35" s="482"/>
      <c r="AU35" s="482">
        <v>0</v>
      </c>
      <c r="AV35" s="482"/>
      <c r="AW35" s="482"/>
      <c r="AX35" s="482"/>
      <c r="AY35" s="482"/>
      <c r="AZ35" s="503" t="s">
        <v>47</v>
      </c>
      <c r="BA35" s="503"/>
      <c r="BB35" s="503"/>
      <c r="BC35" s="503"/>
      <c r="BD35" s="503"/>
      <c r="BE35" s="510" t="s">
        <v>324</v>
      </c>
      <c r="BF35" s="510"/>
      <c r="BG35" s="510"/>
      <c r="BH35" s="510"/>
      <c r="BI35" s="511"/>
      <c r="BJ35" s="493"/>
      <c r="BK35" s="493"/>
      <c r="BL35" s="493"/>
      <c r="BM35" s="493"/>
      <c r="BN35" s="493"/>
      <c r="BO35" s="411"/>
      <c r="BP35" s="411"/>
      <c r="BQ35" s="403">
        <v>29</v>
      </c>
      <c r="BR35" s="524"/>
      <c r="BS35" s="525"/>
      <c r="BT35" s="526"/>
      <c r="BU35" s="526"/>
      <c r="BV35" s="526"/>
      <c r="BW35" s="526"/>
      <c r="BX35" s="526"/>
      <c r="BY35" s="526"/>
      <c r="BZ35" s="526"/>
      <c r="CA35" s="526"/>
      <c r="CB35" s="526"/>
      <c r="CC35" s="526"/>
      <c r="CD35" s="526"/>
      <c r="CE35" s="526"/>
      <c r="CF35" s="526"/>
      <c r="CG35" s="534"/>
      <c r="CH35" s="535"/>
      <c r="CI35" s="536"/>
      <c r="CJ35" s="536"/>
      <c r="CK35" s="536"/>
      <c r="CL35" s="539"/>
      <c r="CM35" s="535"/>
      <c r="CN35" s="536"/>
      <c r="CO35" s="536"/>
      <c r="CP35" s="536"/>
      <c r="CQ35" s="539"/>
      <c r="CR35" s="535"/>
      <c r="CS35" s="536"/>
      <c r="CT35" s="536"/>
      <c r="CU35" s="536"/>
      <c r="CV35" s="539"/>
      <c r="CW35" s="535"/>
      <c r="CX35" s="536"/>
      <c r="CY35" s="536"/>
      <c r="CZ35" s="536"/>
      <c r="DA35" s="539"/>
      <c r="DB35" s="535"/>
      <c r="DC35" s="536"/>
      <c r="DD35" s="536"/>
      <c r="DE35" s="536"/>
      <c r="DF35" s="539"/>
      <c r="DG35" s="535"/>
      <c r="DH35" s="536"/>
      <c r="DI35" s="536"/>
      <c r="DJ35" s="536"/>
      <c r="DK35" s="539"/>
      <c r="DL35" s="535"/>
      <c r="DM35" s="536"/>
      <c r="DN35" s="536"/>
      <c r="DO35" s="536"/>
      <c r="DP35" s="539"/>
      <c r="DQ35" s="535"/>
      <c r="DR35" s="536"/>
      <c r="DS35" s="536"/>
      <c r="DT35" s="536"/>
      <c r="DU35" s="539"/>
      <c r="DV35" s="525"/>
      <c r="DW35" s="526"/>
      <c r="DX35" s="526"/>
      <c r="DY35" s="526"/>
      <c r="DZ35" s="554"/>
      <c r="EA35" s="390"/>
    </row>
    <row r="36" ht="26.25" customHeight="1" spans="1:131">
      <c r="A36" s="410">
        <v>9</v>
      </c>
      <c r="B36" s="404"/>
      <c r="C36" s="405"/>
      <c r="D36" s="405"/>
      <c r="E36" s="405"/>
      <c r="F36" s="405"/>
      <c r="G36" s="405"/>
      <c r="H36" s="405"/>
      <c r="I36" s="405"/>
      <c r="J36" s="405"/>
      <c r="K36" s="405"/>
      <c r="L36" s="405"/>
      <c r="M36" s="405"/>
      <c r="N36" s="405"/>
      <c r="O36" s="405"/>
      <c r="P36" s="415"/>
      <c r="Q36" s="427"/>
      <c r="R36" s="428"/>
      <c r="S36" s="428"/>
      <c r="T36" s="428"/>
      <c r="U36" s="428"/>
      <c r="V36" s="428"/>
      <c r="W36" s="428"/>
      <c r="X36" s="428"/>
      <c r="Y36" s="428"/>
      <c r="Z36" s="428"/>
      <c r="AA36" s="428"/>
      <c r="AB36" s="428"/>
      <c r="AC36" s="428"/>
      <c r="AD36" s="428"/>
      <c r="AE36" s="445"/>
      <c r="AF36" s="444"/>
      <c r="AG36" s="462"/>
      <c r="AH36" s="462"/>
      <c r="AI36" s="462"/>
      <c r="AJ36" s="463"/>
      <c r="AK36" s="483"/>
      <c r="AL36" s="484"/>
      <c r="AM36" s="484"/>
      <c r="AN36" s="484"/>
      <c r="AO36" s="484"/>
      <c r="AP36" s="484"/>
      <c r="AQ36" s="484"/>
      <c r="AR36" s="484"/>
      <c r="AS36" s="484"/>
      <c r="AT36" s="484"/>
      <c r="AU36" s="484"/>
      <c r="AV36" s="484"/>
      <c r="AW36" s="484"/>
      <c r="AX36" s="484"/>
      <c r="AY36" s="484"/>
      <c r="AZ36" s="504"/>
      <c r="BA36" s="504"/>
      <c r="BB36" s="504"/>
      <c r="BC36" s="504"/>
      <c r="BD36" s="504"/>
      <c r="BE36" s="510"/>
      <c r="BF36" s="510"/>
      <c r="BG36" s="510"/>
      <c r="BH36" s="510"/>
      <c r="BI36" s="511"/>
      <c r="BJ36" s="493"/>
      <c r="BK36" s="493"/>
      <c r="BL36" s="493"/>
      <c r="BM36" s="493"/>
      <c r="BN36" s="493"/>
      <c r="BO36" s="411"/>
      <c r="BP36" s="411"/>
      <c r="BQ36" s="403">
        <v>30</v>
      </c>
      <c r="BR36" s="524"/>
      <c r="BS36" s="525"/>
      <c r="BT36" s="526"/>
      <c r="BU36" s="526"/>
      <c r="BV36" s="526"/>
      <c r="BW36" s="526"/>
      <c r="BX36" s="526"/>
      <c r="BY36" s="526"/>
      <c r="BZ36" s="526"/>
      <c r="CA36" s="526"/>
      <c r="CB36" s="526"/>
      <c r="CC36" s="526"/>
      <c r="CD36" s="526"/>
      <c r="CE36" s="526"/>
      <c r="CF36" s="526"/>
      <c r="CG36" s="534"/>
      <c r="CH36" s="535"/>
      <c r="CI36" s="536"/>
      <c r="CJ36" s="536"/>
      <c r="CK36" s="536"/>
      <c r="CL36" s="539"/>
      <c r="CM36" s="535"/>
      <c r="CN36" s="536"/>
      <c r="CO36" s="536"/>
      <c r="CP36" s="536"/>
      <c r="CQ36" s="539"/>
      <c r="CR36" s="535"/>
      <c r="CS36" s="536"/>
      <c r="CT36" s="536"/>
      <c r="CU36" s="536"/>
      <c r="CV36" s="539"/>
      <c r="CW36" s="535"/>
      <c r="CX36" s="536"/>
      <c r="CY36" s="536"/>
      <c r="CZ36" s="536"/>
      <c r="DA36" s="539"/>
      <c r="DB36" s="535"/>
      <c r="DC36" s="536"/>
      <c r="DD36" s="536"/>
      <c r="DE36" s="536"/>
      <c r="DF36" s="539"/>
      <c r="DG36" s="535"/>
      <c r="DH36" s="536"/>
      <c r="DI36" s="536"/>
      <c r="DJ36" s="536"/>
      <c r="DK36" s="539"/>
      <c r="DL36" s="535"/>
      <c r="DM36" s="536"/>
      <c r="DN36" s="536"/>
      <c r="DO36" s="536"/>
      <c r="DP36" s="539"/>
      <c r="DQ36" s="535"/>
      <c r="DR36" s="536"/>
      <c r="DS36" s="536"/>
      <c r="DT36" s="536"/>
      <c r="DU36" s="539"/>
      <c r="DV36" s="525"/>
      <c r="DW36" s="526"/>
      <c r="DX36" s="526"/>
      <c r="DY36" s="526"/>
      <c r="DZ36" s="554"/>
      <c r="EA36" s="390"/>
    </row>
    <row r="37" ht="26.25" customHeight="1" spans="1:131">
      <c r="A37" s="410">
        <v>10</v>
      </c>
      <c r="B37" s="404"/>
      <c r="C37" s="405"/>
      <c r="D37" s="405"/>
      <c r="E37" s="405"/>
      <c r="F37" s="405"/>
      <c r="G37" s="405"/>
      <c r="H37" s="405"/>
      <c r="I37" s="405"/>
      <c r="J37" s="405"/>
      <c r="K37" s="405"/>
      <c r="L37" s="405"/>
      <c r="M37" s="405"/>
      <c r="N37" s="405"/>
      <c r="O37" s="405"/>
      <c r="P37" s="415"/>
      <c r="Q37" s="427"/>
      <c r="R37" s="428"/>
      <c r="S37" s="428"/>
      <c r="T37" s="428"/>
      <c r="U37" s="428"/>
      <c r="V37" s="428"/>
      <c r="W37" s="428"/>
      <c r="X37" s="428"/>
      <c r="Y37" s="428"/>
      <c r="Z37" s="428"/>
      <c r="AA37" s="428"/>
      <c r="AB37" s="428"/>
      <c r="AC37" s="428"/>
      <c r="AD37" s="428"/>
      <c r="AE37" s="445"/>
      <c r="AF37" s="444"/>
      <c r="AG37" s="462"/>
      <c r="AH37" s="462"/>
      <c r="AI37" s="462"/>
      <c r="AJ37" s="463"/>
      <c r="AK37" s="483"/>
      <c r="AL37" s="484"/>
      <c r="AM37" s="484"/>
      <c r="AN37" s="484"/>
      <c r="AO37" s="484"/>
      <c r="AP37" s="484"/>
      <c r="AQ37" s="484"/>
      <c r="AR37" s="484"/>
      <c r="AS37" s="484"/>
      <c r="AT37" s="484"/>
      <c r="AU37" s="484"/>
      <c r="AV37" s="484"/>
      <c r="AW37" s="484"/>
      <c r="AX37" s="484"/>
      <c r="AY37" s="484"/>
      <c r="AZ37" s="504"/>
      <c r="BA37" s="504"/>
      <c r="BB37" s="504"/>
      <c r="BC37" s="504"/>
      <c r="BD37" s="504"/>
      <c r="BE37" s="510"/>
      <c r="BF37" s="510"/>
      <c r="BG37" s="510"/>
      <c r="BH37" s="510"/>
      <c r="BI37" s="511"/>
      <c r="BJ37" s="493"/>
      <c r="BK37" s="493"/>
      <c r="BL37" s="493"/>
      <c r="BM37" s="493"/>
      <c r="BN37" s="493"/>
      <c r="BO37" s="411"/>
      <c r="BP37" s="411"/>
      <c r="BQ37" s="403">
        <v>31</v>
      </c>
      <c r="BR37" s="524"/>
      <c r="BS37" s="525"/>
      <c r="BT37" s="526"/>
      <c r="BU37" s="526"/>
      <c r="BV37" s="526"/>
      <c r="BW37" s="526"/>
      <c r="BX37" s="526"/>
      <c r="BY37" s="526"/>
      <c r="BZ37" s="526"/>
      <c r="CA37" s="526"/>
      <c r="CB37" s="526"/>
      <c r="CC37" s="526"/>
      <c r="CD37" s="526"/>
      <c r="CE37" s="526"/>
      <c r="CF37" s="526"/>
      <c r="CG37" s="534"/>
      <c r="CH37" s="535"/>
      <c r="CI37" s="536"/>
      <c r="CJ37" s="536"/>
      <c r="CK37" s="536"/>
      <c r="CL37" s="539"/>
      <c r="CM37" s="535"/>
      <c r="CN37" s="536"/>
      <c r="CO37" s="536"/>
      <c r="CP37" s="536"/>
      <c r="CQ37" s="539"/>
      <c r="CR37" s="535"/>
      <c r="CS37" s="536"/>
      <c r="CT37" s="536"/>
      <c r="CU37" s="536"/>
      <c r="CV37" s="539"/>
      <c r="CW37" s="535"/>
      <c r="CX37" s="536"/>
      <c r="CY37" s="536"/>
      <c r="CZ37" s="536"/>
      <c r="DA37" s="539"/>
      <c r="DB37" s="535"/>
      <c r="DC37" s="536"/>
      <c r="DD37" s="536"/>
      <c r="DE37" s="536"/>
      <c r="DF37" s="539"/>
      <c r="DG37" s="535"/>
      <c r="DH37" s="536"/>
      <c r="DI37" s="536"/>
      <c r="DJ37" s="536"/>
      <c r="DK37" s="539"/>
      <c r="DL37" s="535"/>
      <c r="DM37" s="536"/>
      <c r="DN37" s="536"/>
      <c r="DO37" s="536"/>
      <c r="DP37" s="539"/>
      <c r="DQ37" s="535"/>
      <c r="DR37" s="536"/>
      <c r="DS37" s="536"/>
      <c r="DT37" s="536"/>
      <c r="DU37" s="539"/>
      <c r="DV37" s="525"/>
      <c r="DW37" s="526"/>
      <c r="DX37" s="526"/>
      <c r="DY37" s="526"/>
      <c r="DZ37" s="554"/>
      <c r="EA37" s="390"/>
    </row>
    <row r="38" ht="26.25" customHeight="1" spans="1:131">
      <c r="A38" s="410">
        <v>11</v>
      </c>
      <c r="B38" s="404"/>
      <c r="C38" s="405"/>
      <c r="D38" s="405"/>
      <c r="E38" s="405"/>
      <c r="F38" s="405"/>
      <c r="G38" s="405"/>
      <c r="H38" s="405"/>
      <c r="I38" s="405"/>
      <c r="J38" s="405"/>
      <c r="K38" s="405"/>
      <c r="L38" s="405"/>
      <c r="M38" s="405"/>
      <c r="N38" s="405"/>
      <c r="O38" s="405"/>
      <c r="P38" s="415"/>
      <c r="Q38" s="427"/>
      <c r="R38" s="428"/>
      <c r="S38" s="428"/>
      <c r="T38" s="428"/>
      <c r="U38" s="428"/>
      <c r="V38" s="428"/>
      <c r="W38" s="428"/>
      <c r="X38" s="428"/>
      <c r="Y38" s="428"/>
      <c r="Z38" s="428"/>
      <c r="AA38" s="428"/>
      <c r="AB38" s="428"/>
      <c r="AC38" s="428"/>
      <c r="AD38" s="428"/>
      <c r="AE38" s="445"/>
      <c r="AF38" s="444"/>
      <c r="AG38" s="462"/>
      <c r="AH38" s="462"/>
      <c r="AI38" s="462"/>
      <c r="AJ38" s="463"/>
      <c r="AK38" s="483"/>
      <c r="AL38" s="484"/>
      <c r="AM38" s="484"/>
      <c r="AN38" s="484"/>
      <c r="AO38" s="484"/>
      <c r="AP38" s="484"/>
      <c r="AQ38" s="484"/>
      <c r="AR38" s="484"/>
      <c r="AS38" s="484"/>
      <c r="AT38" s="484"/>
      <c r="AU38" s="484"/>
      <c r="AV38" s="484"/>
      <c r="AW38" s="484"/>
      <c r="AX38" s="484"/>
      <c r="AY38" s="484"/>
      <c r="AZ38" s="504"/>
      <c r="BA38" s="504"/>
      <c r="BB38" s="504"/>
      <c r="BC38" s="504"/>
      <c r="BD38" s="504"/>
      <c r="BE38" s="510"/>
      <c r="BF38" s="510"/>
      <c r="BG38" s="510"/>
      <c r="BH38" s="510"/>
      <c r="BI38" s="511"/>
      <c r="BJ38" s="493"/>
      <c r="BK38" s="493"/>
      <c r="BL38" s="493"/>
      <c r="BM38" s="493"/>
      <c r="BN38" s="493"/>
      <c r="BO38" s="411"/>
      <c r="BP38" s="411"/>
      <c r="BQ38" s="403">
        <v>32</v>
      </c>
      <c r="BR38" s="524"/>
      <c r="BS38" s="525"/>
      <c r="BT38" s="526"/>
      <c r="BU38" s="526"/>
      <c r="BV38" s="526"/>
      <c r="BW38" s="526"/>
      <c r="BX38" s="526"/>
      <c r="BY38" s="526"/>
      <c r="BZ38" s="526"/>
      <c r="CA38" s="526"/>
      <c r="CB38" s="526"/>
      <c r="CC38" s="526"/>
      <c r="CD38" s="526"/>
      <c r="CE38" s="526"/>
      <c r="CF38" s="526"/>
      <c r="CG38" s="534"/>
      <c r="CH38" s="535"/>
      <c r="CI38" s="536"/>
      <c r="CJ38" s="536"/>
      <c r="CK38" s="536"/>
      <c r="CL38" s="539"/>
      <c r="CM38" s="535"/>
      <c r="CN38" s="536"/>
      <c r="CO38" s="536"/>
      <c r="CP38" s="536"/>
      <c r="CQ38" s="539"/>
      <c r="CR38" s="535"/>
      <c r="CS38" s="536"/>
      <c r="CT38" s="536"/>
      <c r="CU38" s="536"/>
      <c r="CV38" s="539"/>
      <c r="CW38" s="535"/>
      <c r="CX38" s="536"/>
      <c r="CY38" s="536"/>
      <c r="CZ38" s="536"/>
      <c r="DA38" s="539"/>
      <c r="DB38" s="535"/>
      <c r="DC38" s="536"/>
      <c r="DD38" s="536"/>
      <c r="DE38" s="536"/>
      <c r="DF38" s="539"/>
      <c r="DG38" s="535"/>
      <c r="DH38" s="536"/>
      <c r="DI38" s="536"/>
      <c r="DJ38" s="536"/>
      <c r="DK38" s="539"/>
      <c r="DL38" s="535"/>
      <c r="DM38" s="536"/>
      <c r="DN38" s="536"/>
      <c r="DO38" s="536"/>
      <c r="DP38" s="539"/>
      <c r="DQ38" s="535"/>
      <c r="DR38" s="536"/>
      <c r="DS38" s="536"/>
      <c r="DT38" s="536"/>
      <c r="DU38" s="539"/>
      <c r="DV38" s="525"/>
      <c r="DW38" s="526"/>
      <c r="DX38" s="526"/>
      <c r="DY38" s="526"/>
      <c r="DZ38" s="554"/>
      <c r="EA38" s="390"/>
    </row>
    <row r="39" ht="26.25" customHeight="1" spans="1:131">
      <c r="A39" s="410">
        <v>12</v>
      </c>
      <c r="B39" s="404"/>
      <c r="C39" s="405"/>
      <c r="D39" s="405"/>
      <c r="E39" s="405"/>
      <c r="F39" s="405"/>
      <c r="G39" s="405"/>
      <c r="H39" s="405"/>
      <c r="I39" s="405"/>
      <c r="J39" s="405"/>
      <c r="K39" s="405"/>
      <c r="L39" s="405"/>
      <c r="M39" s="405"/>
      <c r="N39" s="405"/>
      <c r="O39" s="405"/>
      <c r="P39" s="415"/>
      <c r="Q39" s="427"/>
      <c r="R39" s="428"/>
      <c r="S39" s="428"/>
      <c r="T39" s="428"/>
      <c r="U39" s="428"/>
      <c r="V39" s="428"/>
      <c r="W39" s="428"/>
      <c r="X39" s="428"/>
      <c r="Y39" s="428"/>
      <c r="Z39" s="428"/>
      <c r="AA39" s="428"/>
      <c r="AB39" s="428"/>
      <c r="AC39" s="428"/>
      <c r="AD39" s="428"/>
      <c r="AE39" s="445"/>
      <c r="AF39" s="444"/>
      <c r="AG39" s="462"/>
      <c r="AH39" s="462"/>
      <c r="AI39" s="462"/>
      <c r="AJ39" s="463"/>
      <c r="AK39" s="483"/>
      <c r="AL39" s="484"/>
      <c r="AM39" s="484"/>
      <c r="AN39" s="484"/>
      <c r="AO39" s="484"/>
      <c r="AP39" s="484"/>
      <c r="AQ39" s="484"/>
      <c r="AR39" s="484"/>
      <c r="AS39" s="484"/>
      <c r="AT39" s="484"/>
      <c r="AU39" s="484"/>
      <c r="AV39" s="484"/>
      <c r="AW39" s="484"/>
      <c r="AX39" s="484"/>
      <c r="AY39" s="484"/>
      <c r="AZ39" s="504"/>
      <c r="BA39" s="504"/>
      <c r="BB39" s="504"/>
      <c r="BC39" s="504"/>
      <c r="BD39" s="504"/>
      <c r="BE39" s="510"/>
      <c r="BF39" s="510"/>
      <c r="BG39" s="510"/>
      <c r="BH39" s="510"/>
      <c r="BI39" s="511"/>
      <c r="BJ39" s="493"/>
      <c r="BK39" s="493"/>
      <c r="BL39" s="493"/>
      <c r="BM39" s="493"/>
      <c r="BN39" s="493"/>
      <c r="BO39" s="411"/>
      <c r="BP39" s="411"/>
      <c r="BQ39" s="403">
        <v>33</v>
      </c>
      <c r="BR39" s="524"/>
      <c r="BS39" s="525"/>
      <c r="BT39" s="526"/>
      <c r="BU39" s="526"/>
      <c r="BV39" s="526"/>
      <c r="BW39" s="526"/>
      <c r="BX39" s="526"/>
      <c r="BY39" s="526"/>
      <c r="BZ39" s="526"/>
      <c r="CA39" s="526"/>
      <c r="CB39" s="526"/>
      <c r="CC39" s="526"/>
      <c r="CD39" s="526"/>
      <c r="CE39" s="526"/>
      <c r="CF39" s="526"/>
      <c r="CG39" s="534"/>
      <c r="CH39" s="535"/>
      <c r="CI39" s="536"/>
      <c r="CJ39" s="536"/>
      <c r="CK39" s="536"/>
      <c r="CL39" s="539"/>
      <c r="CM39" s="535"/>
      <c r="CN39" s="536"/>
      <c r="CO39" s="536"/>
      <c r="CP39" s="536"/>
      <c r="CQ39" s="539"/>
      <c r="CR39" s="535"/>
      <c r="CS39" s="536"/>
      <c r="CT39" s="536"/>
      <c r="CU39" s="536"/>
      <c r="CV39" s="539"/>
      <c r="CW39" s="535"/>
      <c r="CX39" s="536"/>
      <c r="CY39" s="536"/>
      <c r="CZ39" s="536"/>
      <c r="DA39" s="539"/>
      <c r="DB39" s="535"/>
      <c r="DC39" s="536"/>
      <c r="DD39" s="536"/>
      <c r="DE39" s="536"/>
      <c r="DF39" s="539"/>
      <c r="DG39" s="535"/>
      <c r="DH39" s="536"/>
      <c r="DI39" s="536"/>
      <c r="DJ39" s="536"/>
      <c r="DK39" s="539"/>
      <c r="DL39" s="535"/>
      <c r="DM39" s="536"/>
      <c r="DN39" s="536"/>
      <c r="DO39" s="536"/>
      <c r="DP39" s="539"/>
      <c r="DQ39" s="535"/>
      <c r="DR39" s="536"/>
      <c r="DS39" s="536"/>
      <c r="DT39" s="536"/>
      <c r="DU39" s="539"/>
      <c r="DV39" s="525"/>
      <c r="DW39" s="526"/>
      <c r="DX39" s="526"/>
      <c r="DY39" s="526"/>
      <c r="DZ39" s="554"/>
      <c r="EA39" s="390"/>
    </row>
    <row r="40" ht="26.25" customHeight="1" spans="1:131">
      <c r="A40" s="403">
        <v>13</v>
      </c>
      <c r="B40" s="404"/>
      <c r="C40" s="405"/>
      <c r="D40" s="405"/>
      <c r="E40" s="405"/>
      <c r="F40" s="405"/>
      <c r="G40" s="405"/>
      <c r="H40" s="405"/>
      <c r="I40" s="405"/>
      <c r="J40" s="405"/>
      <c r="K40" s="405"/>
      <c r="L40" s="405"/>
      <c r="M40" s="405"/>
      <c r="N40" s="405"/>
      <c r="O40" s="405"/>
      <c r="P40" s="415"/>
      <c r="Q40" s="427"/>
      <c r="R40" s="428"/>
      <c r="S40" s="428"/>
      <c r="T40" s="428"/>
      <c r="U40" s="428"/>
      <c r="V40" s="428"/>
      <c r="W40" s="428"/>
      <c r="X40" s="428"/>
      <c r="Y40" s="428"/>
      <c r="Z40" s="428"/>
      <c r="AA40" s="428"/>
      <c r="AB40" s="428"/>
      <c r="AC40" s="428"/>
      <c r="AD40" s="428"/>
      <c r="AE40" s="445"/>
      <c r="AF40" s="444"/>
      <c r="AG40" s="462"/>
      <c r="AH40" s="462"/>
      <c r="AI40" s="462"/>
      <c r="AJ40" s="463"/>
      <c r="AK40" s="483"/>
      <c r="AL40" s="484"/>
      <c r="AM40" s="484"/>
      <c r="AN40" s="484"/>
      <c r="AO40" s="484"/>
      <c r="AP40" s="484"/>
      <c r="AQ40" s="484"/>
      <c r="AR40" s="484"/>
      <c r="AS40" s="484"/>
      <c r="AT40" s="484"/>
      <c r="AU40" s="484"/>
      <c r="AV40" s="484"/>
      <c r="AW40" s="484"/>
      <c r="AX40" s="484"/>
      <c r="AY40" s="484"/>
      <c r="AZ40" s="504"/>
      <c r="BA40" s="504"/>
      <c r="BB40" s="504"/>
      <c r="BC40" s="504"/>
      <c r="BD40" s="504"/>
      <c r="BE40" s="510"/>
      <c r="BF40" s="510"/>
      <c r="BG40" s="510"/>
      <c r="BH40" s="510"/>
      <c r="BI40" s="511"/>
      <c r="BJ40" s="493"/>
      <c r="BK40" s="493"/>
      <c r="BL40" s="493"/>
      <c r="BM40" s="493"/>
      <c r="BN40" s="493"/>
      <c r="BO40" s="411"/>
      <c r="BP40" s="411"/>
      <c r="BQ40" s="403">
        <v>34</v>
      </c>
      <c r="BR40" s="524"/>
      <c r="BS40" s="525"/>
      <c r="BT40" s="526"/>
      <c r="BU40" s="526"/>
      <c r="BV40" s="526"/>
      <c r="BW40" s="526"/>
      <c r="BX40" s="526"/>
      <c r="BY40" s="526"/>
      <c r="BZ40" s="526"/>
      <c r="CA40" s="526"/>
      <c r="CB40" s="526"/>
      <c r="CC40" s="526"/>
      <c r="CD40" s="526"/>
      <c r="CE40" s="526"/>
      <c r="CF40" s="526"/>
      <c r="CG40" s="534"/>
      <c r="CH40" s="535"/>
      <c r="CI40" s="536"/>
      <c r="CJ40" s="536"/>
      <c r="CK40" s="536"/>
      <c r="CL40" s="539"/>
      <c r="CM40" s="535"/>
      <c r="CN40" s="536"/>
      <c r="CO40" s="536"/>
      <c r="CP40" s="536"/>
      <c r="CQ40" s="539"/>
      <c r="CR40" s="535"/>
      <c r="CS40" s="536"/>
      <c r="CT40" s="536"/>
      <c r="CU40" s="536"/>
      <c r="CV40" s="539"/>
      <c r="CW40" s="535"/>
      <c r="CX40" s="536"/>
      <c r="CY40" s="536"/>
      <c r="CZ40" s="536"/>
      <c r="DA40" s="539"/>
      <c r="DB40" s="535"/>
      <c r="DC40" s="536"/>
      <c r="DD40" s="536"/>
      <c r="DE40" s="536"/>
      <c r="DF40" s="539"/>
      <c r="DG40" s="535"/>
      <c r="DH40" s="536"/>
      <c r="DI40" s="536"/>
      <c r="DJ40" s="536"/>
      <c r="DK40" s="539"/>
      <c r="DL40" s="535"/>
      <c r="DM40" s="536"/>
      <c r="DN40" s="536"/>
      <c r="DO40" s="536"/>
      <c r="DP40" s="539"/>
      <c r="DQ40" s="535"/>
      <c r="DR40" s="536"/>
      <c r="DS40" s="536"/>
      <c r="DT40" s="536"/>
      <c r="DU40" s="539"/>
      <c r="DV40" s="525"/>
      <c r="DW40" s="526"/>
      <c r="DX40" s="526"/>
      <c r="DY40" s="526"/>
      <c r="DZ40" s="554"/>
      <c r="EA40" s="390"/>
    </row>
    <row r="41" ht="26.25" customHeight="1" spans="1:131">
      <c r="A41" s="403">
        <v>14</v>
      </c>
      <c r="B41" s="404"/>
      <c r="C41" s="405"/>
      <c r="D41" s="405"/>
      <c r="E41" s="405"/>
      <c r="F41" s="405"/>
      <c r="G41" s="405"/>
      <c r="H41" s="405"/>
      <c r="I41" s="405"/>
      <c r="J41" s="405"/>
      <c r="K41" s="405"/>
      <c r="L41" s="405"/>
      <c r="M41" s="405"/>
      <c r="N41" s="405"/>
      <c r="O41" s="405"/>
      <c r="P41" s="415"/>
      <c r="Q41" s="427"/>
      <c r="R41" s="428"/>
      <c r="S41" s="428"/>
      <c r="T41" s="428"/>
      <c r="U41" s="428"/>
      <c r="V41" s="428"/>
      <c r="W41" s="428"/>
      <c r="X41" s="428"/>
      <c r="Y41" s="428"/>
      <c r="Z41" s="428"/>
      <c r="AA41" s="428"/>
      <c r="AB41" s="428"/>
      <c r="AC41" s="428"/>
      <c r="AD41" s="428"/>
      <c r="AE41" s="445"/>
      <c r="AF41" s="444"/>
      <c r="AG41" s="462"/>
      <c r="AH41" s="462"/>
      <c r="AI41" s="462"/>
      <c r="AJ41" s="463"/>
      <c r="AK41" s="483"/>
      <c r="AL41" s="484"/>
      <c r="AM41" s="484"/>
      <c r="AN41" s="484"/>
      <c r="AO41" s="484"/>
      <c r="AP41" s="484"/>
      <c r="AQ41" s="484"/>
      <c r="AR41" s="484"/>
      <c r="AS41" s="484"/>
      <c r="AT41" s="484"/>
      <c r="AU41" s="484"/>
      <c r="AV41" s="484"/>
      <c r="AW41" s="484"/>
      <c r="AX41" s="484"/>
      <c r="AY41" s="484"/>
      <c r="AZ41" s="504"/>
      <c r="BA41" s="504"/>
      <c r="BB41" s="504"/>
      <c r="BC41" s="504"/>
      <c r="BD41" s="504"/>
      <c r="BE41" s="510"/>
      <c r="BF41" s="510"/>
      <c r="BG41" s="510"/>
      <c r="BH41" s="510"/>
      <c r="BI41" s="511"/>
      <c r="BJ41" s="493"/>
      <c r="BK41" s="493"/>
      <c r="BL41" s="493"/>
      <c r="BM41" s="493"/>
      <c r="BN41" s="493"/>
      <c r="BO41" s="411"/>
      <c r="BP41" s="411"/>
      <c r="BQ41" s="403">
        <v>35</v>
      </c>
      <c r="BR41" s="524"/>
      <c r="BS41" s="525"/>
      <c r="BT41" s="526"/>
      <c r="BU41" s="526"/>
      <c r="BV41" s="526"/>
      <c r="BW41" s="526"/>
      <c r="BX41" s="526"/>
      <c r="BY41" s="526"/>
      <c r="BZ41" s="526"/>
      <c r="CA41" s="526"/>
      <c r="CB41" s="526"/>
      <c r="CC41" s="526"/>
      <c r="CD41" s="526"/>
      <c r="CE41" s="526"/>
      <c r="CF41" s="526"/>
      <c r="CG41" s="534"/>
      <c r="CH41" s="535"/>
      <c r="CI41" s="536"/>
      <c r="CJ41" s="536"/>
      <c r="CK41" s="536"/>
      <c r="CL41" s="539"/>
      <c r="CM41" s="535"/>
      <c r="CN41" s="536"/>
      <c r="CO41" s="536"/>
      <c r="CP41" s="536"/>
      <c r="CQ41" s="539"/>
      <c r="CR41" s="535"/>
      <c r="CS41" s="536"/>
      <c r="CT41" s="536"/>
      <c r="CU41" s="536"/>
      <c r="CV41" s="539"/>
      <c r="CW41" s="535"/>
      <c r="CX41" s="536"/>
      <c r="CY41" s="536"/>
      <c r="CZ41" s="536"/>
      <c r="DA41" s="539"/>
      <c r="DB41" s="535"/>
      <c r="DC41" s="536"/>
      <c r="DD41" s="536"/>
      <c r="DE41" s="536"/>
      <c r="DF41" s="539"/>
      <c r="DG41" s="535"/>
      <c r="DH41" s="536"/>
      <c r="DI41" s="536"/>
      <c r="DJ41" s="536"/>
      <c r="DK41" s="539"/>
      <c r="DL41" s="535"/>
      <c r="DM41" s="536"/>
      <c r="DN41" s="536"/>
      <c r="DO41" s="536"/>
      <c r="DP41" s="539"/>
      <c r="DQ41" s="535"/>
      <c r="DR41" s="536"/>
      <c r="DS41" s="536"/>
      <c r="DT41" s="536"/>
      <c r="DU41" s="539"/>
      <c r="DV41" s="525"/>
      <c r="DW41" s="526"/>
      <c r="DX41" s="526"/>
      <c r="DY41" s="526"/>
      <c r="DZ41" s="554"/>
      <c r="EA41" s="390"/>
    </row>
    <row r="42" ht="26.25" customHeight="1" spans="1:131">
      <c r="A42" s="403">
        <v>15</v>
      </c>
      <c r="B42" s="404"/>
      <c r="C42" s="405"/>
      <c r="D42" s="405"/>
      <c r="E42" s="405"/>
      <c r="F42" s="405"/>
      <c r="G42" s="405"/>
      <c r="H42" s="405"/>
      <c r="I42" s="405"/>
      <c r="J42" s="405"/>
      <c r="K42" s="405"/>
      <c r="L42" s="405"/>
      <c r="M42" s="405"/>
      <c r="N42" s="405"/>
      <c r="O42" s="405"/>
      <c r="P42" s="415"/>
      <c r="Q42" s="427"/>
      <c r="R42" s="428"/>
      <c r="S42" s="428"/>
      <c r="T42" s="428"/>
      <c r="U42" s="428"/>
      <c r="V42" s="428"/>
      <c r="W42" s="428"/>
      <c r="X42" s="428"/>
      <c r="Y42" s="428"/>
      <c r="Z42" s="428"/>
      <c r="AA42" s="428"/>
      <c r="AB42" s="428"/>
      <c r="AC42" s="428"/>
      <c r="AD42" s="428"/>
      <c r="AE42" s="445"/>
      <c r="AF42" s="444"/>
      <c r="AG42" s="462"/>
      <c r="AH42" s="462"/>
      <c r="AI42" s="462"/>
      <c r="AJ42" s="463"/>
      <c r="AK42" s="483"/>
      <c r="AL42" s="484"/>
      <c r="AM42" s="484"/>
      <c r="AN42" s="484"/>
      <c r="AO42" s="484"/>
      <c r="AP42" s="484"/>
      <c r="AQ42" s="484"/>
      <c r="AR42" s="484"/>
      <c r="AS42" s="484"/>
      <c r="AT42" s="484"/>
      <c r="AU42" s="484"/>
      <c r="AV42" s="484"/>
      <c r="AW42" s="484"/>
      <c r="AX42" s="484"/>
      <c r="AY42" s="484"/>
      <c r="AZ42" s="504"/>
      <c r="BA42" s="504"/>
      <c r="BB42" s="504"/>
      <c r="BC42" s="504"/>
      <c r="BD42" s="504"/>
      <c r="BE42" s="510"/>
      <c r="BF42" s="510"/>
      <c r="BG42" s="510"/>
      <c r="BH42" s="510"/>
      <c r="BI42" s="511"/>
      <c r="BJ42" s="493"/>
      <c r="BK42" s="493"/>
      <c r="BL42" s="493"/>
      <c r="BM42" s="493"/>
      <c r="BN42" s="493"/>
      <c r="BO42" s="411"/>
      <c r="BP42" s="411"/>
      <c r="BQ42" s="403">
        <v>36</v>
      </c>
      <c r="BR42" s="524"/>
      <c r="BS42" s="525"/>
      <c r="BT42" s="526"/>
      <c r="BU42" s="526"/>
      <c r="BV42" s="526"/>
      <c r="BW42" s="526"/>
      <c r="BX42" s="526"/>
      <c r="BY42" s="526"/>
      <c r="BZ42" s="526"/>
      <c r="CA42" s="526"/>
      <c r="CB42" s="526"/>
      <c r="CC42" s="526"/>
      <c r="CD42" s="526"/>
      <c r="CE42" s="526"/>
      <c r="CF42" s="526"/>
      <c r="CG42" s="534"/>
      <c r="CH42" s="535"/>
      <c r="CI42" s="536"/>
      <c r="CJ42" s="536"/>
      <c r="CK42" s="536"/>
      <c r="CL42" s="539"/>
      <c r="CM42" s="535"/>
      <c r="CN42" s="536"/>
      <c r="CO42" s="536"/>
      <c r="CP42" s="536"/>
      <c r="CQ42" s="539"/>
      <c r="CR42" s="535"/>
      <c r="CS42" s="536"/>
      <c r="CT42" s="536"/>
      <c r="CU42" s="536"/>
      <c r="CV42" s="539"/>
      <c r="CW42" s="535"/>
      <c r="CX42" s="536"/>
      <c r="CY42" s="536"/>
      <c r="CZ42" s="536"/>
      <c r="DA42" s="539"/>
      <c r="DB42" s="535"/>
      <c r="DC42" s="536"/>
      <c r="DD42" s="536"/>
      <c r="DE42" s="536"/>
      <c r="DF42" s="539"/>
      <c r="DG42" s="535"/>
      <c r="DH42" s="536"/>
      <c r="DI42" s="536"/>
      <c r="DJ42" s="536"/>
      <c r="DK42" s="539"/>
      <c r="DL42" s="535"/>
      <c r="DM42" s="536"/>
      <c r="DN42" s="536"/>
      <c r="DO42" s="536"/>
      <c r="DP42" s="539"/>
      <c r="DQ42" s="535"/>
      <c r="DR42" s="536"/>
      <c r="DS42" s="536"/>
      <c r="DT42" s="536"/>
      <c r="DU42" s="539"/>
      <c r="DV42" s="525"/>
      <c r="DW42" s="526"/>
      <c r="DX42" s="526"/>
      <c r="DY42" s="526"/>
      <c r="DZ42" s="554"/>
      <c r="EA42" s="390"/>
    </row>
    <row r="43" ht="26.25" customHeight="1" spans="1:131">
      <c r="A43" s="403">
        <v>16</v>
      </c>
      <c r="B43" s="404"/>
      <c r="C43" s="405"/>
      <c r="D43" s="405"/>
      <c r="E43" s="405"/>
      <c r="F43" s="405"/>
      <c r="G43" s="405"/>
      <c r="H43" s="405"/>
      <c r="I43" s="405"/>
      <c r="J43" s="405"/>
      <c r="K43" s="405"/>
      <c r="L43" s="405"/>
      <c r="M43" s="405"/>
      <c r="N43" s="405"/>
      <c r="O43" s="405"/>
      <c r="P43" s="415"/>
      <c r="Q43" s="427"/>
      <c r="R43" s="428"/>
      <c r="S43" s="428"/>
      <c r="T43" s="428"/>
      <c r="U43" s="428"/>
      <c r="V43" s="428"/>
      <c r="W43" s="428"/>
      <c r="X43" s="428"/>
      <c r="Y43" s="428"/>
      <c r="Z43" s="428"/>
      <c r="AA43" s="428"/>
      <c r="AB43" s="428"/>
      <c r="AC43" s="428"/>
      <c r="AD43" s="428"/>
      <c r="AE43" s="445"/>
      <c r="AF43" s="444"/>
      <c r="AG43" s="462"/>
      <c r="AH43" s="462"/>
      <c r="AI43" s="462"/>
      <c r="AJ43" s="463"/>
      <c r="AK43" s="483"/>
      <c r="AL43" s="484"/>
      <c r="AM43" s="484"/>
      <c r="AN43" s="484"/>
      <c r="AO43" s="484"/>
      <c r="AP43" s="484"/>
      <c r="AQ43" s="484"/>
      <c r="AR43" s="484"/>
      <c r="AS43" s="484"/>
      <c r="AT43" s="484"/>
      <c r="AU43" s="484"/>
      <c r="AV43" s="484"/>
      <c r="AW43" s="484"/>
      <c r="AX43" s="484"/>
      <c r="AY43" s="484"/>
      <c r="AZ43" s="504"/>
      <c r="BA43" s="504"/>
      <c r="BB43" s="504"/>
      <c r="BC43" s="504"/>
      <c r="BD43" s="504"/>
      <c r="BE43" s="510"/>
      <c r="BF43" s="510"/>
      <c r="BG43" s="510"/>
      <c r="BH43" s="510"/>
      <c r="BI43" s="511"/>
      <c r="BJ43" s="493"/>
      <c r="BK43" s="493"/>
      <c r="BL43" s="493"/>
      <c r="BM43" s="493"/>
      <c r="BN43" s="493"/>
      <c r="BO43" s="411"/>
      <c r="BP43" s="411"/>
      <c r="BQ43" s="403">
        <v>37</v>
      </c>
      <c r="BR43" s="524"/>
      <c r="BS43" s="525"/>
      <c r="BT43" s="526"/>
      <c r="BU43" s="526"/>
      <c r="BV43" s="526"/>
      <c r="BW43" s="526"/>
      <c r="BX43" s="526"/>
      <c r="BY43" s="526"/>
      <c r="BZ43" s="526"/>
      <c r="CA43" s="526"/>
      <c r="CB43" s="526"/>
      <c r="CC43" s="526"/>
      <c r="CD43" s="526"/>
      <c r="CE43" s="526"/>
      <c r="CF43" s="526"/>
      <c r="CG43" s="534"/>
      <c r="CH43" s="535"/>
      <c r="CI43" s="536"/>
      <c r="CJ43" s="536"/>
      <c r="CK43" s="536"/>
      <c r="CL43" s="539"/>
      <c r="CM43" s="535"/>
      <c r="CN43" s="536"/>
      <c r="CO43" s="536"/>
      <c r="CP43" s="536"/>
      <c r="CQ43" s="539"/>
      <c r="CR43" s="535"/>
      <c r="CS43" s="536"/>
      <c r="CT43" s="536"/>
      <c r="CU43" s="536"/>
      <c r="CV43" s="539"/>
      <c r="CW43" s="535"/>
      <c r="CX43" s="536"/>
      <c r="CY43" s="536"/>
      <c r="CZ43" s="536"/>
      <c r="DA43" s="539"/>
      <c r="DB43" s="535"/>
      <c r="DC43" s="536"/>
      <c r="DD43" s="536"/>
      <c r="DE43" s="536"/>
      <c r="DF43" s="539"/>
      <c r="DG43" s="535"/>
      <c r="DH43" s="536"/>
      <c r="DI43" s="536"/>
      <c r="DJ43" s="536"/>
      <c r="DK43" s="539"/>
      <c r="DL43" s="535"/>
      <c r="DM43" s="536"/>
      <c r="DN43" s="536"/>
      <c r="DO43" s="536"/>
      <c r="DP43" s="539"/>
      <c r="DQ43" s="535"/>
      <c r="DR43" s="536"/>
      <c r="DS43" s="536"/>
      <c r="DT43" s="536"/>
      <c r="DU43" s="539"/>
      <c r="DV43" s="525"/>
      <c r="DW43" s="526"/>
      <c r="DX43" s="526"/>
      <c r="DY43" s="526"/>
      <c r="DZ43" s="554"/>
      <c r="EA43" s="390"/>
    </row>
    <row r="44" ht="26.25" customHeight="1" spans="1:131">
      <c r="A44" s="403">
        <v>17</v>
      </c>
      <c r="B44" s="404"/>
      <c r="C44" s="405"/>
      <c r="D44" s="405"/>
      <c r="E44" s="405"/>
      <c r="F44" s="405"/>
      <c r="G44" s="405"/>
      <c r="H44" s="405"/>
      <c r="I44" s="405"/>
      <c r="J44" s="405"/>
      <c r="K44" s="405"/>
      <c r="L44" s="405"/>
      <c r="M44" s="405"/>
      <c r="N44" s="405"/>
      <c r="O44" s="405"/>
      <c r="P44" s="415"/>
      <c r="Q44" s="427"/>
      <c r="R44" s="428"/>
      <c r="S44" s="428"/>
      <c r="T44" s="428"/>
      <c r="U44" s="428"/>
      <c r="V44" s="428"/>
      <c r="W44" s="428"/>
      <c r="X44" s="428"/>
      <c r="Y44" s="428"/>
      <c r="Z44" s="428"/>
      <c r="AA44" s="428"/>
      <c r="AB44" s="428"/>
      <c r="AC44" s="428"/>
      <c r="AD44" s="428"/>
      <c r="AE44" s="445"/>
      <c r="AF44" s="444"/>
      <c r="AG44" s="462"/>
      <c r="AH44" s="462"/>
      <c r="AI44" s="462"/>
      <c r="AJ44" s="463"/>
      <c r="AK44" s="483"/>
      <c r="AL44" s="484"/>
      <c r="AM44" s="484"/>
      <c r="AN44" s="484"/>
      <c r="AO44" s="484"/>
      <c r="AP44" s="484"/>
      <c r="AQ44" s="484"/>
      <c r="AR44" s="484"/>
      <c r="AS44" s="484"/>
      <c r="AT44" s="484"/>
      <c r="AU44" s="484"/>
      <c r="AV44" s="484"/>
      <c r="AW44" s="484"/>
      <c r="AX44" s="484"/>
      <c r="AY44" s="484"/>
      <c r="AZ44" s="504"/>
      <c r="BA44" s="504"/>
      <c r="BB44" s="504"/>
      <c r="BC44" s="504"/>
      <c r="BD44" s="504"/>
      <c r="BE44" s="510"/>
      <c r="BF44" s="510"/>
      <c r="BG44" s="510"/>
      <c r="BH44" s="510"/>
      <c r="BI44" s="511"/>
      <c r="BJ44" s="493"/>
      <c r="BK44" s="493"/>
      <c r="BL44" s="493"/>
      <c r="BM44" s="493"/>
      <c r="BN44" s="493"/>
      <c r="BO44" s="411"/>
      <c r="BP44" s="411"/>
      <c r="BQ44" s="403">
        <v>38</v>
      </c>
      <c r="BR44" s="524"/>
      <c r="BS44" s="525"/>
      <c r="BT44" s="526"/>
      <c r="BU44" s="526"/>
      <c r="BV44" s="526"/>
      <c r="BW44" s="526"/>
      <c r="BX44" s="526"/>
      <c r="BY44" s="526"/>
      <c r="BZ44" s="526"/>
      <c r="CA44" s="526"/>
      <c r="CB44" s="526"/>
      <c r="CC44" s="526"/>
      <c r="CD44" s="526"/>
      <c r="CE44" s="526"/>
      <c r="CF44" s="526"/>
      <c r="CG44" s="534"/>
      <c r="CH44" s="535"/>
      <c r="CI44" s="536"/>
      <c r="CJ44" s="536"/>
      <c r="CK44" s="536"/>
      <c r="CL44" s="539"/>
      <c r="CM44" s="535"/>
      <c r="CN44" s="536"/>
      <c r="CO44" s="536"/>
      <c r="CP44" s="536"/>
      <c r="CQ44" s="539"/>
      <c r="CR44" s="535"/>
      <c r="CS44" s="536"/>
      <c r="CT44" s="536"/>
      <c r="CU44" s="536"/>
      <c r="CV44" s="539"/>
      <c r="CW44" s="535"/>
      <c r="CX44" s="536"/>
      <c r="CY44" s="536"/>
      <c r="CZ44" s="536"/>
      <c r="DA44" s="539"/>
      <c r="DB44" s="535"/>
      <c r="DC44" s="536"/>
      <c r="DD44" s="536"/>
      <c r="DE44" s="536"/>
      <c r="DF44" s="539"/>
      <c r="DG44" s="535"/>
      <c r="DH44" s="536"/>
      <c r="DI44" s="536"/>
      <c r="DJ44" s="536"/>
      <c r="DK44" s="539"/>
      <c r="DL44" s="535"/>
      <c r="DM44" s="536"/>
      <c r="DN44" s="536"/>
      <c r="DO44" s="536"/>
      <c r="DP44" s="539"/>
      <c r="DQ44" s="535"/>
      <c r="DR44" s="536"/>
      <c r="DS44" s="536"/>
      <c r="DT44" s="536"/>
      <c r="DU44" s="539"/>
      <c r="DV44" s="525"/>
      <c r="DW44" s="526"/>
      <c r="DX44" s="526"/>
      <c r="DY44" s="526"/>
      <c r="DZ44" s="554"/>
      <c r="EA44" s="390"/>
    </row>
    <row r="45" ht="26.25" customHeight="1" spans="1:131">
      <c r="A45" s="403">
        <v>18</v>
      </c>
      <c r="B45" s="404"/>
      <c r="C45" s="405"/>
      <c r="D45" s="405"/>
      <c r="E45" s="405"/>
      <c r="F45" s="405"/>
      <c r="G45" s="405"/>
      <c r="H45" s="405"/>
      <c r="I45" s="405"/>
      <c r="J45" s="405"/>
      <c r="K45" s="405"/>
      <c r="L45" s="405"/>
      <c r="M45" s="405"/>
      <c r="N45" s="405"/>
      <c r="O45" s="405"/>
      <c r="P45" s="415"/>
      <c r="Q45" s="427"/>
      <c r="R45" s="428"/>
      <c r="S45" s="428"/>
      <c r="T45" s="428"/>
      <c r="U45" s="428"/>
      <c r="V45" s="428"/>
      <c r="W45" s="428"/>
      <c r="X45" s="428"/>
      <c r="Y45" s="428"/>
      <c r="Z45" s="428"/>
      <c r="AA45" s="428"/>
      <c r="AB45" s="428"/>
      <c r="AC45" s="428"/>
      <c r="AD45" s="428"/>
      <c r="AE45" s="445"/>
      <c r="AF45" s="444"/>
      <c r="AG45" s="462"/>
      <c r="AH45" s="462"/>
      <c r="AI45" s="462"/>
      <c r="AJ45" s="463"/>
      <c r="AK45" s="483"/>
      <c r="AL45" s="484"/>
      <c r="AM45" s="484"/>
      <c r="AN45" s="484"/>
      <c r="AO45" s="484"/>
      <c r="AP45" s="484"/>
      <c r="AQ45" s="484"/>
      <c r="AR45" s="484"/>
      <c r="AS45" s="484"/>
      <c r="AT45" s="484"/>
      <c r="AU45" s="484"/>
      <c r="AV45" s="484"/>
      <c r="AW45" s="484"/>
      <c r="AX45" s="484"/>
      <c r="AY45" s="484"/>
      <c r="AZ45" s="504"/>
      <c r="BA45" s="504"/>
      <c r="BB45" s="504"/>
      <c r="BC45" s="504"/>
      <c r="BD45" s="504"/>
      <c r="BE45" s="510"/>
      <c r="BF45" s="510"/>
      <c r="BG45" s="510"/>
      <c r="BH45" s="510"/>
      <c r="BI45" s="511"/>
      <c r="BJ45" s="493"/>
      <c r="BK45" s="493"/>
      <c r="BL45" s="493"/>
      <c r="BM45" s="493"/>
      <c r="BN45" s="493"/>
      <c r="BO45" s="411"/>
      <c r="BP45" s="411"/>
      <c r="BQ45" s="403">
        <v>39</v>
      </c>
      <c r="BR45" s="524"/>
      <c r="BS45" s="525"/>
      <c r="BT45" s="526"/>
      <c r="BU45" s="526"/>
      <c r="BV45" s="526"/>
      <c r="BW45" s="526"/>
      <c r="BX45" s="526"/>
      <c r="BY45" s="526"/>
      <c r="BZ45" s="526"/>
      <c r="CA45" s="526"/>
      <c r="CB45" s="526"/>
      <c r="CC45" s="526"/>
      <c r="CD45" s="526"/>
      <c r="CE45" s="526"/>
      <c r="CF45" s="526"/>
      <c r="CG45" s="534"/>
      <c r="CH45" s="535"/>
      <c r="CI45" s="536"/>
      <c r="CJ45" s="536"/>
      <c r="CK45" s="536"/>
      <c r="CL45" s="539"/>
      <c r="CM45" s="535"/>
      <c r="CN45" s="536"/>
      <c r="CO45" s="536"/>
      <c r="CP45" s="536"/>
      <c r="CQ45" s="539"/>
      <c r="CR45" s="535"/>
      <c r="CS45" s="536"/>
      <c r="CT45" s="536"/>
      <c r="CU45" s="536"/>
      <c r="CV45" s="539"/>
      <c r="CW45" s="535"/>
      <c r="CX45" s="536"/>
      <c r="CY45" s="536"/>
      <c r="CZ45" s="536"/>
      <c r="DA45" s="539"/>
      <c r="DB45" s="535"/>
      <c r="DC45" s="536"/>
      <c r="DD45" s="536"/>
      <c r="DE45" s="536"/>
      <c r="DF45" s="539"/>
      <c r="DG45" s="535"/>
      <c r="DH45" s="536"/>
      <c r="DI45" s="536"/>
      <c r="DJ45" s="536"/>
      <c r="DK45" s="539"/>
      <c r="DL45" s="535"/>
      <c r="DM45" s="536"/>
      <c r="DN45" s="536"/>
      <c r="DO45" s="536"/>
      <c r="DP45" s="539"/>
      <c r="DQ45" s="535"/>
      <c r="DR45" s="536"/>
      <c r="DS45" s="536"/>
      <c r="DT45" s="536"/>
      <c r="DU45" s="539"/>
      <c r="DV45" s="525"/>
      <c r="DW45" s="526"/>
      <c r="DX45" s="526"/>
      <c r="DY45" s="526"/>
      <c r="DZ45" s="554"/>
      <c r="EA45" s="390"/>
    </row>
    <row r="46" ht="26.25" customHeight="1" spans="1:131">
      <c r="A46" s="403">
        <v>19</v>
      </c>
      <c r="B46" s="404"/>
      <c r="C46" s="405"/>
      <c r="D46" s="405"/>
      <c r="E46" s="405"/>
      <c r="F46" s="405"/>
      <c r="G46" s="405"/>
      <c r="H46" s="405"/>
      <c r="I46" s="405"/>
      <c r="J46" s="405"/>
      <c r="K46" s="405"/>
      <c r="L46" s="405"/>
      <c r="M46" s="405"/>
      <c r="N46" s="405"/>
      <c r="O46" s="405"/>
      <c r="P46" s="415"/>
      <c r="Q46" s="427"/>
      <c r="R46" s="428"/>
      <c r="S46" s="428"/>
      <c r="T46" s="428"/>
      <c r="U46" s="428"/>
      <c r="V46" s="428"/>
      <c r="W46" s="428"/>
      <c r="X46" s="428"/>
      <c r="Y46" s="428"/>
      <c r="Z46" s="428"/>
      <c r="AA46" s="428"/>
      <c r="AB46" s="428"/>
      <c r="AC46" s="428"/>
      <c r="AD46" s="428"/>
      <c r="AE46" s="445"/>
      <c r="AF46" s="444"/>
      <c r="AG46" s="462"/>
      <c r="AH46" s="462"/>
      <c r="AI46" s="462"/>
      <c r="AJ46" s="463"/>
      <c r="AK46" s="483"/>
      <c r="AL46" s="484"/>
      <c r="AM46" s="484"/>
      <c r="AN46" s="484"/>
      <c r="AO46" s="484"/>
      <c r="AP46" s="484"/>
      <c r="AQ46" s="484"/>
      <c r="AR46" s="484"/>
      <c r="AS46" s="484"/>
      <c r="AT46" s="484"/>
      <c r="AU46" s="484"/>
      <c r="AV46" s="484"/>
      <c r="AW46" s="484"/>
      <c r="AX46" s="484"/>
      <c r="AY46" s="484"/>
      <c r="AZ46" s="504"/>
      <c r="BA46" s="504"/>
      <c r="BB46" s="504"/>
      <c r="BC46" s="504"/>
      <c r="BD46" s="504"/>
      <c r="BE46" s="510"/>
      <c r="BF46" s="510"/>
      <c r="BG46" s="510"/>
      <c r="BH46" s="510"/>
      <c r="BI46" s="511"/>
      <c r="BJ46" s="493"/>
      <c r="BK46" s="493"/>
      <c r="BL46" s="493"/>
      <c r="BM46" s="493"/>
      <c r="BN46" s="493"/>
      <c r="BO46" s="411"/>
      <c r="BP46" s="411"/>
      <c r="BQ46" s="403">
        <v>40</v>
      </c>
      <c r="BR46" s="524"/>
      <c r="BS46" s="525"/>
      <c r="BT46" s="526"/>
      <c r="BU46" s="526"/>
      <c r="BV46" s="526"/>
      <c r="BW46" s="526"/>
      <c r="BX46" s="526"/>
      <c r="BY46" s="526"/>
      <c r="BZ46" s="526"/>
      <c r="CA46" s="526"/>
      <c r="CB46" s="526"/>
      <c r="CC46" s="526"/>
      <c r="CD46" s="526"/>
      <c r="CE46" s="526"/>
      <c r="CF46" s="526"/>
      <c r="CG46" s="534"/>
      <c r="CH46" s="535"/>
      <c r="CI46" s="536"/>
      <c r="CJ46" s="536"/>
      <c r="CK46" s="536"/>
      <c r="CL46" s="539"/>
      <c r="CM46" s="535"/>
      <c r="CN46" s="536"/>
      <c r="CO46" s="536"/>
      <c r="CP46" s="536"/>
      <c r="CQ46" s="539"/>
      <c r="CR46" s="535"/>
      <c r="CS46" s="536"/>
      <c r="CT46" s="536"/>
      <c r="CU46" s="536"/>
      <c r="CV46" s="539"/>
      <c r="CW46" s="535"/>
      <c r="CX46" s="536"/>
      <c r="CY46" s="536"/>
      <c r="CZ46" s="536"/>
      <c r="DA46" s="539"/>
      <c r="DB46" s="535"/>
      <c r="DC46" s="536"/>
      <c r="DD46" s="536"/>
      <c r="DE46" s="536"/>
      <c r="DF46" s="539"/>
      <c r="DG46" s="535"/>
      <c r="DH46" s="536"/>
      <c r="DI46" s="536"/>
      <c r="DJ46" s="536"/>
      <c r="DK46" s="539"/>
      <c r="DL46" s="535"/>
      <c r="DM46" s="536"/>
      <c r="DN46" s="536"/>
      <c r="DO46" s="536"/>
      <c r="DP46" s="539"/>
      <c r="DQ46" s="535"/>
      <c r="DR46" s="536"/>
      <c r="DS46" s="536"/>
      <c r="DT46" s="536"/>
      <c r="DU46" s="539"/>
      <c r="DV46" s="525"/>
      <c r="DW46" s="526"/>
      <c r="DX46" s="526"/>
      <c r="DY46" s="526"/>
      <c r="DZ46" s="554"/>
      <c r="EA46" s="390"/>
    </row>
    <row r="47" ht="26.25" customHeight="1" spans="1:131">
      <c r="A47" s="403">
        <v>20</v>
      </c>
      <c r="B47" s="404"/>
      <c r="C47" s="405"/>
      <c r="D47" s="405"/>
      <c r="E47" s="405"/>
      <c r="F47" s="405"/>
      <c r="G47" s="405"/>
      <c r="H47" s="405"/>
      <c r="I47" s="405"/>
      <c r="J47" s="405"/>
      <c r="K47" s="405"/>
      <c r="L47" s="405"/>
      <c r="M47" s="405"/>
      <c r="N47" s="405"/>
      <c r="O47" s="405"/>
      <c r="P47" s="415"/>
      <c r="Q47" s="427"/>
      <c r="R47" s="428"/>
      <c r="S47" s="428"/>
      <c r="T47" s="428"/>
      <c r="U47" s="428"/>
      <c r="V47" s="428"/>
      <c r="W47" s="428"/>
      <c r="X47" s="428"/>
      <c r="Y47" s="428"/>
      <c r="Z47" s="428"/>
      <c r="AA47" s="428"/>
      <c r="AB47" s="428"/>
      <c r="AC47" s="428"/>
      <c r="AD47" s="428"/>
      <c r="AE47" s="445"/>
      <c r="AF47" s="444"/>
      <c r="AG47" s="462"/>
      <c r="AH47" s="462"/>
      <c r="AI47" s="462"/>
      <c r="AJ47" s="463"/>
      <c r="AK47" s="483"/>
      <c r="AL47" s="484"/>
      <c r="AM47" s="484"/>
      <c r="AN47" s="484"/>
      <c r="AO47" s="484"/>
      <c r="AP47" s="484"/>
      <c r="AQ47" s="484"/>
      <c r="AR47" s="484"/>
      <c r="AS47" s="484"/>
      <c r="AT47" s="484"/>
      <c r="AU47" s="484"/>
      <c r="AV47" s="484"/>
      <c r="AW47" s="484"/>
      <c r="AX47" s="484"/>
      <c r="AY47" s="484"/>
      <c r="AZ47" s="504"/>
      <c r="BA47" s="504"/>
      <c r="BB47" s="504"/>
      <c r="BC47" s="504"/>
      <c r="BD47" s="504"/>
      <c r="BE47" s="510"/>
      <c r="BF47" s="510"/>
      <c r="BG47" s="510"/>
      <c r="BH47" s="510"/>
      <c r="BI47" s="511"/>
      <c r="BJ47" s="493"/>
      <c r="BK47" s="493"/>
      <c r="BL47" s="493"/>
      <c r="BM47" s="493"/>
      <c r="BN47" s="493"/>
      <c r="BO47" s="411"/>
      <c r="BP47" s="411"/>
      <c r="BQ47" s="403">
        <v>41</v>
      </c>
      <c r="BR47" s="524"/>
      <c r="BS47" s="525"/>
      <c r="BT47" s="526"/>
      <c r="BU47" s="526"/>
      <c r="BV47" s="526"/>
      <c r="BW47" s="526"/>
      <c r="BX47" s="526"/>
      <c r="BY47" s="526"/>
      <c r="BZ47" s="526"/>
      <c r="CA47" s="526"/>
      <c r="CB47" s="526"/>
      <c r="CC47" s="526"/>
      <c r="CD47" s="526"/>
      <c r="CE47" s="526"/>
      <c r="CF47" s="526"/>
      <c r="CG47" s="534"/>
      <c r="CH47" s="535"/>
      <c r="CI47" s="536"/>
      <c r="CJ47" s="536"/>
      <c r="CK47" s="536"/>
      <c r="CL47" s="539"/>
      <c r="CM47" s="535"/>
      <c r="CN47" s="536"/>
      <c r="CO47" s="536"/>
      <c r="CP47" s="536"/>
      <c r="CQ47" s="539"/>
      <c r="CR47" s="535"/>
      <c r="CS47" s="536"/>
      <c r="CT47" s="536"/>
      <c r="CU47" s="536"/>
      <c r="CV47" s="539"/>
      <c r="CW47" s="535"/>
      <c r="CX47" s="536"/>
      <c r="CY47" s="536"/>
      <c r="CZ47" s="536"/>
      <c r="DA47" s="539"/>
      <c r="DB47" s="535"/>
      <c r="DC47" s="536"/>
      <c r="DD47" s="536"/>
      <c r="DE47" s="536"/>
      <c r="DF47" s="539"/>
      <c r="DG47" s="535"/>
      <c r="DH47" s="536"/>
      <c r="DI47" s="536"/>
      <c r="DJ47" s="536"/>
      <c r="DK47" s="539"/>
      <c r="DL47" s="535"/>
      <c r="DM47" s="536"/>
      <c r="DN47" s="536"/>
      <c r="DO47" s="536"/>
      <c r="DP47" s="539"/>
      <c r="DQ47" s="535"/>
      <c r="DR47" s="536"/>
      <c r="DS47" s="536"/>
      <c r="DT47" s="536"/>
      <c r="DU47" s="539"/>
      <c r="DV47" s="525"/>
      <c r="DW47" s="526"/>
      <c r="DX47" s="526"/>
      <c r="DY47" s="526"/>
      <c r="DZ47" s="554"/>
      <c r="EA47" s="390"/>
    </row>
    <row r="48" ht="26.25" customHeight="1" spans="1:131">
      <c r="A48" s="403">
        <v>21</v>
      </c>
      <c r="B48" s="404"/>
      <c r="C48" s="405"/>
      <c r="D48" s="405"/>
      <c r="E48" s="405"/>
      <c r="F48" s="405"/>
      <c r="G48" s="405"/>
      <c r="H48" s="405"/>
      <c r="I48" s="405"/>
      <c r="J48" s="405"/>
      <c r="K48" s="405"/>
      <c r="L48" s="405"/>
      <c r="M48" s="405"/>
      <c r="N48" s="405"/>
      <c r="O48" s="405"/>
      <c r="P48" s="415"/>
      <c r="Q48" s="427"/>
      <c r="R48" s="428"/>
      <c r="S48" s="428"/>
      <c r="T48" s="428"/>
      <c r="U48" s="428"/>
      <c r="V48" s="428"/>
      <c r="W48" s="428"/>
      <c r="X48" s="428"/>
      <c r="Y48" s="428"/>
      <c r="Z48" s="428"/>
      <c r="AA48" s="428"/>
      <c r="AB48" s="428"/>
      <c r="AC48" s="428"/>
      <c r="AD48" s="428"/>
      <c r="AE48" s="445"/>
      <c r="AF48" s="444"/>
      <c r="AG48" s="462"/>
      <c r="AH48" s="462"/>
      <c r="AI48" s="462"/>
      <c r="AJ48" s="463"/>
      <c r="AK48" s="483"/>
      <c r="AL48" s="484"/>
      <c r="AM48" s="484"/>
      <c r="AN48" s="484"/>
      <c r="AO48" s="484"/>
      <c r="AP48" s="484"/>
      <c r="AQ48" s="484"/>
      <c r="AR48" s="484"/>
      <c r="AS48" s="484"/>
      <c r="AT48" s="484"/>
      <c r="AU48" s="484"/>
      <c r="AV48" s="484"/>
      <c r="AW48" s="484"/>
      <c r="AX48" s="484"/>
      <c r="AY48" s="484"/>
      <c r="AZ48" s="504"/>
      <c r="BA48" s="504"/>
      <c r="BB48" s="504"/>
      <c r="BC48" s="504"/>
      <c r="BD48" s="504"/>
      <c r="BE48" s="510"/>
      <c r="BF48" s="510"/>
      <c r="BG48" s="510"/>
      <c r="BH48" s="510"/>
      <c r="BI48" s="511"/>
      <c r="BJ48" s="493"/>
      <c r="BK48" s="493"/>
      <c r="BL48" s="493"/>
      <c r="BM48" s="493"/>
      <c r="BN48" s="493"/>
      <c r="BO48" s="411"/>
      <c r="BP48" s="411"/>
      <c r="BQ48" s="403">
        <v>42</v>
      </c>
      <c r="BR48" s="524"/>
      <c r="BS48" s="525"/>
      <c r="BT48" s="526"/>
      <c r="BU48" s="526"/>
      <c r="BV48" s="526"/>
      <c r="BW48" s="526"/>
      <c r="BX48" s="526"/>
      <c r="BY48" s="526"/>
      <c r="BZ48" s="526"/>
      <c r="CA48" s="526"/>
      <c r="CB48" s="526"/>
      <c r="CC48" s="526"/>
      <c r="CD48" s="526"/>
      <c r="CE48" s="526"/>
      <c r="CF48" s="526"/>
      <c r="CG48" s="534"/>
      <c r="CH48" s="535"/>
      <c r="CI48" s="536"/>
      <c r="CJ48" s="536"/>
      <c r="CK48" s="536"/>
      <c r="CL48" s="539"/>
      <c r="CM48" s="535"/>
      <c r="CN48" s="536"/>
      <c r="CO48" s="536"/>
      <c r="CP48" s="536"/>
      <c r="CQ48" s="539"/>
      <c r="CR48" s="535"/>
      <c r="CS48" s="536"/>
      <c r="CT48" s="536"/>
      <c r="CU48" s="536"/>
      <c r="CV48" s="539"/>
      <c r="CW48" s="535"/>
      <c r="CX48" s="536"/>
      <c r="CY48" s="536"/>
      <c r="CZ48" s="536"/>
      <c r="DA48" s="539"/>
      <c r="DB48" s="535"/>
      <c r="DC48" s="536"/>
      <c r="DD48" s="536"/>
      <c r="DE48" s="536"/>
      <c r="DF48" s="539"/>
      <c r="DG48" s="535"/>
      <c r="DH48" s="536"/>
      <c r="DI48" s="536"/>
      <c r="DJ48" s="536"/>
      <c r="DK48" s="539"/>
      <c r="DL48" s="535"/>
      <c r="DM48" s="536"/>
      <c r="DN48" s="536"/>
      <c r="DO48" s="536"/>
      <c r="DP48" s="539"/>
      <c r="DQ48" s="535"/>
      <c r="DR48" s="536"/>
      <c r="DS48" s="536"/>
      <c r="DT48" s="536"/>
      <c r="DU48" s="539"/>
      <c r="DV48" s="525"/>
      <c r="DW48" s="526"/>
      <c r="DX48" s="526"/>
      <c r="DY48" s="526"/>
      <c r="DZ48" s="554"/>
      <c r="EA48" s="390"/>
    </row>
    <row r="49" ht="26.25" customHeight="1" spans="1:131">
      <c r="A49" s="403">
        <v>22</v>
      </c>
      <c r="B49" s="404"/>
      <c r="C49" s="405"/>
      <c r="D49" s="405"/>
      <c r="E49" s="405"/>
      <c r="F49" s="405"/>
      <c r="G49" s="405"/>
      <c r="H49" s="405"/>
      <c r="I49" s="405"/>
      <c r="J49" s="405"/>
      <c r="K49" s="405"/>
      <c r="L49" s="405"/>
      <c r="M49" s="405"/>
      <c r="N49" s="405"/>
      <c r="O49" s="405"/>
      <c r="P49" s="415"/>
      <c r="Q49" s="427"/>
      <c r="R49" s="428"/>
      <c r="S49" s="428"/>
      <c r="T49" s="428"/>
      <c r="U49" s="428"/>
      <c r="V49" s="428"/>
      <c r="W49" s="428"/>
      <c r="X49" s="428"/>
      <c r="Y49" s="428"/>
      <c r="Z49" s="428"/>
      <c r="AA49" s="428"/>
      <c r="AB49" s="428"/>
      <c r="AC49" s="428"/>
      <c r="AD49" s="428"/>
      <c r="AE49" s="445"/>
      <c r="AF49" s="444"/>
      <c r="AG49" s="462"/>
      <c r="AH49" s="462"/>
      <c r="AI49" s="462"/>
      <c r="AJ49" s="463"/>
      <c r="AK49" s="483"/>
      <c r="AL49" s="484"/>
      <c r="AM49" s="484"/>
      <c r="AN49" s="484"/>
      <c r="AO49" s="484"/>
      <c r="AP49" s="484"/>
      <c r="AQ49" s="484"/>
      <c r="AR49" s="484"/>
      <c r="AS49" s="484"/>
      <c r="AT49" s="484"/>
      <c r="AU49" s="484"/>
      <c r="AV49" s="484"/>
      <c r="AW49" s="484"/>
      <c r="AX49" s="484"/>
      <c r="AY49" s="484"/>
      <c r="AZ49" s="504"/>
      <c r="BA49" s="504"/>
      <c r="BB49" s="504"/>
      <c r="BC49" s="504"/>
      <c r="BD49" s="504"/>
      <c r="BE49" s="510"/>
      <c r="BF49" s="510"/>
      <c r="BG49" s="510"/>
      <c r="BH49" s="510"/>
      <c r="BI49" s="511"/>
      <c r="BJ49" s="493"/>
      <c r="BK49" s="493"/>
      <c r="BL49" s="493"/>
      <c r="BM49" s="493"/>
      <c r="BN49" s="493"/>
      <c r="BO49" s="411"/>
      <c r="BP49" s="411"/>
      <c r="BQ49" s="403">
        <v>43</v>
      </c>
      <c r="BR49" s="524"/>
      <c r="BS49" s="525"/>
      <c r="BT49" s="526"/>
      <c r="BU49" s="526"/>
      <c r="BV49" s="526"/>
      <c r="BW49" s="526"/>
      <c r="BX49" s="526"/>
      <c r="BY49" s="526"/>
      <c r="BZ49" s="526"/>
      <c r="CA49" s="526"/>
      <c r="CB49" s="526"/>
      <c r="CC49" s="526"/>
      <c r="CD49" s="526"/>
      <c r="CE49" s="526"/>
      <c r="CF49" s="526"/>
      <c r="CG49" s="534"/>
      <c r="CH49" s="535"/>
      <c r="CI49" s="536"/>
      <c r="CJ49" s="536"/>
      <c r="CK49" s="536"/>
      <c r="CL49" s="539"/>
      <c r="CM49" s="535"/>
      <c r="CN49" s="536"/>
      <c r="CO49" s="536"/>
      <c r="CP49" s="536"/>
      <c r="CQ49" s="539"/>
      <c r="CR49" s="535"/>
      <c r="CS49" s="536"/>
      <c r="CT49" s="536"/>
      <c r="CU49" s="536"/>
      <c r="CV49" s="539"/>
      <c r="CW49" s="535"/>
      <c r="CX49" s="536"/>
      <c r="CY49" s="536"/>
      <c r="CZ49" s="536"/>
      <c r="DA49" s="539"/>
      <c r="DB49" s="535"/>
      <c r="DC49" s="536"/>
      <c r="DD49" s="536"/>
      <c r="DE49" s="536"/>
      <c r="DF49" s="539"/>
      <c r="DG49" s="535"/>
      <c r="DH49" s="536"/>
      <c r="DI49" s="536"/>
      <c r="DJ49" s="536"/>
      <c r="DK49" s="539"/>
      <c r="DL49" s="535"/>
      <c r="DM49" s="536"/>
      <c r="DN49" s="536"/>
      <c r="DO49" s="536"/>
      <c r="DP49" s="539"/>
      <c r="DQ49" s="535"/>
      <c r="DR49" s="536"/>
      <c r="DS49" s="536"/>
      <c r="DT49" s="536"/>
      <c r="DU49" s="539"/>
      <c r="DV49" s="525"/>
      <c r="DW49" s="526"/>
      <c r="DX49" s="526"/>
      <c r="DY49" s="526"/>
      <c r="DZ49" s="554"/>
      <c r="EA49" s="390"/>
    </row>
    <row r="50" ht="26.25" customHeight="1" spans="1:131">
      <c r="A50" s="403">
        <v>23</v>
      </c>
      <c r="B50" s="404"/>
      <c r="C50" s="405"/>
      <c r="D50" s="405"/>
      <c r="E50" s="405"/>
      <c r="F50" s="405"/>
      <c r="G50" s="405"/>
      <c r="H50" s="405"/>
      <c r="I50" s="405"/>
      <c r="J50" s="405"/>
      <c r="K50" s="405"/>
      <c r="L50" s="405"/>
      <c r="M50" s="405"/>
      <c r="N50" s="405"/>
      <c r="O50" s="405"/>
      <c r="P50" s="415"/>
      <c r="Q50" s="435"/>
      <c r="R50" s="436"/>
      <c r="S50" s="436"/>
      <c r="T50" s="436"/>
      <c r="U50" s="436"/>
      <c r="V50" s="436"/>
      <c r="W50" s="436"/>
      <c r="X50" s="436"/>
      <c r="Y50" s="436"/>
      <c r="Z50" s="436"/>
      <c r="AA50" s="436"/>
      <c r="AB50" s="436"/>
      <c r="AC50" s="436"/>
      <c r="AD50" s="436"/>
      <c r="AE50" s="453"/>
      <c r="AF50" s="444"/>
      <c r="AG50" s="462"/>
      <c r="AH50" s="462"/>
      <c r="AI50" s="462"/>
      <c r="AJ50" s="463"/>
      <c r="AK50" s="485"/>
      <c r="AL50" s="436"/>
      <c r="AM50" s="436"/>
      <c r="AN50" s="436"/>
      <c r="AO50" s="436"/>
      <c r="AP50" s="436"/>
      <c r="AQ50" s="436"/>
      <c r="AR50" s="436"/>
      <c r="AS50" s="436"/>
      <c r="AT50" s="436"/>
      <c r="AU50" s="436"/>
      <c r="AV50" s="436"/>
      <c r="AW50" s="436"/>
      <c r="AX50" s="436"/>
      <c r="AY50" s="436"/>
      <c r="AZ50" s="505"/>
      <c r="BA50" s="505"/>
      <c r="BB50" s="505"/>
      <c r="BC50" s="505"/>
      <c r="BD50" s="505"/>
      <c r="BE50" s="510"/>
      <c r="BF50" s="510"/>
      <c r="BG50" s="510"/>
      <c r="BH50" s="510"/>
      <c r="BI50" s="511"/>
      <c r="BJ50" s="493"/>
      <c r="BK50" s="493"/>
      <c r="BL50" s="493"/>
      <c r="BM50" s="493"/>
      <c r="BN50" s="493"/>
      <c r="BO50" s="411"/>
      <c r="BP50" s="411"/>
      <c r="BQ50" s="403">
        <v>44</v>
      </c>
      <c r="BR50" s="524"/>
      <c r="BS50" s="525"/>
      <c r="BT50" s="526"/>
      <c r="BU50" s="526"/>
      <c r="BV50" s="526"/>
      <c r="BW50" s="526"/>
      <c r="BX50" s="526"/>
      <c r="BY50" s="526"/>
      <c r="BZ50" s="526"/>
      <c r="CA50" s="526"/>
      <c r="CB50" s="526"/>
      <c r="CC50" s="526"/>
      <c r="CD50" s="526"/>
      <c r="CE50" s="526"/>
      <c r="CF50" s="526"/>
      <c r="CG50" s="534"/>
      <c r="CH50" s="535"/>
      <c r="CI50" s="536"/>
      <c r="CJ50" s="536"/>
      <c r="CK50" s="536"/>
      <c r="CL50" s="539"/>
      <c r="CM50" s="535"/>
      <c r="CN50" s="536"/>
      <c r="CO50" s="536"/>
      <c r="CP50" s="536"/>
      <c r="CQ50" s="539"/>
      <c r="CR50" s="535"/>
      <c r="CS50" s="536"/>
      <c r="CT50" s="536"/>
      <c r="CU50" s="536"/>
      <c r="CV50" s="539"/>
      <c r="CW50" s="535"/>
      <c r="CX50" s="536"/>
      <c r="CY50" s="536"/>
      <c r="CZ50" s="536"/>
      <c r="DA50" s="539"/>
      <c r="DB50" s="535"/>
      <c r="DC50" s="536"/>
      <c r="DD50" s="536"/>
      <c r="DE50" s="536"/>
      <c r="DF50" s="539"/>
      <c r="DG50" s="535"/>
      <c r="DH50" s="536"/>
      <c r="DI50" s="536"/>
      <c r="DJ50" s="536"/>
      <c r="DK50" s="539"/>
      <c r="DL50" s="535"/>
      <c r="DM50" s="536"/>
      <c r="DN50" s="536"/>
      <c r="DO50" s="536"/>
      <c r="DP50" s="539"/>
      <c r="DQ50" s="535"/>
      <c r="DR50" s="536"/>
      <c r="DS50" s="536"/>
      <c r="DT50" s="536"/>
      <c r="DU50" s="539"/>
      <c r="DV50" s="525"/>
      <c r="DW50" s="526"/>
      <c r="DX50" s="526"/>
      <c r="DY50" s="526"/>
      <c r="DZ50" s="554"/>
      <c r="EA50" s="390"/>
    </row>
    <row r="51" ht="26.25" customHeight="1" spans="1:131">
      <c r="A51" s="403">
        <v>24</v>
      </c>
      <c r="B51" s="404"/>
      <c r="C51" s="405"/>
      <c r="D51" s="405"/>
      <c r="E51" s="405"/>
      <c r="F51" s="405"/>
      <c r="G51" s="405"/>
      <c r="H51" s="405"/>
      <c r="I51" s="405"/>
      <c r="J51" s="405"/>
      <c r="K51" s="405"/>
      <c r="L51" s="405"/>
      <c r="M51" s="405"/>
      <c r="N51" s="405"/>
      <c r="O51" s="405"/>
      <c r="P51" s="415"/>
      <c r="Q51" s="435"/>
      <c r="R51" s="436"/>
      <c r="S51" s="436"/>
      <c r="T51" s="436"/>
      <c r="U51" s="436"/>
      <c r="V51" s="436"/>
      <c r="W51" s="436"/>
      <c r="X51" s="436"/>
      <c r="Y51" s="436"/>
      <c r="Z51" s="436"/>
      <c r="AA51" s="436"/>
      <c r="AB51" s="436"/>
      <c r="AC51" s="436"/>
      <c r="AD51" s="436"/>
      <c r="AE51" s="453"/>
      <c r="AF51" s="444"/>
      <c r="AG51" s="462"/>
      <c r="AH51" s="462"/>
      <c r="AI51" s="462"/>
      <c r="AJ51" s="463"/>
      <c r="AK51" s="485"/>
      <c r="AL51" s="436"/>
      <c r="AM51" s="436"/>
      <c r="AN51" s="436"/>
      <c r="AO51" s="436"/>
      <c r="AP51" s="436"/>
      <c r="AQ51" s="436"/>
      <c r="AR51" s="436"/>
      <c r="AS51" s="436"/>
      <c r="AT51" s="436"/>
      <c r="AU51" s="436"/>
      <c r="AV51" s="436"/>
      <c r="AW51" s="436"/>
      <c r="AX51" s="436"/>
      <c r="AY51" s="436"/>
      <c r="AZ51" s="505"/>
      <c r="BA51" s="505"/>
      <c r="BB51" s="505"/>
      <c r="BC51" s="505"/>
      <c r="BD51" s="505"/>
      <c r="BE51" s="510"/>
      <c r="BF51" s="510"/>
      <c r="BG51" s="510"/>
      <c r="BH51" s="510"/>
      <c r="BI51" s="511"/>
      <c r="BJ51" s="493"/>
      <c r="BK51" s="493"/>
      <c r="BL51" s="493"/>
      <c r="BM51" s="493"/>
      <c r="BN51" s="493"/>
      <c r="BO51" s="411"/>
      <c r="BP51" s="411"/>
      <c r="BQ51" s="403">
        <v>45</v>
      </c>
      <c r="BR51" s="524"/>
      <c r="BS51" s="525"/>
      <c r="BT51" s="526"/>
      <c r="BU51" s="526"/>
      <c r="BV51" s="526"/>
      <c r="BW51" s="526"/>
      <c r="BX51" s="526"/>
      <c r="BY51" s="526"/>
      <c r="BZ51" s="526"/>
      <c r="CA51" s="526"/>
      <c r="CB51" s="526"/>
      <c r="CC51" s="526"/>
      <c r="CD51" s="526"/>
      <c r="CE51" s="526"/>
      <c r="CF51" s="526"/>
      <c r="CG51" s="534"/>
      <c r="CH51" s="535"/>
      <c r="CI51" s="536"/>
      <c r="CJ51" s="536"/>
      <c r="CK51" s="536"/>
      <c r="CL51" s="539"/>
      <c r="CM51" s="535"/>
      <c r="CN51" s="536"/>
      <c r="CO51" s="536"/>
      <c r="CP51" s="536"/>
      <c r="CQ51" s="539"/>
      <c r="CR51" s="535"/>
      <c r="CS51" s="536"/>
      <c r="CT51" s="536"/>
      <c r="CU51" s="536"/>
      <c r="CV51" s="539"/>
      <c r="CW51" s="535"/>
      <c r="CX51" s="536"/>
      <c r="CY51" s="536"/>
      <c r="CZ51" s="536"/>
      <c r="DA51" s="539"/>
      <c r="DB51" s="535"/>
      <c r="DC51" s="536"/>
      <c r="DD51" s="536"/>
      <c r="DE51" s="536"/>
      <c r="DF51" s="539"/>
      <c r="DG51" s="535"/>
      <c r="DH51" s="536"/>
      <c r="DI51" s="536"/>
      <c r="DJ51" s="536"/>
      <c r="DK51" s="539"/>
      <c r="DL51" s="535"/>
      <c r="DM51" s="536"/>
      <c r="DN51" s="536"/>
      <c r="DO51" s="536"/>
      <c r="DP51" s="539"/>
      <c r="DQ51" s="535"/>
      <c r="DR51" s="536"/>
      <c r="DS51" s="536"/>
      <c r="DT51" s="536"/>
      <c r="DU51" s="539"/>
      <c r="DV51" s="525"/>
      <c r="DW51" s="526"/>
      <c r="DX51" s="526"/>
      <c r="DY51" s="526"/>
      <c r="DZ51" s="554"/>
      <c r="EA51" s="390"/>
    </row>
    <row r="52" ht="26.25" customHeight="1" spans="1:131">
      <c r="A52" s="403">
        <v>25</v>
      </c>
      <c r="B52" s="404"/>
      <c r="C52" s="405"/>
      <c r="D52" s="405"/>
      <c r="E52" s="405"/>
      <c r="F52" s="405"/>
      <c r="G52" s="405"/>
      <c r="H52" s="405"/>
      <c r="I52" s="405"/>
      <c r="J52" s="405"/>
      <c r="K52" s="405"/>
      <c r="L52" s="405"/>
      <c r="M52" s="405"/>
      <c r="N52" s="405"/>
      <c r="O52" s="405"/>
      <c r="P52" s="415"/>
      <c r="Q52" s="435"/>
      <c r="R52" s="436"/>
      <c r="S52" s="436"/>
      <c r="T52" s="436"/>
      <c r="U52" s="436"/>
      <c r="V52" s="436"/>
      <c r="W52" s="436"/>
      <c r="X52" s="436"/>
      <c r="Y52" s="436"/>
      <c r="Z52" s="436"/>
      <c r="AA52" s="436"/>
      <c r="AB52" s="436"/>
      <c r="AC52" s="436"/>
      <c r="AD52" s="436"/>
      <c r="AE52" s="453"/>
      <c r="AF52" s="444"/>
      <c r="AG52" s="462"/>
      <c r="AH52" s="462"/>
      <c r="AI52" s="462"/>
      <c r="AJ52" s="463"/>
      <c r="AK52" s="485"/>
      <c r="AL52" s="436"/>
      <c r="AM52" s="436"/>
      <c r="AN52" s="436"/>
      <c r="AO52" s="436"/>
      <c r="AP52" s="436"/>
      <c r="AQ52" s="436"/>
      <c r="AR52" s="436"/>
      <c r="AS52" s="436"/>
      <c r="AT52" s="436"/>
      <c r="AU52" s="436"/>
      <c r="AV52" s="436"/>
      <c r="AW52" s="436"/>
      <c r="AX52" s="436"/>
      <c r="AY52" s="436"/>
      <c r="AZ52" s="505"/>
      <c r="BA52" s="505"/>
      <c r="BB52" s="505"/>
      <c r="BC52" s="505"/>
      <c r="BD52" s="505"/>
      <c r="BE52" s="510"/>
      <c r="BF52" s="510"/>
      <c r="BG52" s="510"/>
      <c r="BH52" s="510"/>
      <c r="BI52" s="511"/>
      <c r="BJ52" s="493"/>
      <c r="BK52" s="493"/>
      <c r="BL52" s="493"/>
      <c r="BM52" s="493"/>
      <c r="BN52" s="493"/>
      <c r="BO52" s="411"/>
      <c r="BP52" s="411"/>
      <c r="BQ52" s="403">
        <v>46</v>
      </c>
      <c r="BR52" s="524"/>
      <c r="BS52" s="525"/>
      <c r="BT52" s="526"/>
      <c r="BU52" s="526"/>
      <c r="BV52" s="526"/>
      <c r="BW52" s="526"/>
      <c r="BX52" s="526"/>
      <c r="BY52" s="526"/>
      <c r="BZ52" s="526"/>
      <c r="CA52" s="526"/>
      <c r="CB52" s="526"/>
      <c r="CC52" s="526"/>
      <c r="CD52" s="526"/>
      <c r="CE52" s="526"/>
      <c r="CF52" s="526"/>
      <c r="CG52" s="534"/>
      <c r="CH52" s="535"/>
      <c r="CI52" s="536"/>
      <c r="CJ52" s="536"/>
      <c r="CK52" s="536"/>
      <c r="CL52" s="539"/>
      <c r="CM52" s="535"/>
      <c r="CN52" s="536"/>
      <c r="CO52" s="536"/>
      <c r="CP52" s="536"/>
      <c r="CQ52" s="539"/>
      <c r="CR52" s="535"/>
      <c r="CS52" s="536"/>
      <c r="CT52" s="536"/>
      <c r="CU52" s="536"/>
      <c r="CV52" s="539"/>
      <c r="CW52" s="535"/>
      <c r="CX52" s="536"/>
      <c r="CY52" s="536"/>
      <c r="CZ52" s="536"/>
      <c r="DA52" s="539"/>
      <c r="DB52" s="535"/>
      <c r="DC52" s="536"/>
      <c r="DD52" s="536"/>
      <c r="DE52" s="536"/>
      <c r="DF52" s="539"/>
      <c r="DG52" s="535"/>
      <c r="DH52" s="536"/>
      <c r="DI52" s="536"/>
      <c r="DJ52" s="536"/>
      <c r="DK52" s="539"/>
      <c r="DL52" s="535"/>
      <c r="DM52" s="536"/>
      <c r="DN52" s="536"/>
      <c r="DO52" s="536"/>
      <c r="DP52" s="539"/>
      <c r="DQ52" s="535"/>
      <c r="DR52" s="536"/>
      <c r="DS52" s="536"/>
      <c r="DT52" s="536"/>
      <c r="DU52" s="539"/>
      <c r="DV52" s="525"/>
      <c r="DW52" s="526"/>
      <c r="DX52" s="526"/>
      <c r="DY52" s="526"/>
      <c r="DZ52" s="554"/>
      <c r="EA52" s="390"/>
    </row>
    <row r="53" ht="26.25" customHeight="1" spans="1:131">
      <c r="A53" s="403">
        <v>26</v>
      </c>
      <c r="B53" s="404"/>
      <c r="C53" s="405"/>
      <c r="D53" s="405"/>
      <c r="E53" s="405"/>
      <c r="F53" s="405"/>
      <c r="G53" s="405"/>
      <c r="H53" s="405"/>
      <c r="I53" s="405"/>
      <c r="J53" s="405"/>
      <c r="K53" s="405"/>
      <c r="L53" s="405"/>
      <c r="M53" s="405"/>
      <c r="N53" s="405"/>
      <c r="O53" s="405"/>
      <c r="P53" s="415"/>
      <c r="Q53" s="435"/>
      <c r="R53" s="436"/>
      <c r="S53" s="436"/>
      <c r="T53" s="436"/>
      <c r="U53" s="436"/>
      <c r="V53" s="436"/>
      <c r="W53" s="436"/>
      <c r="X53" s="436"/>
      <c r="Y53" s="436"/>
      <c r="Z53" s="436"/>
      <c r="AA53" s="436"/>
      <c r="AB53" s="436"/>
      <c r="AC53" s="436"/>
      <c r="AD53" s="436"/>
      <c r="AE53" s="453"/>
      <c r="AF53" s="444"/>
      <c r="AG53" s="462"/>
      <c r="AH53" s="462"/>
      <c r="AI53" s="462"/>
      <c r="AJ53" s="463"/>
      <c r="AK53" s="485"/>
      <c r="AL53" s="436"/>
      <c r="AM53" s="436"/>
      <c r="AN53" s="436"/>
      <c r="AO53" s="436"/>
      <c r="AP53" s="436"/>
      <c r="AQ53" s="436"/>
      <c r="AR53" s="436"/>
      <c r="AS53" s="436"/>
      <c r="AT53" s="436"/>
      <c r="AU53" s="436"/>
      <c r="AV53" s="436"/>
      <c r="AW53" s="436"/>
      <c r="AX53" s="436"/>
      <c r="AY53" s="436"/>
      <c r="AZ53" s="505"/>
      <c r="BA53" s="505"/>
      <c r="BB53" s="505"/>
      <c r="BC53" s="505"/>
      <c r="BD53" s="505"/>
      <c r="BE53" s="510"/>
      <c r="BF53" s="510"/>
      <c r="BG53" s="510"/>
      <c r="BH53" s="510"/>
      <c r="BI53" s="511"/>
      <c r="BJ53" s="493"/>
      <c r="BK53" s="493"/>
      <c r="BL53" s="493"/>
      <c r="BM53" s="493"/>
      <c r="BN53" s="493"/>
      <c r="BO53" s="411"/>
      <c r="BP53" s="411"/>
      <c r="BQ53" s="403">
        <v>47</v>
      </c>
      <c r="BR53" s="524"/>
      <c r="BS53" s="525"/>
      <c r="BT53" s="526"/>
      <c r="BU53" s="526"/>
      <c r="BV53" s="526"/>
      <c r="BW53" s="526"/>
      <c r="BX53" s="526"/>
      <c r="BY53" s="526"/>
      <c r="BZ53" s="526"/>
      <c r="CA53" s="526"/>
      <c r="CB53" s="526"/>
      <c r="CC53" s="526"/>
      <c r="CD53" s="526"/>
      <c r="CE53" s="526"/>
      <c r="CF53" s="526"/>
      <c r="CG53" s="534"/>
      <c r="CH53" s="535"/>
      <c r="CI53" s="536"/>
      <c r="CJ53" s="536"/>
      <c r="CK53" s="536"/>
      <c r="CL53" s="539"/>
      <c r="CM53" s="535"/>
      <c r="CN53" s="536"/>
      <c r="CO53" s="536"/>
      <c r="CP53" s="536"/>
      <c r="CQ53" s="539"/>
      <c r="CR53" s="535"/>
      <c r="CS53" s="536"/>
      <c r="CT53" s="536"/>
      <c r="CU53" s="536"/>
      <c r="CV53" s="539"/>
      <c r="CW53" s="535"/>
      <c r="CX53" s="536"/>
      <c r="CY53" s="536"/>
      <c r="CZ53" s="536"/>
      <c r="DA53" s="539"/>
      <c r="DB53" s="535"/>
      <c r="DC53" s="536"/>
      <c r="DD53" s="536"/>
      <c r="DE53" s="536"/>
      <c r="DF53" s="539"/>
      <c r="DG53" s="535"/>
      <c r="DH53" s="536"/>
      <c r="DI53" s="536"/>
      <c r="DJ53" s="536"/>
      <c r="DK53" s="539"/>
      <c r="DL53" s="535"/>
      <c r="DM53" s="536"/>
      <c r="DN53" s="536"/>
      <c r="DO53" s="536"/>
      <c r="DP53" s="539"/>
      <c r="DQ53" s="535"/>
      <c r="DR53" s="536"/>
      <c r="DS53" s="536"/>
      <c r="DT53" s="536"/>
      <c r="DU53" s="539"/>
      <c r="DV53" s="525"/>
      <c r="DW53" s="526"/>
      <c r="DX53" s="526"/>
      <c r="DY53" s="526"/>
      <c r="DZ53" s="554"/>
      <c r="EA53" s="390"/>
    </row>
    <row r="54" ht="26.25" customHeight="1" spans="1:131">
      <c r="A54" s="403">
        <v>27</v>
      </c>
      <c r="B54" s="404"/>
      <c r="C54" s="405"/>
      <c r="D54" s="405"/>
      <c r="E54" s="405"/>
      <c r="F54" s="405"/>
      <c r="G54" s="405"/>
      <c r="H54" s="405"/>
      <c r="I54" s="405"/>
      <c r="J54" s="405"/>
      <c r="K54" s="405"/>
      <c r="L54" s="405"/>
      <c r="M54" s="405"/>
      <c r="N54" s="405"/>
      <c r="O54" s="405"/>
      <c r="P54" s="415"/>
      <c r="Q54" s="435"/>
      <c r="R54" s="436"/>
      <c r="S54" s="436"/>
      <c r="T54" s="436"/>
      <c r="U54" s="436"/>
      <c r="V54" s="436"/>
      <c r="W54" s="436"/>
      <c r="X54" s="436"/>
      <c r="Y54" s="436"/>
      <c r="Z54" s="436"/>
      <c r="AA54" s="436"/>
      <c r="AB54" s="436"/>
      <c r="AC54" s="436"/>
      <c r="AD54" s="436"/>
      <c r="AE54" s="453"/>
      <c r="AF54" s="444"/>
      <c r="AG54" s="462"/>
      <c r="AH54" s="462"/>
      <c r="AI54" s="462"/>
      <c r="AJ54" s="463"/>
      <c r="AK54" s="485"/>
      <c r="AL54" s="436"/>
      <c r="AM54" s="436"/>
      <c r="AN54" s="436"/>
      <c r="AO54" s="436"/>
      <c r="AP54" s="436"/>
      <c r="AQ54" s="436"/>
      <c r="AR54" s="436"/>
      <c r="AS54" s="436"/>
      <c r="AT54" s="436"/>
      <c r="AU54" s="436"/>
      <c r="AV54" s="436"/>
      <c r="AW54" s="436"/>
      <c r="AX54" s="436"/>
      <c r="AY54" s="436"/>
      <c r="AZ54" s="505"/>
      <c r="BA54" s="505"/>
      <c r="BB54" s="505"/>
      <c r="BC54" s="505"/>
      <c r="BD54" s="505"/>
      <c r="BE54" s="510"/>
      <c r="BF54" s="510"/>
      <c r="BG54" s="510"/>
      <c r="BH54" s="510"/>
      <c r="BI54" s="511"/>
      <c r="BJ54" s="493"/>
      <c r="BK54" s="493"/>
      <c r="BL54" s="493"/>
      <c r="BM54" s="493"/>
      <c r="BN54" s="493"/>
      <c r="BO54" s="411"/>
      <c r="BP54" s="411"/>
      <c r="BQ54" s="403">
        <v>48</v>
      </c>
      <c r="BR54" s="524"/>
      <c r="BS54" s="525"/>
      <c r="BT54" s="526"/>
      <c r="BU54" s="526"/>
      <c r="BV54" s="526"/>
      <c r="BW54" s="526"/>
      <c r="BX54" s="526"/>
      <c r="BY54" s="526"/>
      <c r="BZ54" s="526"/>
      <c r="CA54" s="526"/>
      <c r="CB54" s="526"/>
      <c r="CC54" s="526"/>
      <c r="CD54" s="526"/>
      <c r="CE54" s="526"/>
      <c r="CF54" s="526"/>
      <c r="CG54" s="534"/>
      <c r="CH54" s="535"/>
      <c r="CI54" s="536"/>
      <c r="CJ54" s="536"/>
      <c r="CK54" s="536"/>
      <c r="CL54" s="539"/>
      <c r="CM54" s="535"/>
      <c r="CN54" s="536"/>
      <c r="CO54" s="536"/>
      <c r="CP54" s="536"/>
      <c r="CQ54" s="539"/>
      <c r="CR54" s="535"/>
      <c r="CS54" s="536"/>
      <c r="CT54" s="536"/>
      <c r="CU54" s="536"/>
      <c r="CV54" s="539"/>
      <c r="CW54" s="535"/>
      <c r="CX54" s="536"/>
      <c r="CY54" s="536"/>
      <c r="CZ54" s="536"/>
      <c r="DA54" s="539"/>
      <c r="DB54" s="535"/>
      <c r="DC54" s="536"/>
      <c r="DD54" s="536"/>
      <c r="DE54" s="536"/>
      <c r="DF54" s="539"/>
      <c r="DG54" s="535"/>
      <c r="DH54" s="536"/>
      <c r="DI54" s="536"/>
      <c r="DJ54" s="536"/>
      <c r="DK54" s="539"/>
      <c r="DL54" s="535"/>
      <c r="DM54" s="536"/>
      <c r="DN54" s="536"/>
      <c r="DO54" s="536"/>
      <c r="DP54" s="539"/>
      <c r="DQ54" s="535"/>
      <c r="DR54" s="536"/>
      <c r="DS54" s="536"/>
      <c r="DT54" s="536"/>
      <c r="DU54" s="539"/>
      <c r="DV54" s="525"/>
      <c r="DW54" s="526"/>
      <c r="DX54" s="526"/>
      <c r="DY54" s="526"/>
      <c r="DZ54" s="554"/>
      <c r="EA54" s="390"/>
    </row>
    <row r="55" ht="26.25" customHeight="1" spans="1:131">
      <c r="A55" s="403">
        <v>28</v>
      </c>
      <c r="B55" s="404"/>
      <c r="C55" s="405"/>
      <c r="D55" s="405"/>
      <c r="E55" s="405"/>
      <c r="F55" s="405"/>
      <c r="G55" s="405"/>
      <c r="H55" s="405"/>
      <c r="I55" s="405"/>
      <c r="J55" s="405"/>
      <c r="K55" s="405"/>
      <c r="L55" s="405"/>
      <c r="M55" s="405"/>
      <c r="N55" s="405"/>
      <c r="O55" s="405"/>
      <c r="P55" s="415"/>
      <c r="Q55" s="435"/>
      <c r="R55" s="436"/>
      <c r="S55" s="436"/>
      <c r="T55" s="436"/>
      <c r="U55" s="436"/>
      <c r="V55" s="436"/>
      <c r="W55" s="436"/>
      <c r="X55" s="436"/>
      <c r="Y55" s="436"/>
      <c r="Z55" s="436"/>
      <c r="AA55" s="436"/>
      <c r="AB55" s="436"/>
      <c r="AC55" s="436"/>
      <c r="AD55" s="436"/>
      <c r="AE55" s="453"/>
      <c r="AF55" s="444"/>
      <c r="AG55" s="462"/>
      <c r="AH55" s="462"/>
      <c r="AI55" s="462"/>
      <c r="AJ55" s="463"/>
      <c r="AK55" s="485"/>
      <c r="AL55" s="436"/>
      <c r="AM55" s="436"/>
      <c r="AN55" s="436"/>
      <c r="AO55" s="436"/>
      <c r="AP55" s="436"/>
      <c r="AQ55" s="436"/>
      <c r="AR55" s="436"/>
      <c r="AS55" s="436"/>
      <c r="AT55" s="436"/>
      <c r="AU55" s="436"/>
      <c r="AV55" s="436"/>
      <c r="AW55" s="436"/>
      <c r="AX55" s="436"/>
      <c r="AY55" s="436"/>
      <c r="AZ55" s="505"/>
      <c r="BA55" s="505"/>
      <c r="BB55" s="505"/>
      <c r="BC55" s="505"/>
      <c r="BD55" s="505"/>
      <c r="BE55" s="510"/>
      <c r="BF55" s="510"/>
      <c r="BG55" s="510"/>
      <c r="BH55" s="510"/>
      <c r="BI55" s="511"/>
      <c r="BJ55" s="493"/>
      <c r="BK55" s="493"/>
      <c r="BL55" s="493"/>
      <c r="BM55" s="493"/>
      <c r="BN55" s="493"/>
      <c r="BO55" s="411"/>
      <c r="BP55" s="411"/>
      <c r="BQ55" s="403">
        <v>49</v>
      </c>
      <c r="BR55" s="524"/>
      <c r="BS55" s="525"/>
      <c r="BT55" s="526"/>
      <c r="BU55" s="526"/>
      <c r="BV55" s="526"/>
      <c r="BW55" s="526"/>
      <c r="BX55" s="526"/>
      <c r="BY55" s="526"/>
      <c r="BZ55" s="526"/>
      <c r="CA55" s="526"/>
      <c r="CB55" s="526"/>
      <c r="CC55" s="526"/>
      <c r="CD55" s="526"/>
      <c r="CE55" s="526"/>
      <c r="CF55" s="526"/>
      <c r="CG55" s="534"/>
      <c r="CH55" s="535"/>
      <c r="CI55" s="536"/>
      <c r="CJ55" s="536"/>
      <c r="CK55" s="536"/>
      <c r="CL55" s="539"/>
      <c r="CM55" s="535"/>
      <c r="CN55" s="536"/>
      <c r="CO55" s="536"/>
      <c r="CP55" s="536"/>
      <c r="CQ55" s="539"/>
      <c r="CR55" s="535"/>
      <c r="CS55" s="536"/>
      <c r="CT55" s="536"/>
      <c r="CU55" s="536"/>
      <c r="CV55" s="539"/>
      <c r="CW55" s="535"/>
      <c r="CX55" s="536"/>
      <c r="CY55" s="536"/>
      <c r="CZ55" s="536"/>
      <c r="DA55" s="539"/>
      <c r="DB55" s="535"/>
      <c r="DC55" s="536"/>
      <c r="DD55" s="536"/>
      <c r="DE55" s="536"/>
      <c r="DF55" s="539"/>
      <c r="DG55" s="535"/>
      <c r="DH55" s="536"/>
      <c r="DI55" s="536"/>
      <c r="DJ55" s="536"/>
      <c r="DK55" s="539"/>
      <c r="DL55" s="535"/>
      <c r="DM55" s="536"/>
      <c r="DN55" s="536"/>
      <c r="DO55" s="536"/>
      <c r="DP55" s="539"/>
      <c r="DQ55" s="535"/>
      <c r="DR55" s="536"/>
      <c r="DS55" s="536"/>
      <c r="DT55" s="536"/>
      <c r="DU55" s="539"/>
      <c r="DV55" s="525"/>
      <c r="DW55" s="526"/>
      <c r="DX55" s="526"/>
      <c r="DY55" s="526"/>
      <c r="DZ55" s="554"/>
      <c r="EA55" s="390"/>
    </row>
    <row r="56" ht="26.25" customHeight="1" spans="1:131">
      <c r="A56" s="403">
        <v>29</v>
      </c>
      <c r="B56" s="404"/>
      <c r="C56" s="405"/>
      <c r="D56" s="405"/>
      <c r="E56" s="405"/>
      <c r="F56" s="405"/>
      <c r="G56" s="405"/>
      <c r="H56" s="405"/>
      <c r="I56" s="405"/>
      <c r="J56" s="405"/>
      <c r="K56" s="405"/>
      <c r="L56" s="405"/>
      <c r="M56" s="405"/>
      <c r="N56" s="405"/>
      <c r="O56" s="405"/>
      <c r="P56" s="415"/>
      <c r="Q56" s="435"/>
      <c r="R56" s="436"/>
      <c r="S56" s="436"/>
      <c r="T56" s="436"/>
      <c r="U56" s="436"/>
      <c r="V56" s="436"/>
      <c r="W56" s="436"/>
      <c r="X56" s="436"/>
      <c r="Y56" s="436"/>
      <c r="Z56" s="436"/>
      <c r="AA56" s="436"/>
      <c r="AB56" s="436"/>
      <c r="AC56" s="436"/>
      <c r="AD56" s="436"/>
      <c r="AE56" s="453"/>
      <c r="AF56" s="444"/>
      <c r="AG56" s="462"/>
      <c r="AH56" s="462"/>
      <c r="AI56" s="462"/>
      <c r="AJ56" s="463"/>
      <c r="AK56" s="485"/>
      <c r="AL56" s="436"/>
      <c r="AM56" s="436"/>
      <c r="AN56" s="436"/>
      <c r="AO56" s="436"/>
      <c r="AP56" s="436"/>
      <c r="AQ56" s="436"/>
      <c r="AR56" s="436"/>
      <c r="AS56" s="436"/>
      <c r="AT56" s="436"/>
      <c r="AU56" s="436"/>
      <c r="AV56" s="436"/>
      <c r="AW56" s="436"/>
      <c r="AX56" s="436"/>
      <c r="AY56" s="436"/>
      <c r="AZ56" s="505"/>
      <c r="BA56" s="505"/>
      <c r="BB56" s="505"/>
      <c r="BC56" s="505"/>
      <c r="BD56" s="505"/>
      <c r="BE56" s="510"/>
      <c r="BF56" s="510"/>
      <c r="BG56" s="510"/>
      <c r="BH56" s="510"/>
      <c r="BI56" s="511"/>
      <c r="BJ56" s="493"/>
      <c r="BK56" s="493"/>
      <c r="BL56" s="493"/>
      <c r="BM56" s="493"/>
      <c r="BN56" s="493"/>
      <c r="BO56" s="411"/>
      <c r="BP56" s="411"/>
      <c r="BQ56" s="403">
        <v>50</v>
      </c>
      <c r="BR56" s="524"/>
      <c r="BS56" s="525"/>
      <c r="BT56" s="526"/>
      <c r="BU56" s="526"/>
      <c r="BV56" s="526"/>
      <c r="BW56" s="526"/>
      <c r="BX56" s="526"/>
      <c r="BY56" s="526"/>
      <c r="BZ56" s="526"/>
      <c r="CA56" s="526"/>
      <c r="CB56" s="526"/>
      <c r="CC56" s="526"/>
      <c r="CD56" s="526"/>
      <c r="CE56" s="526"/>
      <c r="CF56" s="526"/>
      <c r="CG56" s="534"/>
      <c r="CH56" s="535"/>
      <c r="CI56" s="536"/>
      <c r="CJ56" s="536"/>
      <c r="CK56" s="536"/>
      <c r="CL56" s="539"/>
      <c r="CM56" s="535"/>
      <c r="CN56" s="536"/>
      <c r="CO56" s="536"/>
      <c r="CP56" s="536"/>
      <c r="CQ56" s="539"/>
      <c r="CR56" s="535"/>
      <c r="CS56" s="536"/>
      <c r="CT56" s="536"/>
      <c r="CU56" s="536"/>
      <c r="CV56" s="539"/>
      <c r="CW56" s="535"/>
      <c r="CX56" s="536"/>
      <c r="CY56" s="536"/>
      <c r="CZ56" s="536"/>
      <c r="DA56" s="539"/>
      <c r="DB56" s="535"/>
      <c r="DC56" s="536"/>
      <c r="DD56" s="536"/>
      <c r="DE56" s="536"/>
      <c r="DF56" s="539"/>
      <c r="DG56" s="535"/>
      <c r="DH56" s="536"/>
      <c r="DI56" s="536"/>
      <c r="DJ56" s="536"/>
      <c r="DK56" s="539"/>
      <c r="DL56" s="535"/>
      <c r="DM56" s="536"/>
      <c r="DN56" s="536"/>
      <c r="DO56" s="536"/>
      <c r="DP56" s="539"/>
      <c r="DQ56" s="535"/>
      <c r="DR56" s="536"/>
      <c r="DS56" s="536"/>
      <c r="DT56" s="536"/>
      <c r="DU56" s="539"/>
      <c r="DV56" s="525"/>
      <c r="DW56" s="526"/>
      <c r="DX56" s="526"/>
      <c r="DY56" s="526"/>
      <c r="DZ56" s="554"/>
      <c r="EA56" s="390"/>
    </row>
    <row r="57" ht="26.25" customHeight="1" spans="1:131">
      <c r="A57" s="403">
        <v>30</v>
      </c>
      <c r="B57" s="404"/>
      <c r="C57" s="405"/>
      <c r="D57" s="405"/>
      <c r="E57" s="405"/>
      <c r="F57" s="405"/>
      <c r="G57" s="405"/>
      <c r="H57" s="405"/>
      <c r="I57" s="405"/>
      <c r="J57" s="405"/>
      <c r="K57" s="405"/>
      <c r="L57" s="405"/>
      <c r="M57" s="405"/>
      <c r="N57" s="405"/>
      <c r="O57" s="405"/>
      <c r="P57" s="415"/>
      <c r="Q57" s="435"/>
      <c r="R57" s="436"/>
      <c r="S57" s="436"/>
      <c r="T57" s="436"/>
      <c r="U57" s="436"/>
      <c r="V57" s="436"/>
      <c r="W57" s="436"/>
      <c r="X57" s="436"/>
      <c r="Y57" s="436"/>
      <c r="Z57" s="436"/>
      <c r="AA57" s="436"/>
      <c r="AB57" s="436"/>
      <c r="AC57" s="436"/>
      <c r="AD57" s="436"/>
      <c r="AE57" s="453"/>
      <c r="AF57" s="444"/>
      <c r="AG57" s="462"/>
      <c r="AH57" s="462"/>
      <c r="AI57" s="462"/>
      <c r="AJ57" s="463"/>
      <c r="AK57" s="485"/>
      <c r="AL57" s="436"/>
      <c r="AM57" s="436"/>
      <c r="AN57" s="436"/>
      <c r="AO57" s="436"/>
      <c r="AP57" s="436"/>
      <c r="AQ57" s="436"/>
      <c r="AR57" s="436"/>
      <c r="AS57" s="436"/>
      <c r="AT57" s="436"/>
      <c r="AU57" s="436"/>
      <c r="AV57" s="436"/>
      <c r="AW57" s="436"/>
      <c r="AX57" s="436"/>
      <c r="AY57" s="436"/>
      <c r="AZ57" s="505"/>
      <c r="BA57" s="505"/>
      <c r="BB57" s="505"/>
      <c r="BC57" s="505"/>
      <c r="BD57" s="505"/>
      <c r="BE57" s="510"/>
      <c r="BF57" s="510"/>
      <c r="BG57" s="510"/>
      <c r="BH57" s="510"/>
      <c r="BI57" s="511"/>
      <c r="BJ57" s="493"/>
      <c r="BK57" s="493"/>
      <c r="BL57" s="493"/>
      <c r="BM57" s="493"/>
      <c r="BN57" s="493"/>
      <c r="BO57" s="411"/>
      <c r="BP57" s="411"/>
      <c r="BQ57" s="403">
        <v>51</v>
      </c>
      <c r="BR57" s="524"/>
      <c r="BS57" s="525"/>
      <c r="BT57" s="526"/>
      <c r="BU57" s="526"/>
      <c r="BV57" s="526"/>
      <c r="BW57" s="526"/>
      <c r="BX57" s="526"/>
      <c r="BY57" s="526"/>
      <c r="BZ57" s="526"/>
      <c r="CA57" s="526"/>
      <c r="CB57" s="526"/>
      <c r="CC57" s="526"/>
      <c r="CD57" s="526"/>
      <c r="CE57" s="526"/>
      <c r="CF57" s="526"/>
      <c r="CG57" s="534"/>
      <c r="CH57" s="535"/>
      <c r="CI57" s="536"/>
      <c r="CJ57" s="536"/>
      <c r="CK57" s="536"/>
      <c r="CL57" s="539"/>
      <c r="CM57" s="535"/>
      <c r="CN57" s="536"/>
      <c r="CO57" s="536"/>
      <c r="CP57" s="536"/>
      <c r="CQ57" s="539"/>
      <c r="CR57" s="535"/>
      <c r="CS57" s="536"/>
      <c r="CT57" s="536"/>
      <c r="CU57" s="536"/>
      <c r="CV57" s="539"/>
      <c r="CW57" s="535"/>
      <c r="CX57" s="536"/>
      <c r="CY57" s="536"/>
      <c r="CZ57" s="536"/>
      <c r="DA57" s="539"/>
      <c r="DB57" s="535"/>
      <c r="DC57" s="536"/>
      <c r="DD57" s="536"/>
      <c r="DE57" s="536"/>
      <c r="DF57" s="539"/>
      <c r="DG57" s="535"/>
      <c r="DH57" s="536"/>
      <c r="DI57" s="536"/>
      <c r="DJ57" s="536"/>
      <c r="DK57" s="539"/>
      <c r="DL57" s="535"/>
      <c r="DM57" s="536"/>
      <c r="DN57" s="536"/>
      <c r="DO57" s="536"/>
      <c r="DP57" s="539"/>
      <c r="DQ57" s="535"/>
      <c r="DR57" s="536"/>
      <c r="DS57" s="536"/>
      <c r="DT57" s="536"/>
      <c r="DU57" s="539"/>
      <c r="DV57" s="525"/>
      <c r="DW57" s="526"/>
      <c r="DX57" s="526"/>
      <c r="DY57" s="526"/>
      <c r="DZ57" s="554"/>
      <c r="EA57" s="390"/>
    </row>
    <row r="58" ht="26.25" customHeight="1" spans="1:131">
      <c r="A58" s="403">
        <v>31</v>
      </c>
      <c r="B58" s="404"/>
      <c r="C58" s="405"/>
      <c r="D58" s="405"/>
      <c r="E58" s="405"/>
      <c r="F58" s="405"/>
      <c r="G58" s="405"/>
      <c r="H58" s="405"/>
      <c r="I58" s="405"/>
      <c r="J58" s="405"/>
      <c r="K58" s="405"/>
      <c r="L58" s="405"/>
      <c r="M58" s="405"/>
      <c r="N58" s="405"/>
      <c r="O58" s="405"/>
      <c r="P58" s="415"/>
      <c r="Q58" s="435"/>
      <c r="R58" s="436"/>
      <c r="S58" s="436"/>
      <c r="T58" s="436"/>
      <c r="U58" s="436"/>
      <c r="V58" s="436"/>
      <c r="W58" s="436"/>
      <c r="X58" s="436"/>
      <c r="Y58" s="436"/>
      <c r="Z58" s="436"/>
      <c r="AA58" s="436"/>
      <c r="AB58" s="436"/>
      <c r="AC58" s="436"/>
      <c r="AD58" s="436"/>
      <c r="AE58" s="453"/>
      <c r="AF58" s="444"/>
      <c r="AG58" s="462"/>
      <c r="AH58" s="462"/>
      <c r="AI58" s="462"/>
      <c r="AJ58" s="463"/>
      <c r="AK58" s="485"/>
      <c r="AL58" s="436"/>
      <c r="AM58" s="436"/>
      <c r="AN58" s="436"/>
      <c r="AO58" s="436"/>
      <c r="AP58" s="436"/>
      <c r="AQ58" s="436"/>
      <c r="AR58" s="436"/>
      <c r="AS58" s="436"/>
      <c r="AT58" s="436"/>
      <c r="AU58" s="436"/>
      <c r="AV58" s="436"/>
      <c r="AW58" s="436"/>
      <c r="AX58" s="436"/>
      <c r="AY58" s="436"/>
      <c r="AZ58" s="505"/>
      <c r="BA58" s="505"/>
      <c r="BB58" s="505"/>
      <c r="BC58" s="505"/>
      <c r="BD58" s="505"/>
      <c r="BE58" s="510"/>
      <c r="BF58" s="510"/>
      <c r="BG58" s="510"/>
      <c r="BH58" s="510"/>
      <c r="BI58" s="511"/>
      <c r="BJ58" s="493"/>
      <c r="BK58" s="493"/>
      <c r="BL58" s="493"/>
      <c r="BM58" s="493"/>
      <c r="BN58" s="493"/>
      <c r="BO58" s="411"/>
      <c r="BP58" s="411"/>
      <c r="BQ58" s="403">
        <v>52</v>
      </c>
      <c r="BR58" s="524"/>
      <c r="BS58" s="525"/>
      <c r="BT58" s="526"/>
      <c r="BU58" s="526"/>
      <c r="BV58" s="526"/>
      <c r="BW58" s="526"/>
      <c r="BX58" s="526"/>
      <c r="BY58" s="526"/>
      <c r="BZ58" s="526"/>
      <c r="CA58" s="526"/>
      <c r="CB58" s="526"/>
      <c r="CC58" s="526"/>
      <c r="CD58" s="526"/>
      <c r="CE58" s="526"/>
      <c r="CF58" s="526"/>
      <c r="CG58" s="534"/>
      <c r="CH58" s="535"/>
      <c r="CI58" s="536"/>
      <c r="CJ58" s="536"/>
      <c r="CK58" s="536"/>
      <c r="CL58" s="539"/>
      <c r="CM58" s="535"/>
      <c r="CN58" s="536"/>
      <c r="CO58" s="536"/>
      <c r="CP58" s="536"/>
      <c r="CQ58" s="539"/>
      <c r="CR58" s="535"/>
      <c r="CS58" s="536"/>
      <c r="CT58" s="536"/>
      <c r="CU58" s="536"/>
      <c r="CV58" s="539"/>
      <c r="CW58" s="535"/>
      <c r="CX58" s="536"/>
      <c r="CY58" s="536"/>
      <c r="CZ58" s="536"/>
      <c r="DA58" s="539"/>
      <c r="DB58" s="535"/>
      <c r="DC58" s="536"/>
      <c r="DD58" s="536"/>
      <c r="DE58" s="536"/>
      <c r="DF58" s="539"/>
      <c r="DG58" s="535"/>
      <c r="DH58" s="536"/>
      <c r="DI58" s="536"/>
      <c r="DJ58" s="536"/>
      <c r="DK58" s="539"/>
      <c r="DL58" s="535"/>
      <c r="DM58" s="536"/>
      <c r="DN58" s="536"/>
      <c r="DO58" s="536"/>
      <c r="DP58" s="539"/>
      <c r="DQ58" s="535"/>
      <c r="DR58" s="536"/>
      <c r="DS58" s="536"/>
      <c r="DT58" s="536"/>
      <c r="DU58" s="539"/>
      <c r="DV58" s="525"/>
      <c r="DW58" s="526"/>
      <c r="DX58" s="526"/>
      <c r="DY58" s="526"/>
      <c r="DZ58" s="554"/>
      <c r="EA58" s="390"/>
    </row>
    <row r="59" ht="26.25" customHeight="1" spans="1:131">
      <c r="A59" s="403">
        <v>32</v>
      </c>
      <c r="B59" s="404"/>
      <c r="C59" s="405"/>
      <c r="D59" s="405"/>
      <c r="E59" s="405"/>
      <c r="F59" s="405"/>
      <c r="G59" s="405"/>
      <c r="H59" s="405"/>
      <c r="I59" s="405"/>
      <c r="J59" s="405"/>
      <c r="K59" s="405"/>
      <c r="L59" s="405"/>
      <c r="M59" s="405"/>
      <c r="N59" s="405"/>
      <c r="O59" s="405"/>
      <c r="P59" s="415"/>
      <c r="Q59" s="435"/>
      <c r="R59" s="436"/>
      <c r="S59" s="436"/>
      <c r="T59" s="436"/>
      <c r="U59" s="436"/>
      <c r="V59" s="436"/>
      <c r="W59" s="436"/>
      <c r="X59" s="436"/>
      <c r="Y59" s="436"/>
      <c r="Z59" s="436"/>
      <c r="AA59" s="436"/>
      <c r="AB59" s="436"/>
      <c r="AC59" s="436"/>
      <c r="AD59" s="436"/>
      <c r="AE59" s="453"/>
      <c r="AF59" s="444"/>
      <c r="AG59" s="462"/>
      <c r="AH59" s="462"/>
      <c r="AI59" s="462"/>
      <c r="AJ59" s="463"/>
      <c r="AK59" s="485"/>
      <c r="AL59" s="436"/>
      <c r="AM59" s="436"/>
      <c r="AN59" s="436"/>
      <c r="AO59" s="436"/>
      <c r="AP59" s="436"/>
      <c r="AQ59" s="436"/>
      <c r="AR59" s="436"/>
      <c r="AS59" s="436"/>
      <c r="AT59" s="436"/>
      <c r="AU59" s="436"/>
      <c r="AV59" s="436"/>
      <c r="AW59" s="436"/>
      <c r="AX59" s="436"/>
      <c r="AY59" s="436"/>
      <c r="AZ59" s="505"/>
      <c r="BA59" s="505"/>
      <c r="BB59" s="505"/>
      <c r="BC59" s="505"/>
      <c r="BD59" s="505"/>
      <c r="BE59" s="510"/>
      <c r="BF59" s="510"/>
      <c r="BG59" s="510"/>
      <c r="BH59" s="510"/>
      <c r="BI59" s="511"/>
      <c r="BJ59" s="493"/>
      <c r="BK59" s="493"/>
      <c r="BL59" s="493"/>
      <c r="BM59" s="493"/>
      <c r="BN59" s="493"/>
      <c r="BO59" s="411"/>
      <c r="BP59" s="411"/>
      <c r="BQ59" s="403">
        <v>53</v>
      </c>
      <c r="BR59" s="524"/>
      <c r="BS59" s="525"/>
      <c r="BT59" s="526"/>
      <c r="BU59" s="526"/>
      <c r="BV59" s="526"/>
      <c r="BW59" s="526"/>
      <c r="BX59" s="526"/>
      <c r="BY59" s="526"/>
      <c r="BZ59" s="526"/>
      <c r="CA59" s="526"/>
      <c r="CB59" s="526"/>
      <c r="CC59" s="526"/>
      <c r="CD59" s="526"/>
      <c r="CE59" s="526"/>
      <c r="CF59" s="526"/>
      <c r="CG59" s="534"/>
      <c r="CH59" s="535"/>
      <c r="CI59" s="536"/>
      <c r="CJ59" s="536"/>
      <c r="CK59" s="536"/>
      <c r="CL59" s="539"/>
      <c r="CM59" s="535"/>
      <c r="CN59" s="536"/>
      <c r="CO59" s="536"/>
      <c r="CP59" s="536"/>
      <c r="CQ59" s="539"/>
      <c r="CR59" s="535"/>
      <c r="CS59" s="536"/>
      <c r="CT59" s="536"/>
      <c r="CU59" s="536"/>
      <c r="CV59" s="539"/>
      <c r="CW59" s="535"/>
      <c r="CX59" s="536"/>
      <c r="CY59" s="536"/>
      <c r="CZ59" s="536"/>
      <c r="DA59" s="539"/>
      <c r="DB59" s="535"/>
      <c r="DC59" s="536"/>
      <c r="DD59" s="536"/>
      <c r="DE59" s="536"/>
      <c r="DF59" s="539"/>
      <c r="DG59" s="535"/>
      <c r="DH59" s="536"/>
      <c r="DI59" s="536"/>
      <c r="DJ59" s="536"/>
      <c r="DK59" s="539"/>
      <c r="DL59" s="535"/>
      <c r="DM59" s="536"/>
      <c r="DN59" s="536"/>
      <c r="DO59" s="536"/>
      <c r="DP59" s="539"/>
      <c r="DQ59" s="535"/>
      <c r="DR59" s="536"/>
      <c r="DS59" s="536"/>
      <c r="DT59" s="536"/>
      <c r="DU59" s="539"/>
      <c r="DV59" s="525"/>
      <c r="DW59" s="526"/>
      <c r="DX59" s="526"/>
      <c r="DY59" s="526"/>
      <c r="DZ59" s="554"/>
      <c r="EA59" s="390"/>
    </row>
    <row r="60" ht="26.25" customHeight="1" spans="1:131">
      <c r="A60" s="403">
        <v>33</v>
      </c>
      <c r="B60" s="404"/>
      <c r="C60" s="405"/>
      <c r="D60" s="405"/>
      <c r="E60" s="405"/>
      <c r="F60" s="405"/>
      <c r="G60" s="405"/>
      <c r="H60" s="405"/>
      <c r="I60" s="405"/>
      <c r="J60" s="405"/>
      <c r="K60" s="405"/>
      <c r="L60" s="405"/>
      <c r="M60" s="405"/>
      <c r="N60" s="405"/>
      <c r="O60" s="405"/>
      <c r="P60" s="415"/>
      <c r="Q60" s="435"/>
      <c r="R60" s="436"/>
      <c r="S60" s="436"/>
      <c r="T60" s="436"/>
      <c r="U60" s="436"/>
      <c r="V60" s="436"/>
      <c r="W60" s="436"/>
      <c r="X60" s="436"/>
      <c r="Y60" s="436"/>
      <c r="Z60" s="436"/>
      <c r="AA60" s="436"/>
      <c r="AB60" s="436"/>
      <c r="AC60" s="436"/>
      <c r="AD60" s="436"/>
      <c r="AE60" s="453"/>
      <c r="AF60" s="444"/>
      <c r="AG60" s="462"/>
      <c r="AH60" s="462"/>
      <c r="AI60" s="462"/>
      <c r="AJ60" s="463"/>
      <c r="AK60" s="485"/>
      <c r="AL60" s="436"/>
      <c r="AM60" s="436"/>
      <c r="AN60" s="436"/>
      <c r="AO60" s="436"/>
      <c r="AP60" s="436"/>
      <c r="AQ60" s="436"/>
      <c r="AR60" s="436"/>
      <c r="AS60" s="436"/>
      <c r="AT60" s="436"/>
      <c r="AU60" s="436"/>
      <c r="AV60" s="436"/>
      <c r="AW60" s="436"/>
      <c r="AX60" s="436"/>
      <c r="AY60" s="436"/>
      <c r="AZ60" s="505"/>
      <c r="BA60" s="505"/>
      <c r="BB60" s="505"/>
      <c r="BC60" s="505"/>
      <c r="BD60" s="505"/>
      <c r="BE60" s="510"/>
      <c r="BF60" s="510"/>
      <c r="BG60" s="510"/>
      <c r="BH60" s="510"/>
      <c r="BI60" s="511"/>
      <c r="BJ60" s="493"/>
      <c r="BK60" s="493"/>
      <c r="BL60" s="493"/>
      <c r="BM60" s="493"/>
      <c r="BN60" s="493"/>
      <c r="BO60" s="411"/>
      <c r="BP60" s="411"/>
      <c r="BQ60" s="403">
        <v>54</v>
      </c>
      <c r="BR60" s="524"/>
      <c r="BS60" s="525"/>
      <c r="BT60" s="526"/>
      <c r="BU60" s="526"/>
      <c r="BV60" s="526"/>
      <c r="BW60" s="526"/>
      <c r="BX60" s="526"/>
      <c r="BY60" s="526"/>
      <c r="BZ60" s="526"/>
      <c r="CA60" s="526"/>
      <c r="CB60" s="526"/>
      <c r="CC60" s="526"/>
      <c r="CD60" s="526"/>
      <c r="CE60" s="526"/>
      <c r="CF60" s="526"/>
      <c r="CG60" s="534"/>
      <c r="CH60" s="535"/>
      <c r="CI60" s="536"/>
      <c r="CJ60" s="536"/>
      <c r="CK60" s="536"/>
      <c r="CL60" s="539"/>
      <c r="CM60" s="535"/>
      <c r="CN60" s="536"/>
      <c r="CO60" s="536"/>
      <c r="CP60" s="536"/>
      <c r="CQ60" s="539"/>
      <c r="CR60" s="535"/>
      <c r="CS60" s="536"/>
      <c r="CT60" s="536"/>
      <c r="CU60" s="536"/>
      <c r="CV60" s="539"/>
      <c r="CW60" s="535"/>
      <c r="CX60" s="536"/>
      <c r="CY60" s="536"/>
      <c r="CZ60" s="536"/>
      <c r="DA60" s="539"/>
      <c r="DB60" s="535"/>
      <c r="DC60" s="536"/>
      <c r="DD60" s="536"/>
      <c r="DE60" s="536"/>
      <c r="DF60" s="539"/>
      <c r="DG60" s="535"/>
      <c r="DH60" s="536"/>
      <c r="DI60" s="536"/>
      <c r="DJ60" s="536"/>
      <c r="DK60" s="539"/>
      <c r="DL60" s="535"/>
      <c r="DM60" s="536"/>
      <c r="DN60" s="536"/>
      <c r="DO60" s="536"/>
      <c r="DP60" s="539"/>
      <c r="DQ60" s="535"/>
      <c r="DR60" s="536"/>
      <c r="DS60" s="536"/>
      <c r="DT60" s="536"/>
      <c r="DU60" s="539"/>
      <c r="DV60" s="525"/>
      <c r="DW60" s="526"/>
      <c r="DX60" s="526"/>
      <c r="DY60" s="526"/>
      <c r="DZ60" s="554"/>
      <c r="EA60" s="390"/>
    </row>
    <row r="61" ht="26.25" customHeight="1" spans="1:131">
      <c r="A61" s="403">
        <v>34</v>
      </c>
      <c r="B61" s="404"/>
      <c r="C61" s="405"/>
      <c r="D61" s="405"/>
      <c r="E61" s="405"/>
      <c r="F61" s="405"/>
      <c r="G61" s="405"/>
      <c r="H61" s="405"/>
      <c r="I61" s="405"/>
      <c r="J61" s="405"/>
      <c r="K61" s="405"/>
      <c r="L61" s="405"/>
      <c r="M61" s="405"/>
      <c r="N61" s="405"/>
      <c r="O61" s="405"/>
      <c r="P61" s="415"/>
      <c r="Q61" s="435"/>
      <c r="R61" s="436"/>
      <c r="S61" s="436"/>
      <c r="T61" s="436"/>
      <c r="U61" s="436"/>
      <c r="V61" s="436"/>
      <c r="W61" s="436"/>
      <c r="X61" s="436"/>
      <c r="Y61" s="436"/>
      <c r="Z61" s="436"/>
      <c r="AA61" s="436"/>
      <c r="AB61" s="436"/>
      <c r="AC61" s="436"/>
      <c r="AD61" s="436"/>
      <c r="AE61" s="453"/>
      <c r="AF61" s="444"/>
      <c r="AG61" s="462"/>
      <c r="AH61" s="462"/>
      <c r="AI61" s="462"/>
      <c r="AJ61" s="463"/>
      <c r="AK61" s="485"/>
      <c r="AL61" s="436"/>
      <c r="AM61" s="436"/>
      <c r="AN61" s="436"/>
      <c r="AO61" s="436"/>
      <c r="AP61" s="436"/>
      <c r="AQ61" s="436"/>
      <c r="AR61" s="436"/>
      <c r="AS61" s="436"/>
      <c r="AT61" s="436"/>
      <c r="AU61" s="436"/>
      <c r="AV61" s="436"/>
      <c r="AW61" s="436"/>
      <c r="AX61" s="436"/>
      <c r="AY61" s="436"/>
      <c r="AZ61" s="505"/>
      <c r="BA61" s="505"/>
      <c r="BB61" s="505"/>
      <c r="BC61" s="505"/>
      <c r="BD61" s="505"/>
      <c r="BE61" s="510"/>
      <c r="BF61" s="510"/>
      <c r="BG61" s="510"/>
      <c r="BH61" s="510"/>
      <c r="BI61" s="511"/>
      <c r="BJ61" s="493"/>
      <c r="BK61" s="493"/>
      <c r="BL61" s="493"/>
      <c r="BM61" s="493"/>
      <c r="BN61" s="493"/>
      <c r="BO61" s="411"/>
      <c r="BP61" s="411"/>
      <c r="BQ61" s="403">
        <v>55</v>
      </c>
      <c r="BR61" s="524"/>
      <c r="BS61" s="525"/>
      <c r="BT61" s="526"/>
      <c r="BU61" s="526"/>
      <c r="BV61" s="526"/>
      <c r="BW61" s="526"/>
      <c r="BX61" s="526"/>
      <c r="BY61" s="526"/>
      <c r="BZ61" s="526"/>
      <c r="CA61" s="526"/>
      <c r="CB61" s="526"/>
      <c r="CC61" s="526"/>
      <c r="CD61" s="526"/>
      <c r="CE61" s="526"/>
      <c r="CF61" s="526"/>
      <c r="CG61" s="534"/>
      <c r="CH61" s="535"/>
      <c r="CI61" s="536"/>
      <c r="CJ61" s="536"/>
      <c r="CK61" s="536"/>
      <c r="CL61" s="539"/>
      <c r="CM61" s="535"/>
      <c r="CN61" s="536"/>
      <c r="CO61" s="536"/>
      <c r="CP61" s="536"/>
      <c r="CQ61" s="539"/>
      <c r="CR61" s="535"/>
      <c r="CS61" s="536"/>
      <c r="CT61" s="536"/>
      <c r="CU61" s="536"/>
      <c r="CV61" s="539"/>
      <c r="CW61" s="535"/>
      <c r="CX61" s="536"/>
      <c r="CY61" s="536"/>
      <c r="CZ61" s="536"/>
      <c r="DA61" s="539"/>
      <c r="DB61" s="535"/>
      <c r="DC61" s="536"/>
      <c r="DD61" s="536"/>
      <c r="DE61" s="536"/>
      <c r="DF61" s="539"/>
      <c r="DG61" s="535"/>
      <c r="DH61" s="536"/>
      <c r="DI61" s="536"/>
      <c r="DJ61" s="536"/>
      <c r="DK61" s="539"/>
      <c r="DL61" s="535"/>
      <c r="DM61" s="536"/>
      <c r="DN61" s="536"/>
      <c r="DO61" s="536"/>
      <c r="DP61" s="539"/>
      <c r="DQ61" s="535"/>
      <c r="DR61" s="536"/>
      <c r="DS61" s="536"/>
      <c r="DT61" s="536"/>
      <c r="DU61" s="539"/>
      <c r="DV61" s="525"/>
      <c r="DW61" s="526"/>
      <c r="DX61" s="526"/>
      <c r="DY61" s="526"/>
      <c r="DZ61" s="554"/>
      <c r="EA61" s="390"/>
    </row>
    <row r="62" ht="26.25" customHeight="1" spans="1:131">
      <c r="A62" s="403">
        <v>35</v>
      </c>
      <c r="B62" s="404"/>
      <c r="C62" s="405"/>
      <c r="D62" s="405"/>
      <c r="E62" s="405"/>
      <c r="F62" s="405"/>
      <c r="G62" s="405"/>
      <c r="H62" s="405"/>
      <c r="I62" s="405"/>
      <c r="J62" s="405"/>
      <c r="K62" s="405"/>
      <c r="L62" s="405"/>
      <c r="M62" s="405"/>
      <c r="N62" s="405"/>
      <c r="O62" s="405"/>
      <c r="P62" s="415"/>
      <c r="Q62" s="435"/>
      <c r="R62" s="436"/>
      <c r="S62" s="436"/>
      <c r="T62" s="436"/>
      <c r="U62" s="436"/>
      <c r="V62" s="436"/>
      <c r="W62" s="436"/>
      <c r="X62" s="436"/>
      <c r="Y62" s="436"/>
      <c r="Z62" s="436"/>
      <c r="AA62" s="436"/>
      <c r="AB62" s="436"/>
      <c r="AC62" s="436"/>
      <c r="AD62" s="436"/>
      <c r="AE62" s="453"/>
      <c r="AF62" s="444"/>
      <c r="AG62" s="462"/>
      <c r="AH62" s="462"/>
      <c r="AI62" s="462"/>
      <c r="AJ62" s="463"/>
      <c r="AK62" s="485"/>
      <c r="AL62" s="436"/>
      <c r="AM62" s="436"/>
      <c r="AN62" s="436"/>
      <c r="AO62" s="436"/>
      <c r="AP62" s="436"/>
      <c r="AQ62" s="436"/>
      <c r="AR62" s="436"/>
      <c r="AS62" s="436"/>
      <c r="AT62" s="436"/>
      <c r="AU62" s="436"/>
      <c r="AV62" s="436"/>
      <c r="AW62" s="436"/>
      <c r="AX62" s="436"/>
      <c r="AY62" s="436"/>
      <c r="AZ62" s="505"/>
      <c r="BA62" s="505"/>
      <c r="BB62" s="505"/>
      <c r="BC62" s="505"/>
      <c r="BD62" s="505"/>
      <c r="BE62" s="510"/>
      <c r="BF62" s="510"/>
      <c r="BG62" s="510"/>
      <c r="BH62" s="510"/>
      <c r="BI62" s="511"/>
      <c r="BJ62" s="512" t="s">
        <v>326</v>
      </c>
      <c r="BK62" s="497"/>
      <c r="BL62" s="497"/>
      <c r="BM62" s="497"/>
      <c r="BN62" s="498"/>
      <c r="BO62" s="411"/>
      <c r="BP62" s="411"/>
      <c r="BQ62" s="403">
        <v>56</v>
      </c>
      <c r="BR62" s="524"/>
      <c r="BS62" s="525"/>
      <c r="BT62" s="526"/>
      <c r="BU62" s="526"/>
      <c r="BV62" s="526"/>
      <c r="BW62" s="526"/>
      <c r="BX62" s="526"/>
      <c r="BY62" s="526"/>
      <c r="BZ62" s="526"/>
      <c r="CA62" s="526"/>
      <c r="CB62" s="526"/>
      <c r="CC62" s="526"/>
      <c r="CD62" s="526"/>
      <c r="CE62" s="526"/>
      <c r="CF62" s="526"/>
      <c r="CG62" s="534"/>
      <c r="CH62" s="535"/>
      <c r="CI62" s="536"/>
      <c r="CJ62" s="536"/>
      <c r="CK62" s="536"/>
      <c r="CL62" s="539"/>
      <c r="CM62" s="535"/>
      <c r="CN62" s="536"/>
      <c r="CO62" s="536"/>
      <c r="CP62" s="536"/>
      <c r="CQ62" s="539"/>
      <c r="CR62" s="535"/>
      <c r="CS62" s="536"/>
      <c r="CT62" s="536"/>
      <c r="CU62" s="536"/>
      <c r="CV62" s="539"/>
      <c r="CW62" s="535"/>
      <c r="CX62" s="536"/>
      <c r="CY62" s="536"/>
      <c r="CZ62" s="536"/>
      <c r="DA62" s="539"/>
      <c r="DB62" s="535"/>
      <c r="DC62" s="536"/>
      <c r="DD62" s="536"/>
      <c r="DE62" s="536"/>
      <c r="DF62" s="539"/>
      <c r="DG62" s="535"/>
      <c r="DH62" s="536"/>
      <c r="DI62" s="536"/>
      <c r="DJ62" s="536"/>
      <c r="DK62" s="539"/>
      <c r="DL62" s="535"/>
      <c r="DM62" s="536"/>
      <c r="DN62" s="536"/>
      <c r="DO62" s="536"/>
      <c r="DP62" s="539"/>
      <c r="DQ62" s="535"/>
      <c r="DR62" s="536"/>
      <c r="DS62" s="536"/>
      <c r="DT62" s="536"/>
      <c r="DU62" s="539"/>
      <c r="DV62" s="525"/>
      <c r="DW62" s="526"/>
      <c r="DX62" s="526"/>
      <c r="DY62" s="526"/>
      <c r="DZ62" s="554"/>
      <c r="EA62" s="390"/>
    </row>
    <row r="63" ht="26.25" customHeight="1" spans="1:131">
      <c r="A63" s="406" t="s">
        <v>304</v>
      </c>
      <c r="B63" s="407" t="s">
        <v>327</v>
      </c>
      <c r="C63" s="408"/>
      <c r="D63" s="408"/>
      <c r="E63" s="408"/>
      <c r="F63" s="408"/>
      <c r="G63" s="408"/>
      <c r="H63" s="408"/>
      <c r="I63" s="408"/>
      <c r="J63" s="408"/>
      <c r="K63" s="408"/>
      <c r="L63" s="408"/>
      <c r="M63" s="408"/>
      <c r="N63" s="408"/>
      <c r="O63" s="408"/>
      <c r="P63" s="416"/>
      <c r="Q63" s="437"/>
      <c r="R63" s="438"/>
      <c r="S63" s="438"/>
      <c r="T63" s="438"/>
      <c r="U63" s="438"/>
      <c r="V63" s="438"/>
      <c r="W63" s="438"/>
      <c r="X63" s="438"/>
      <c r="Y63" s="438"/>
      <c r="Z63" s="438"/>
      <c r="AA63" s="438"/>
      <c r="AB63" s="438"/>
      <c r="AC63" s="438"/>
      <c r="AD63" s="438"/>
      <c r="AE63" s="454"/>
      <c r="AF63" s="455">
        <v>4107</v>
      </c>
      <c r="AG63" s="486"/>
      <c r="AH63" s="486"/>
      <c r="AI63" s="486"/>
      <c r="AJ63" s="487"/>
      <c r="AK63" s="488"/>
      <c r="AL63" s="438"/>
      <c r="AM63" s="438"/>
      <c r="AN63" s="438"/>
      <c r="AO63" s="438"/>
      <c r="AP63" s="486">
        <v>19350</v>
      </c>
      <c r="AQ63" s="486"/>
      <c r="AR63" s="486"/>
      <c r="AS63" s="486"/>
      <c r="AT63" s="486"/>
      <c r="AU63" s="486">
        <v>9368</v>
      </c>
      <c r="AV63" s="486"/>
      <c r="AW63" s="486"/>
      <c r="AX63" s="486"/>
      <c r="AY63" s="486"/>
      <c r="AZ63" s="506"/>
      <c r="BA63" s="506"/>
      <c r="BB63" s="506"/>
      <c r="BC63" s="506"/>
      <c r="BD63" s="506"/>
      <c r="BE63" s="513"/>
      <c r="BF63" s="513"/>
      <c r="BG63" s="513"/>
      <c r="BH63" s="513"/>
      <c r="BI63" s="514"/>
      <c r="BJ63" s="515" t="s">
        <v>47</v>
      </c>
      <c r="BK63" s="516"/>
      <c r="BL63" s="516"/>
      <c r="BM63" s="516"/>
      <c r="BN63" s="527"/>
      <c r="BO63" s="411"/>
      <c r="BP63" s="411"/>
      <c r="BQ63" s="403">
        <v>57</v>
      </c>
      <c r="BR63" s="524"/>
      <c r="BS63" s="525"/>
      <c r="BT63" s="526"/>
      <c r="BU63" s="526"/>
      <c r="BV63" s="526"/>
      <c r="BW63" s="526"/>
      <c r="BX63" s="526"/>
      <c r="BY63" s="526"/>
      <c r="BZ63" s="526"/>
      <c r="CA63" s="526"/>
      <c r="CB63" s="526"/>
      <c r="CC63" s="526"/>
      <c r="CD63" s="526"/>
      <c r="CE63" s="526"/>
      <c r="CF63" s="526"/>
      <c r="CG63" s="534"/>
      <c r="CH63" s="535"/>
      <c r="CI63" s="536"/>
      <c r="CJ63" s="536"/>
      <c r="CK63" s="536"/>
      <c r="CL63" s="539"/>
      <c r="CM63" s="535"/>
      <c r="CN63" s="536"/>
      <c r="CO63" s="536"/>
      <c r="CP63" s="536"/>
      <c r="CQ63" s="539"/>
      <c r="CR63" s="535"/>
      <c r="CS63" s="536"/>
      <c r="CT63" s="536"/>
      <c r="CU63" s="536"/>
      <c r="CV63" s="539"/>
      <c r="CW63" s="535"/>
      <c r="CX63" s="536"/>
      <c r="CY63" s="536"/>
      <c r="CZ63" s="536"/>
      <c r="DA63" s="539"/>
      <c r="DB63" s="535"/>
      <c r="DC63" s="536"/>
      <c r="DD63" s="536"/>
      <c r="DE63" s="536"/>
      <c r="DF63" s="539"/>
      <c r="DG63" s="535"/>
      <c r="DH63" s="536"/>
      <c r="DI63" s="536"/>
      <c r="DJ63" s="536"/>
      <c r="DK63" s="539"/>
      <c r="DL63" s="535"/>
      <c r="DM63" s="536"/>
      <c r="DN63" s="536"/>
      <c r="DO63" s="536"/>
      <c r="DP63" s="539"/>
      <c r="DQ63" s="535"/>
      <c r="DR63" s="536"/>
      <c r="DS63" s="536"/>
      <c r="DT63" s="536"/>
      <c r="DU63" s="539"/>
      <c r="DV63" s="525"/>
      <c r="DW63" s="526"/>
      <c r="DX63" s="526"/>
      <c r="DY63" s="526"/>
      <c r="DZ63" s="554"/>
      <c r="EA63" s="390"/>
    </row>
    <row r="64" ht="26.25" customHeight="1" spans="1:131">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03">
        <v>58</v>
      </c>
      <c r="BR64" s="524"/>
      <c r="BS64" s="525"/>
      <c r="BT64" s="526"/>
      <c r="BU64" s="526"/>
      <c r="BV64" s="526"/>
      <c r="BW64" s="526"/>
      <c r="BX64" s="526"/>
      <c r="BY64" s="526"/>
      <c r="BZ64" s="526"/>
      <c r="CA64" s="526"/>
      <c r="CB64" s="526"/>
      <c r="CC64" s="526"/>
      <c r="CD64" s="526"/>
      <c r="CE64" s="526"/>
      <c r="CF64" s="526"/>
      <c r="CG64" s="534"/>
      <c r="CH64" s="535"/>
      <c r="CI64" s="536"/>
      <c r="CJ64" s="536"/>
      <c r="CK64" s="536"/>
      <c r="CL64" s="539"/>
      <c r="CM64" s="535"/>
      <c r="CN64" s="536"/>
      <c r="CO64" s="536"/>
      <c r="CP64" s="536"/>
      <c r="CQ64" s="539"/>
      <c r="CR64" s="535"/>
      <c r="CS64" s="536"/>
      <c r="CT64" s="536"/>
      <c r="CU64" s="536"/>
      <c r="CV64" s="539"/>
      <c r="CW64" s="535"/>
      <c r="CX64" s="536"/>
      <c r="CY64" s="536"/>
      <c r="CZ64" s="536"/>
      <c r="DA64" s="539"/>
      <c r="DB64" s="535"/>
      <c r="DC64" s="536"/>
      <c r="DD64" s="536"/>
      <c r="DE64" s="536"/>
      <c r="DF64" s="539"/>
      <c r="DG64" s="535"/>
      <c r="DH64" s="536"/>
      <c r="DI64" s="536"/>
      <c r="DJ64" s="536"/>
      <c r="DK64" s="539"/>
      <c r="DL64" s="535"/>
      <c r="DM64" s="536"/>
      <c r="DN64" s="536"/>
      <c r="DO64" s="536"/>
      <c r="DP64" s="539"/>
      <c r="DQ64" s="535"/>
      <c r="DR64" s="536"/>
      <c r="DS64" s="536"/>
      <c r="DT64" s="536"/>
      <c r="DU64" s="539"/>
      <c r="DV64" s="525"/>
      <c r="DW64" s="526"/>
      <c r="DX64" s="526"/>
      <c r="DY64" s="526"/>
      <c r="DZ64" s="554"/>
      <c r="EA64" s="390"/>
    </row>
    <row r="65" ht="26.25" customHeight="1" spans="1:131">
      <c r="A65" s="493" t="s">
        <v>328</v>
      </c>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11"/>
      <c r="BF65" s="411"/>
      <c r="BG65" s="411"/>
      <c r="BH65" s="411"/>
      <c r="BI65" s="411"/>
      <c r="BJ65" s="411"/>
      <c r="BK65" s="411"/>
      <c r="BL65" s="411"/>
      <c r="BM65" s="411"/>
      <c r="BN65" s="411"/>
      <c r="BO65" s="411"/>
      <c r="BP65" s="411"/>
      <c r="BQ65" s="403">
        <v>59</v>
      </c>
      <c r="BR65" s="524"/>
      <c r="BS65" s="525"/>
      <c r="BT65" s="526"/>
      <c r="BU65" s="526"/>
      <c r="BV65" s="526"/>
      <c r="BW65" s="526"/>
      <c r="BX65" s="526"/>
      <c r="BY65" s="526"/>
      <c r="BZ65" s="526"/>
      <c r="CA65" s="526"/>
      <c r="CB65" s="526"/>
      <c r="CC65" s="526"/>
      <c r="CD65" s="526"/>
      <c r="CE65" s="526"/>
      <c r="CF65" s="526"/>
      <c r="CG65" s="534"/>
      <c r="CH65" s="535"/>
      <c r="CI65" s="536"/>
      <c r="CJ65" s="536"/>
      <c r="CK65" s="536"/>
      <c r="CL65" s="539"/>
      <c r="CM65" s="535"/>
      <c r="CN65" s="536"/>
      <c r="CO65" s="536"/>
      <c r="CP65" s="536"/>
      <c r="CQ65" s="539"/>
      <c r="CR65" s="535"/>
      <c r="CS65" s="536"/>
      <c r="CT65" s="536"/>
      <c r="CU65" s="536"/>
      <c r="CV65" s="539"/>
      <c r="CW65" s="535"/>
      <c r="CX65" s="536"/>
      <c r="CY65" s="536"/>
      <c r="CZ65" s="536"/>
      <c r="DA65" s="539"/>
      <c r="DB65" s="535"/>
      <c r="DC65" s="536"/>
      <c r="DD65" s="536"/>
      <c r="DE65" s="536"/>
      <c r="DF65" s="539"/>
      <c r="DG65" s="535"/>
      <c r="DH65" s="536"/>
      <c r="DI65" s="536"/>
      <c r="DJ65" s="536"/>
      <c r="DK65" s="539"/>
      <c r="DL65" s="535"/>
      <c r="DM65" s="536"/>
      <c r="DN65" s="536"/>
      <c r="DO65" s="536"/>
      <c r="DP65" s="539"/>
      <c r="DQ65" s="535"/>
      <c r="DR65" s="536"/>
      <c r="DS65" s="536"/>
      <c r="DT65" s="536"/>
      <c r="DU65" s="539"/>
      <c r="DV65" s="525"/>
      <c r="DW65" s="526"/>
      <c r="DX65" s="526"/>
      <c r="DY65" s="526"/>
      <c r="DZ65" s="554"/>
      <c r="EA65" s="390"/>
    </row>
    <row r="66" ht="26.25" customHeight="1" spans="1:131">
      <c r="A66" s="396" t="s">
        <v>329</v>
      </c>
      <c r="B66" s="397"/>
      <c r="C66" s="397"/>
      <c r="D66" s="397"/>
      <c r="E66" s="397"/>
      <c r="F66" s="397"/>
      <c r="G66" s="397"/>
      <c r="H66" s="397"/>
      <c r="I66" s="397"/>
      <c r="J66" s="397"/>
      <c r="K66" s="397"/>
      <c r="L66" s="397"/>
      <c r="M66" s="397"/>
      <c r="N66" s="397"/>
      <c r="O66" s="397"/>
      <c r="P66" s="412"/>
      <c r="Q66" s="417" t="s">
        <v>309</v>
      </c>
      <c r="R66" s="418"/>
      <c r="S66" s="418"/>
      <c r="T66" s="418"/>
      <c r="U66" s="419"/>
      <c r="V66" s="417" t="s">
        <v>310</v>
      </c>
      <c r="W66" s="418"/>
      <c r="X66" s="418"/>
      <c r="Y66" s="418"/>
      <c r="Z66" s="419"/>
      <c r="AA66" s="417" t="s">
        <v>311</v>
      </c>
      <c r="AB66" s="418"/>
      <c r="AC66" s="418"/>
      <c r="AD66" s="418"/>
      <c r="AE66" s="419"/>
      <c r="AF66" s="610" t="s">
        <v>312</v>
      </c>
      <c r="AG66" s="473"/>
      <c r="AH66" s="473"/>
      <c r="AI66" s="473"/>
      <c r="AJ66" s="641"/>
      <c r="AK66" s="417" t="s">
        <v>273</v>
      </c>
      <c r="AL66" s="397"/>
      <c r="AM66" s="397"/>
      <c r="AN66" s="397"/>
      <c r="AO66" s="412"/>
      <c r="AP66" s="417" t="s">
        <v>313</v>
      </c>
      <c r="AQ66" s="418"/>
      <c r="AR66" s="418"/>
      <c r="AS66" s="418"/>
      <c r="AT66" s="419"/>
      <c r="AU66" s="417" t="s">
        <v>330</v>
      </c>
      <c r="AV66" s="418"/>
      <c r="AW66" s="418"/>
      <c r="AX66" s="418"/>
      <c r="AY66" s="419"/>
      <c r="AZ66" s="417" t="s">
        <v>275</v>
      </c>
      <c r="BA66" s="418"/>
      <c r="BB66" s="418"/>
      <c r="BC66" s="418"/>
      <c r="BD66" s="456"/>
      <c r="BE66" s="411"/>
      <c r="BF66" s="411"/>
      <c r="BG66" s="411"/>
      <c r="BH66" s="411"/>
      <c r="BI66" s="411"/>
      <c r="BJ66" s="411"/>
      <c r="BK66" s="411"/>
      <c r="BL66" s="411"/>
      <c r="BM66" s="411"/>
      <c r="BN66" s="411"/>
      <c r="BO66" s="411"/>
      <c r="BP66" s="411"/>
      <c r="BQ66" s="403">
        <v>60</v>
      </c>
      <c r="BR66" s="695"/>
      <c r="BS66" s="696"/>
      <c r="BT66" s="697"/>
      <c r="BU66" s="697"/>
      <c r="BV66" s="697"/>
      <c r="BW66" s="697"/>
      <c r="BX66" s="697"/>
      <c r="BY66" s="697"/>
      <c r="BZ66" s="697"/>
      <c r="CA66" s="697"/>
      <c r="CB66" s="697"/>
      <c r="CC66" s="697"/>
      <c r="CD66" s="697"/>
      <c r="CE66" s="697"/>
      <c r="CF66" s="697"/>
      <c r="CG66" s="716"/>
      <c r="CH66" s="717"/>
      <c r="CI66" s="718"/>
      <c r="CJ66" s="718"/>
      <c r="CK66" s="718"/>
      <c r="CL66" s="735"/>
      <c r="CM66" s="717"/>
      <c r="CN66" s="718"/>
      <c r="CO66" s="718"/>
      <c r="CP66" s="718"/>
      <c r="CQ66" s="735"/>
      <c r="CR66" s="717"/>
      <c r="CS66" s="718"/>
      <c r="CT66" s="718"/>
      <c r="CU66" s="718"/>
      <c r="CV66" s="735"/>
      <c r="CW66" s="717"/>
      <c r="CX66" s="718"/>
      <c r="CY66" s="718"/>
      <c r="CZ66" s="718"/>
      <c r="DA66" s="735"/>
      <c r="DB66" s="717"/>
      <c r="DC66" s="718"/>
      <c r="DD66" s="718"/>
      <c r="DE66" s="718"/>
      <c r="DF66" s="735"/>
      <c r="DG66" s="717"/>
      <c r="DH66" s="718"/>
      <c r="DI66" s="718"/>
      <c r="DJ66" s="718"/>
      <c r="DK66" s="735"/>
      <c r="DL66" s="717"/>
      <c r="DM66" s="718"/>
      <c r="DN66" s="718"/>
      <c r="DO66" s="718"/>
      <c r="DP66" s="735"/>
      <c r="DQ66" s="717"/>
      <c r="DR66" s="718"/>
      <c r="DS66" s="718"/>
      <c r="DT66" s="718"/>
      <c r="DU66" s="735"/>
      <c r="DV66" s="696"/>
      <c r="DW66" s="697"/>
      <c r="DX66" s="697"/>
      <c r="DY66" s="697"/>
      <c r="DZ66" s="774"/>
      <c r="EA66" s="390"/>
    </row>
    <row r="67" ht="26.25" customHeight="1" spans="1:131">
      <c r="A67" s="398"/>
      <c r="B67" s="399"/>
      <c r="C67" s="399"/>
      <c r="D67" s="399"/>
      <c r="E67" s="399"/>
      <c r="F67" s="399"/>
      <c r="G67" s="399"/>
      <c r="H67" s="399"/>
      <c r="I67" s="399"/>
      <c r="J67" s="399"/>
      <c r="K67" s="399"/>
      <c r="L67" s="399"/>
      <c r="M67" s="399"/>
      <c r="N67" s="399"/>
      <c r="O67" s="399"/>
      <c r="P67" s="413"/>
      <c r="Q67" s="420"/>
      <c r="R67" s="421"/>
      <c r="S67" s="421"/>
      <c r="T67" s="421"/>
      <c r="U67" s="422"/>
      <c r="V67" s="420"/>
      <c r="W67" s="421"/>
      <c r="X67" s="421"/>
      <c r="Y67" s="421"/>
      <c r="Z67" s="422"/>
      <c r="AA67" s="420"/>
      <c r="AB67" s="421"/>
      <c r="AC67" s="421"/>
      <c r="AD67" s="421"/>
      <c r="AE67" s="422"/>
      <c r="AF67" s="611"/>
      <c r="AG67" s="475"/>
      <c r="AH67" s="475"/>
      <c r="AI67" s="475"/>
      <c r="AJ67" s="642"/>
      <c r="AK67" s="643"/>
      <c r="AL67" s="399"/>
      <c r="AM67" s="399"/>
      <c r="AN67" s="399"/>
      <c r="AO67" s="413"/>
      <c r="AP67" s="420"/>
      <c r="AQ67" s="421"/>
      <c r="AR67" s="421"/>
      <c r="AS67" s="421"/>
      <c r="AT67" s="422"/>
      <c r="AU67" s="420"/>
      <c r="AV67" s="421"/>
      <c r="AW67" s="421"/>
      <c r="AX67" s="421"/>
      <c r="AY67" s="422"/>
      <c r="AZ67" s="420"/>
      <c r="BA67" s="421"/>
      <c r="BB67" s="421"/>
      <c r="BC67" s="421"/>
      <c r="BD67" s="457"/>
      <c r="BE67" s="411"/>
      <c r="BF67" s="411"/>
      <c r="BG67" s="411"/>
      <c r="BH67" s="411"/>
      <c r="BI67" s="411"/>
      <c r="BJ67" s="411"/>
      <c r="BK67" s="411"/>
      <c r="BL67" s="411"/>
      <c r="BM67" s="411"/>
      <c r="BN67" s="411"/>
      <c r="BO67" s="411"/>
      <c r="BP67" s="411"/>
      <c r="BQ67" s="403">
        <v>61</v>
      </c>
      <c r="BR67" s="695"/>
      <c r="BS67" s="696"/>
      <c r="BT67" s="697"/>
      <c r="BU67" s="697"/>
      <c r="BV67" s="697"/>
      <c r="BW67" s="697"/>
      <c r="BX67" s="697"/>
      <c r="BY67" s="697"/>
      <c r="BZ67" s="697"/>
      <c r="CA67" s="697"/>
      <c r="CB67" s="697"/>
      <c r="CC67" s="697"/>
      <c r="CD67" s="697"/>
      <c r="CE67" s="697"/>
      <c r="CF67" s="697"/>
      <c r="CG67" s="716"/>
      <c r="CH67" s="717"/>
      <c r="CI67" s="718"/>
      <c r="CJ67" s="718"/>
      <c r="CK67" s="718"/>
      <c r="CL67" s="735"/>
      <c r="CM67" s="717"/>
      <c r="CN67" s="718"/>
      <c r="CO67" s="718"/>
      <c r="CP67" s="718"/>
      <c r="CQ67" s="735"/>
      <c r="CR67" s="717"/>
      <c r="CS67" s="718"/>
      <c r="CT67" s="718"/>
      <c r="CU67" s="718"/>
      <c r="CV67" s="735"/>
      <c r="CW67" s="717"/>
      <c r="CX67" s="718"/>
      <c r="CY67" s="718"/>
      <c r="CZ67" s="718"/>
      <c r="DA67" s="735"/>
      <c r="DB67" s="717"/>
      <c r="DC67" s="718"/>
      <c r="DD67" s="718"/>
      <c r="DE67" s="718"/>
      <c r="DF67" s="735"/>
      <c r="DG67" s="717"/>
      <c r="DH67" s="718"/>
      <c r="DI67" s="718"/>
      <c r="DJ67" s="718"/>
      <c r="DK67" s="735"/>
      <c r="DL67" s="717"/>
      <c r="DM67" s="718"/>
      <c r="DN67" s="718"/>
      <c r="DO67" s="718"/>
      <c r="DP67" s="735"/>
      <c r="DQ67" s="717"/>
      <c r="DR67" s="718"/>
      <c r="DS67" s="718"/>
      <c r="DT67" s="718"/>
      <c r="DU67" s="735"/>
      <c r="DV67" s="696"/>
      <c r="DW67" s="697"/>
      <c r="DX67" s="697"/>
      <c r="DY67" s="697"/>
      <c r="DZ67" s="774"/>
      <c r="EA67" s="390"/>
    </row>
    <row r="68" ht="26.25" customHeight="1" spans="1:131">
      <c r="A68" s="400">
        <v>1</v>
      </c>
      <c r="B68" s="555" t="s">
        <v>331</v>
      </c>
      <c r="C68" s="556"/>
      <c r="D68" s="556"/>
      <c r="E68" s="556"/>
      <c r="F68" s="556"/>
      <c r="G68" s="556"/>
      <c r="H68" s="556"/>
      <c r="I68" s="556"/>
      <c r="J68" s="556"/>
      <c r="K68" s="556"/>
      <c r="L68" s="556"/>
      <c r="M68" s="556"/>
      <c r="N68" s="556"/>
      <c r="O68" s="556"/>
      <c r="P68" s="595"/>
      <c r="Q68" s="599">
        <v>63</v>
      </c>
      <c r="R68" s="600"/>
      <c r="S68" s="600"/>
      <c r="T68" s="600"/>
      <c r="U68" s="600"/>
      <c r="V68" s="600">
        <v>57</v>
      </c>
      <c r="W68" s="600"/>
      <c r="X68" s="600"/>
      <c r="Y68" s="600"/>
      <c r="Z68" s="600"/>
      <c r="AA68" s="600">
        <v>6</v>
      </c>
      <c r="AB68" s="600"/>
      <c r="AC68" s="600"/>
      <c r="AD68" s="600"/>
      <c r="AE68" s="600"/>
      <c r="AF68" s="600">
        <v>6</v>
      </c>
      <c r="AG68" s="600"/>
      <c r="AH68" s="600"/>
      <c r="AI68" s="600"/>
      <c r="AJ68" s="600"/>
      <c r="AK68" s="600" t="s">
        <v>47</v>
      </c>
      <c r="AL68" s="600"/>
      <c r="AM68" s="600"/>
      <c r="AN68" s="600"/>
      <c r="AO68" s="600"/>
      <c r="AP68" s="600" t="s">
        <v>47</v>
      </c>
      <c r="AQ68" s="600"/>
      <c r="AR68" s="600"/>
      <c r="AS68" s="600"/>
      <c r="AT68" s="600"/>
      <c r="AU68" s="600" t="s">
        <v>47</v>
      </c>
      <c r="AV68" s="600"/>
      <c r="AW68" s="600"/>
      <c r="AX68" s="600"/>
      <c r="AY68" s="600"/>
      <c r="AZ68" s="678"/>
      <c r="BA68" s="678"/>
      <c r="BB68" s="678"/>
      <c r="BC68" s="678"/>
      <c r="BD68" s="679"/>
      <c r="BE68" s="411"/>
      <c r="BF68" s="411"/>
      <c r="BG68" s="411"/>
      <c r="BH68" s="411"/>
      <c r="BI68" s="411"/>
      <c r="BJ68" s="411"/>
      <c r="BK68" s="411"/>
      <c r="BL68" s="411"/>
      <c r="BM68" s="411"/>
      <c r="BN68" s="411"/>
      <c r="BO68" s="411"/>
      <c r="BP68" s="411"/>
      <c r="BQ68" s="403">
        <v>62</v>
      </c>
      <c r="BR68" s="695"/>
      <c r="BS68" s="696"/>
      <c r="BT68" s="697"/>
      <c r="BU68" s="697"/>
      <c r="BV68" s="697"/>
      <c r="BW68" s="697"/>
      <c r="BX68" s="697"/>
      <c r="BY68" s="697"/>
      <c r="BZ68" s="697"/>
      <c r="CA68" s="697"/>
      <c r="CB68" s="697"/>
      <c r="CC68" s="697"/>
      <c r="CD68" s="697"/>
      <c r="CE68" s="697"/>
      <c r="CF68" s="697"/>
      <c r="CG68" s="716"/>
      <c r="CH68" s="717"/>
      <c r="CI68" s="718"/>
      <c r="CJ68" s="718"/>
      <c r="CK68" s="718"/>
      <c r="CL68" s="735"/>
      <c r="CM68" s="717"/>
      <c r="CN68" s="718"/>
      <c r="CO68" s="718"/>
      <c r="CP68" s="718"/>
      <c r="CQ68" s="735"/>
      <c r="CR68" s="717"/>
      <c r="CS68" s="718"/>
      <c r="CT68" s="718"/>
      <c r="CU68" s="718"/>
      <c r="CV68" s="735"/>
      <c r="CW68" s="717"/>
      <c r="CX68" s="718"/>
      <c r="CY68" s="718"/>
      <c r="CZ68" s="718"/>
      <c r="DA68" s="735"/>
      <c r="DB68" s="717"/>
      <c r="DC68" s="718"/>
      <c r="DD68" s="718"/>
      <c r="DE68" s="718"/>
      <c r="DF68" s="735"/>
      <c r="DG68" s="717"/>
      <c r="DH68" s="718"/>
      <c r="DI68" s="718"/>
      <c r="DJ68" s="718"/>
      <c r="DK68" s="735"/>
      <c r="DL68" s="717"/>
      <c r="DM68" s="718"/>
      <c r="DN68" s="718"/>
      <c r="DO68" s="718"/>
      <c r="DP68" s="735"/>
      <c r="DQ68" s="717"/>
      <c r="DR68" s="718"/>
      <c r="DS68" s="718"/>
      <c r="DT68" s="718"/>
      <c r="DU68" s="735"/>
      <c r="DV68" s="696"/>
      <c r="DW68" s="697"/>
      <c r="DX68" s="697"/>
      <c r="DY68" s="697"/>
      <c r="DZ68" s="774"/>
      <c r="EA68" s="390"/>
    </row>
    <row r="69" ht="26.25" customHeight="1" spans="1:131">
      <c r="A69" s="403">
        <v>2</v>
      </c>
      <c r="B69" s="557" t="s">
        <v>332</v>
      </c>
      <c r="C69" s="558"/>
      <c r="D69" s="558"/>
      <c r="E69" s="558"/>
      <c r="F69" s="558"/>
      <c r="G69" s="558"/>
      <c r="H69" s="558"/>
      <c r="I69" s="558"/>
      <c r="J69" s="558"/>
      <c r="K69" s="558"/>
      <c r="L69" s="558"/>
      <c r="M69" s="558"/>
      <c r="N69" s="558"/>
      <c r="O69" s="558"/>
      <c r="P69" s="596"/>
      <c r="Q69" s="601">
        <v>215</v>
      </c>
      <c r="R69" s="482"/>
      <c r="S69" s="482"/>
      <c r="T69" s="482"/>
      <c r="U69" s="482"/>
      <c r="V69" s="482">
        <v>208</v>
      </c>
      <c r="W69" s="482"/>
      <c r="X69" s="482"/>
      <c r="Y69" s="482"/>
      <c r="Z69" s="482"/>
      <c r="AA69" s="482">
        <v>7</v>
      </c>
      <c r="AB69" s="482"/>
      <c r="AC69" s="482"/>
      <c r="AD69" s="482"/>
      <c r="AE69" s="482"/>
      <c r="AF69" s="482">
        <v>7</v>
      </c>
      <c r="AG69" s="482"/>
      <c r="AH69" s="482"/>
      <c r="AI69" s="482"/>
      <c r="AJ69" s="482"/>
      <c r="AK69" s="482" t="s">
        <v>47</v>
      </c>
      <c r="AL69" s="482"/>
      <c r="AM69" s="482"/>
      <c r="AN69" s="482"/>
      <c r="AO69" s="482"/>
      <c r="AP69" s="482" t="s">
        <v>47</v>
      </c>
      <c r="AQ69" s="482"/>
      <c r="AR69" s="482"/>
      <c r="AS69" s="482"/>
      <c r="AT69" s="482"/>
      <c r="AU69" s="482" t="s">
        <v>47</v>
      </c>
      <c r="AV69" s="482"/>
      <c r="AW69" s="482"/>
      <c r="AX69" s="482"/>
      <c r="AY69" s="482"/>
      <c r="AZ69" s="510"/>
      <c r="BA69" s="510"/>
      <c r="BB69" s="510"/>
      <c r="BC69" s="510"/>
      <c r="BD69" s="511"/>
      <c r="BE69" s="411"/>
      <c r="BF69" s="411"/>
      <c r="BG69" s="411"/>
      <c r="BH69" s="411"/>
      <c r="BI69" s="411"/>
      <c r="BJ69" s="411"/>
      <c r="BK69" s="411"/>
      <c r="BL69" s="411"/>
      <c r="BM69" s="411"/>
      <c r="BN69" s="411"/>
      <c r="BO69" s="411"/>
      <c r="BP69" s="411"/>
      <c r="BQ69" s="403">
        <v>63</v>
      </c>
      <c r="BR69" s="695"/>
      <c r="BS69" s="696"/>
      <c r="BT69" s="697"/>
      <c r="BU69" s="697"/>
      <c r="BV69" s="697"/>
      <c r="BW69" s="697"/>
      <c r="BX69" s="697"/>
      <c r="BY69" s="697"/>
      <c r="BZ69" s="697"/>
      <c r="CA69" s="697"/>
      <c r="CB69" s="697"/>
      <c r="CC69" s="697"/>
      <c r="CD69" s="697"/>
      <c r="CE69" s="697"/>
      <c r="CF69" s="697"/>
      <c r="CG69" s="716"/>
      <c r="CH69" s="717"/>
      <c r="CI69" s="718"/>
      <c r="CJ69" s="718"/>
      <c r="CK69" s="718"/>
      <c r="CL69" s="735"/>
      <c r="CM69" s="717"/>
      <c r="CN69" s="718"/>
      <c r="CO69" s="718"/>
      <c r="CP69" s="718"/>
      <c r="CQ69" s="735"/>
      <c r="CR69" s="717"/>
      <c r="CS69" s="718"/>
      <c r="CT69" s="718"/>
      <c r="CU69" s="718"/>
      <c r="CV69" s="735"/>
      <c r="CW69" s="717"/>
      <c r="CX69" s="718"/>
      <c r="CY69" s="718"/>
      <c r="CZ69" s="718"/>
      <c r="DA69" s="735"/>
      <c r="DB69" s="717"/>
      <c r="DC69" s="718"/>
      <c r="DD69" s="718"/>
      <c r="DE69" s="718"/>
      <c r="DF69" s="735"/>
      <c r="DG69" s="717"/>
      <c r="DH69" s="718"/>
      <c r="DI69" s="718"/>
      <c r="DJ69" s="718"/>
      <c r="DK69" s="735"/>
      <c r="DL69" s="717"/>
      <c r="DM69" s="718"/>
      <c r="DN69" s="718"/>
      <c r="DO69" s="718"/>
      <c r="DP69" s="735"/>
      <c r="DQ69" s="717"/>
      <c r="DR69" s="718"/>
      <c r="DS69" s="718"/>
      <c r="DT69" s="718"/>
      <c r="DU69" s="735"/>
      <c r="DV69" s="696"/>
      <c r="DW69" s="697"/>
      <c r="DX69" s="697"/>
      <c r="DY69" s="697"/>
      <c r="DZ69" s="774"/>
      <c r="EA69" s="390"/>
    </row>
    <row r="70" ht="26.25" customHeight="1" spans="1:131">
      <c r="A70" s="403">
        <v>3</v>
      </c>
      <c r="B70" s="557" t="s">
        <v>333</v>
      </c>
      <c r="C70" s="558"/>
      <c r="D70" s="558"/>
      <c r="E70" s="558"/>
      <c r="F70" s="558"/>
      <c r="G70" s="558"/>
      <c r="H70" s="558"/>
      <c r="I70" s="558"/>
      <c r="J70" s="558"/>
      <c r="K70" s="558"/>
      <c r="L70" s="558"/>
      <c r="M70" s="558"/>
      <c r="N70" s="558"/>
      <c r="O70" s="558"/>
      <c r="P70" s="596"/>
      <c r="Q70" s="601">
        <v>109</v>
      </c>
      <c r="R70" s="482"/>
      <c r="S70" s="482"/>
      <c r="T70" s="482"/>
      <c r="U70" s="482"/>
      <c r="V70" s="482">
        <v>116</v>
      </c>
      <c r="W70" s="482"/>
      <c r="X70" s="482"/>
      <c r="Y70" s="482"/>
      <c r="Z70" s="482"/>
      <c r="AA70" s="482">
        <v>-7</v>
      </c>
      <c r="AB70" s="482"/>
      <c r="AC70" s="482"/>
      <c r="AD70" s="482"/>
      <c r="AE70" s="482"/>
      <c r="AF70" s="482">
        <v>-7</v>
      </c>
      <c r="AG70" s="482"/>
      <c r="AH70" s="482"/>
      <c r="AI70" s="482"/>
      <c r="AJ70" s="482"/>
      <c r="AK70" s="482" t="s">
        <v>47</v>
      </c>
      <c r="AL70" s="482"/>
      <c r="AM70" s="482"/>
      <c r="AN70" s="482"/>
      <c r="AO70" s="482"/>
      <c r="AP70" s="482" t="s">
        <v>47</v>
      </c>
      <c r="AQ70" s="482"/>
      <c r="AR70" s="482"/>
      <c r="AS70" s="482"/>
      <c r="AT70" s="482"/>
      <c r="AU70" s="482" t="s">
        <v>47</v>
      </c>
      <c r="AV70" s="482"/>
      <c r="AW70" s="482"/>
      <c r="AX70" s="482"/>
      <c r="AY70" s="482"/>
      <c r="AZ70" s="510"/>
      <c r="BA70" s="510"/>
      <c r="BB70" s="510"/>
      <c r="BC70" s="510"/>
      <c r="BD70" s="511"/>
      <c r="BE70" s="411"/>
      <c r="BF70" s="411"/>
      <c r="BG70" s="411"/>
      <c r="BH70" s="411"/>
      <c r="BI70" s="411"/>
      <c r="BJ70" s="411"/>
      <c r="BK70" s="411"/>
      <c r="BL70" s="411"/>
      <c r="BM70" s="411"/>
      <c r="BN70" s="411"/>
      <c r="BO70" s="411"/>
      <c r="BP70" s="411"/>
      <c r="BQ70" s="403">
        <v>64</v>
      </c>
      <c r="BR70" s="695"/>
      <c r="BS70" s="696"/>
      <c r="BT70" s="697"/>
      <c r="BU70" s="697"/>
      <c r="BV70" s="697"/>
      <c r="BW70" s="697"/>
      <c r="BX70" s="697"/>
      <c r="BY70" s="697"/>
      <c r="BZ70" s="697"/>
      <c r="CA70" s="697"/>
      <c r="CB70" s="697"/>
      <c r="CC70" s="697"/>
      <c r="CD70" s="697"/>
      <c r="CE70" s="697"/>
      <c r="CF70" s="697"/>
      <c r="CG70" s="716"/>
      <c r="CH70" s="717"/>
      <c r="CI70" s="718"/>
      <c r="CJ70" s="718"/>
      <c r="CK70" s="718"/>
      <c r="CL70" s="735"/>
      <c r="CM70" s="717"/>
      <c r="CN70" s="718"/>
      <c r="CO70" s="718"/>
      <c r="CP70" s="718"/>
      <c r="CQ70" s="735"/>
      <c r="CR70" s="717"/>
      <c r="CS70" s="718"/>
      <c r="CT70" s="718"/>
      <c r="CU70" s="718"/>
      <c r="CV70" s="735"/>
      <c r="CW70" s="717"/>
      <c r="CX70" s="718"/>
      <c r="CY70" s="718"/>
      <c r="CZ70" s="718"/>
      <c r="DA70" s="735"/>
      <c r="DB70" s="717"/>
      <c r="DC70" s="718"/>
      <c r="DD70" s="718"/>
      <c r="DE70" s="718"/>
      <c r="DF70" s="735"/>
      <c r="DG70" s="717"/>
      <c r="DH70" s="718"/>
      <c r="DI70" s="718"/>
      <c r="DJ70" s="718"/>
      <c r="DK70" s="735"/>
      <c r="DL70" s="717"/>
      <c r="DM70" s="718"/>
      <c r="DN70" s="718"/>
      <c r="DO70" s="718"/>
      <c r="DP70" s="735"/>
      <c r="DQ70" s="717"/>
      <c r="DR70" s="718"/>
      <c r="DS70" s="718"/>
      <c r="DT70" s="718"/>
      <c r="DU70" s="735"/>
      <c r="DV70" s="696"/>
      <c r="DW70" s="697"/>
      <c r="DX70" s="697"/>
      <c r="DY70" s="697"/>
      <c r="DZ70" s="774"/>
      <c r="EA70" s="390"/>
    </row>
    <row r="71" ht="26.25" customHeight="1" spans="1:131">
      <c r="A71" s="403">
        <v>4</v>
      </c>
      <c r="B71" s="557" t="s">
        <v>334</v>
      </c>
      <c r="C71" s="558"/>
      <c r="D71" s="558"/>
      <c r="E71" s="558"/>
      <c r="F71" s="558"/>
      <c r="G71" s="558"/>
      <c r="H71" s="558"/>
      <c r="I71" s="558"/>
      <c r="J71" s="558"/>
      <c r="K71" s="558"/>
      <c r="L71" s="558"/>
      <c r="M71" s="558"/>
      <c r="N71" s="558"/>
      <c r="O71" s="558"/>
      <c r="P71" s="596"/>
      <c r="Q71" s="601">
        <v>264</v>
      </c>
      <c r="R71" s="482"/>
      <c r="S71" s="482"/>
      <c r="T71" s="482"/>
      <c r="U71" s="482"/>
      <c r="V71" s="482">
        <v>227</v>
      </c>
      <c r="W71" s="482"/>
      <c r="X71" s="482"/>
      <c r="Y71" s="482"/>
      <c r="Z71" s="482"/>
      <c r="AA71" s="482">
        <v>37</v>
      </c>
      <c r="AB71" s="482"/>
      <c r="AC71" s="482"/>
      <c r="AD71" s="482"/>
      <c r="AE71" s="482"/>
      <c r="AF71" s="482">
        <v>37</v>
      </c>
      <c r="AG71" s="482"/>
      <c r="AH71" s="482"/>
      <c r="AI71" s="482"/>
      <c r="AJ71" s="482"/>
      <c r="AK71" s="482" t="s">
        <v>47</v>
      </c>
      <c r="AL71" s="482"/>
      <c r="AM71" s="482"/>
      <c r="AN71" s="482"/>
      <c r="AO71" s="482"/>
      <c r="AP71" s="482" t="s">
        <v>47</v>
      </c>
      <c r="AQ71" s="482"/>
      <c r="AR71" s="482"/>
      <c r="AS71" s="482"/>
      <c r="AT71" s="482"/>
      <c r="AU71" s="482" t="s">
        <v>47</v>
      </c>
      <c r="AV71" s="482"/>
      <c r="AW71" s="482"/>
      <c r="AX71" s="482"/>
      <c r="AY71" s="482"/>
      <c r="AZ71" s="510"/>
      <c r="BA71" s="510"/>
      <c r="BB71" s="510"/>
      <c r="BC71" s="510"/>
      <c r="BD71" s="511"/>
      <c r="BE71" s="411"/>
      <c r="BF71" s="411"/>
      <c r="BG71" s="411"/>
      <c r="BH71" s="411"/>
      <c r="BI71" s="411"/>
      <c r="BJ71" s="411"/>
      <c r="BK71" s="411"/>
      <c r="BL71" s="411"/>
      <c r="BM71" s="411"/>
      <c r="BN71" s="411"/>
      <c r="BO71" s="411"/>
      <c r="BP71" s="411"/>
      <c r="BQ71" s="403">
        <v>65</v>
      </c>
      <c r="BR71" s="695"/>
      <c r="BS71" s="696"/>
      <c r="BT71" s="697"/>
      <c r="BU71" s="697"/>
      <c r="BV71" s="697"/>
      <c r="BW71" s="697"/>
      <c r="BX71" s="697"/>
      <c r="BY71" s="697"/>
      <c r="BZ71" s="697"/>
      <c r="CA71" s="697"/>
      <c r="CB71" s="697"/>
      <c r="CC71" s="697"/>
      <c r="CD71" s="697"/>
      <c r="CE71" s="697"/>
      <c r="CF71" s="697"/>
      <c r="CG71" s="716"/>
      <c r="CH71" s="717"/>
      <c r="CI71" s="718"/>
      <c r="CJ71" s="718"/>
      <c r="CK71" s="718"/>
      <c r="CL71" s="735"/>
      <c r="CM71" s="717"/>
      <c r="CN71" s="718"/>
      <c r="CO71" s="718"/>
      <c r="CP71" s="718"/>
      <c r="CQ71" s="735"/>
      <c r="CR71" s="717"/>
      <c r="CS71" s="718"/>
      <c r="CT71" s="718"/>
      <c r="CU71" s="718"/>
      <c r="CV71" s="735"/>
      <c r="CW71" s="717"/>
      <c r="CX71" s="718"/>
      <c r="CY71" s="718"/>
      <c r="CZ71" s="718"/>
      <c r="DA71" s="735"/>
      <c r="DB71" s="717"/>
      <c r="DC71" s="718"/>
      <c r="DD71" s="718"/>
      <c r="DE71" s="718"/>
      <c r="DF71" s="735"/>
      <c r="DG71" s="717"/>
      <c r="DH71" s="718"/>
      <c r="DI71" s="718"/>
      <c r="DJ71" s="718"/>
      <c r="DK71" s="735"/>
      <c r="DL71" s="717"/>
      <c r="DM71" s="718"/>
      <c r="DN71" s="718"/>
      <c r="DO71" s="718"/>
      <c r="DP71" s="735"/>
      <c r="DQ71" s="717"/>
      <c r="DR71" s="718"/>
      <c r="DS71" s="718"/>
      <c r="DT71" s="718"/>
      <c r="DU71" s="735"/>
      <c r="DV71" s="696"/>
      <c r="DW71" s="697"/>
      <c r="DX71" s="697"/>
      <c r="DY71" s="697"/>
      <c r="DZ71" s="774"/>
      <c r="EA71" s="390"/>
    </row>
    <row r="72" ht="26.25" customHeight="1" spans="1:131">
      <c r="A72" s="403">
        <v>5</v>
      </c>
      <c r="B72" s="557" t="s">
        <v>335</v>
      </c>
      <c r="C72" s="558"/>
      <c r="D72" s="558"/>
      <c r="E72" s="558"/>
      <c r="F72" s="558"/>
      <c r="G72" s="558"/>
      <c r="H72" s="558"/>
      <c r="I72" s="558"/>
      <c r="J72" s="558"/>
      <c r="K72" s="558"/>
      <c r="L72" s="558"/>
      <c r="M72" s="558"/>
      <c r="N72" s="558"/>
      <c r="O72" s="558"/>
      <c r="P72" s="596"/>
      <c r="Q72" s="601">
        <v>295194</v>
      </c>
      <c r="R72" s="482"/>
      <c r="S72" s="482"/>
      <c r="T72" s="482"/>
      <c r="U72" s="482"/>
      <c r="V72" s="482">
        <v>282398</v>
      </c>
      <c r="W72" s="482"/>
      <c r="X72" s="482"/>
      <c r="Y72" s="482"/>
      <c r="Z72" s="482"/>
      <c r="AA72" s="482">
        <v>12796</v>
      </c>
      <c r="AB72" s="482"/>
      <c r="AC72" s="482"/>
      <c r="AD72" s="482"/>
      <c r="AE72" s="482"/>
      <c r="AF72" s="482">
        <v>12796</v>
      </c>
      <c r="AG72" s="482"/>
      <c r="AH72" s="482"/>
      <c r="AI72" s="482"/>
      <c r="AJ72" s="482"/>
      <c r="AK72" s="482" t="s">
        <v>47</v>
      </c>
      <c r="AL72" s="482"/>
      <c r="AM72" s="482"/>
      <c r="AN72" s="482"/>
      <c r="AO72" s="482"/>
      <c r="AP72" s="482" t="s">
        <v>47</v>
      </c>
      <c r="AQ72" s="482"/>
      <c r="AR72" s="482"/>
      <c r="AS72" s="482"/>
      <c r="AT72" s="482"/>
      <c r="AU72" s="482" t="s">
        <v>47</v>
      </c>
      <c r="AV72" s="482"/>
      <c r="AW72" s="482"/>
      <c r="AX72" s="482"/>
      <c r="AY72" s="482"/>
      <c r="AZ72" s="510"/>
      <c r="BA72" s="510"/>
      <c r="BB72" s="510"/>
      <c r="BC72" s="510"/>
      <c r="BD72" s="511"/>
      <c r="BE72" s="411"/>
      <c r="BF72" s="411"/>
      <c r="BG72" s="411"/>
      <c r="BH72" s="411"/>
      <c r="BI72" s="411"/>
      <c r="BJ72" s="411"/>
      <c r="BK72" s="411"/>
      <c r="BL72" s="411"/>
      <c r="BM72" s="411"/>
      <c r="BN72" s="411"/>
      <c r="BO72" s="411"/>
      <c r="BP72" s="411"/>
      <c r="BQ72" s="403">
        <v>66</v>
      </c>
      <c r="BR72" s="695"/>
      <c r="BS72" s="696"/>
      <c r="BT72" s="697"/>
      <c r="BU72" s="697"/>
      <c r="BV72" s="697"/>
      <c r="BW72" s="697"/>
      <c r="BX72" s="697"/>
      <c r="BY72" s="697"/>
      <c r="BZ72" s="697"/>
      <c r="CA72" s="697"/>
      <c r="CB72" s="697"/>
      <c r="CC72" s="697"/>
      <c r="CD72" s="697"/>
      <c r="CE72" s="697"/>
      <c r="CF72" s="697"/>
      <c r="CG72" s="716"/>
      <c r="CH72" s="717"/>
      <c r="CI72" s="718"/>
      <c r="CJ72" s="718"/>
      <c r="CK72" s="718"/>
      <c r="CL72" s="735"/>
      <c r="CM72" s="717"/>
      <c r="CN72" s="718"/>
      <c r="CO72" s="718"/>
      <c r="CP72" s="718"/>
      <c r="CQ72" s="735"/>
      <c r="CR72" s="717"/>
      <c r="CS72" s="718"/>
      <c r="CT72" s="718"/>
      <c r="CU72" s="718"/>
      <c r="CV72" s="735"/>
      <c r="CW72" s="717"/>
      <c r="CX72" s="718"/>
      <c r="CY72" s="718"/>
      <c r="CZ72" s="718"/>
      <c r="DA72" s="735"/>
      <c r="DB72" s="717"/>
      <c r="DC72" s="718"/>
      <c r="DD72" s="718"/>
      <c r="DE72" s="718"/>
      <c r="DF72" s="735"/>
      <c r="DG72" s="717"/>
      <c r="DH72" s="718"/>
      <c r="DI72" s="718"/>
      <c r="DJ72" s="718"/>
      <c r="DK72" s="735"/>
      <c r="DL72" s="717"/>
      <c r="DM72" s="718"/>
      <c r="DN72" s="718"/>
      <c r="DO72" s="718"/>
      <c r="DP72" s="735"/>
      <c r="DQ72" s="717"/>
      <c r="DR72" s="718"/>
      <c r="DS72" s="718"/>
      <c r="DT72" s="718"/>
      <c r="DU72" s="735"/>
      <c r="DV72" s="696"/>
      <c r="DW72" s="697"/>
      <c r="DX72" s="697"/>
      <c r="DY72" s="697"/>
      <c r="DZ72" s="774"/>
      <c r="EA72" s="390"/>
    </row>
    <row r="73" ht="26.25" customHeight="1" spans="1:131">
      <c r="A73" s="403">
        <v>6</v>
      </c>
      <c r="B73" s="559"/>
      <c r="C73" s="560"/>
      <c r="D73" s="560"/>
      <c r="E73" s="560"/>
      <c r="F73" s="560"/>
      <c r="G73" s="560"/>
      <c r="H73" s="560"/>
      <c r="I73" s="560"/>
      <c r="J73" s="560"/>
      <c r="K73" s="560"/>
      <c r="L73" s="560"/>
      <c r="M73" s="560"/>
      <c r="N73" s="560"/>
      <c r="O73" s="560"/>
      <c r="P73" s="597"/>
      <c r="Q73" s="602"/>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510"/>
      <c r="BA73" s="510"/>
      <c r="BB73" s="510"/>
      <c r="BC73" s="510"/>
      <c r="BD73" s="511"/>
      <c r="BE73" s="411"/>
      <c r="BF73" s="411"/>
      <c r="BG73" s="411"/>
      <c r="BH73" s="411"/>
      <c r="BI73" s="411"/>
      <c r="BJ73" s="411"/>
      <c r="BK73" s="411"/>
      <c r="BL73" s="411"/>
      <c r="BM73" s="411"/>
      <c r="BN73" s="411"/>
      <c r="BO73" s="411"/>
      <c r="BP73" s="411"/>
      <c r="BQ73" s="403">
        <v>67</v>
      </c>
      <c r="BR73" s="695"/>
      <c r="BS73" s="696"/>
      <c r="BT73" s="697"/>
      <c r="BU73" s="697"/>
      <c r="BV73" s="697"/>
      <c r="BW73" s="697"/>
      <c r="BX73" s="697"/>
      <c r="BY73" s="697"/>
      <c r="BZ73" s="697"/>
      <c r="CA73" s="697"/>
      <c r="CB73" s="697"/>
      <c r="CC73" s="697"/>
      <c r="CD73" s="697"/>
      <c r="CE73" s="697"/>
      <c r="CF73" s="697"/>
      <c r="CG73" s="716"/>
      <c r="CH73" s="717"/>
      <c r="CI73" s="718"/>
      <c r="CJ73" s="718"/>
      <c r="CK73" s="718"/>
      <c r="CL73" s="735"/>
      <c r="CM73" s="717"/>
      <c r="CN73" s="718"/>
      <c r="CO73" s="718"/>
      <c r="CP73" s="718"/>
      <c r="CQ73" s="735"/>
      <c r="CR73" s="717"/>
      <c r="CS73" s="718"/>
      <c r="CT73" s="718"/>
      <c r="CU73" s="718"/>
      <c r="CV73" s="735"/>
      <c r="CW73" s="717"/>
      <c r="CX73" s="718"/>
      <c r="CY73" s="718"/>
      <c r="CZ73" s="718"/>
      <c r="DA73" s="735"/>
      <c r="DB73" s="717"/>
      <c r="DC73" s="718"/>
      <c r="DD73" s="718"/>
      <c r="DE73" s="718"/>
      <c r="DF73" s="735"/>
      <c r="DG73" s="717"/>
      <c r="DH73" s="718"/>
      <c r="DI73" s="718"/>
      <c r="DJ73" s="718"/>
      <c r="DK73" s="735"/>
      <c r="DL73" s="717"/>
      <c r="DM73" s="718"/>
      <c r="DN73" s="718"/>
      <c r="DO73" s="718"/>
      <c r="DP73" s="735"/>
      <c r="DQ73" s="717"/>
      <c r="DR73" s="718"/>
      <c r="DS73" s="718"/>
      <c r="DT73" s="718"/>
      <c r="DU73" s="735"/>
      <c r="DV73" s="696"/>
      <c r="DW73" s="697"/>
      <c r="DX73" s="697"/>
      <c r="DY73" s="697"/>
      <c r="DZ73" s="774"/>
      <c r="EA73" s="390"/>
    </row>
    <row r="74" ht="26.25" customHeight="1" spans="1:131">
      <c r="A74" s="403">
        <v>7</v>
      </c>
      <c r="B74" s="559"/>
      <c r="C74" s="560"/>
      <c r="D74" s="560"/>
      <c r="E74" s="560"/>
      <c r="F74" s="560"/>
      <c r="G74" s="560"/>
      <c r="H74" s="560"/>
      <c r="I74" s="560"/>
      <c r="J74" s="560"/>
      <c r="K74" s="560"/>
      <c r="L74" s="560"/>
      <c r="M74" s="560"/>
      <c r="N74" s="560"/>
      <c r="O74" s="560"/>
      <c r="P74" s="597"/>
      <c r="Q74" s="602"/>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510"/>
      <c r="BA74" s="510"/>
      <c r="BB74" s="510"/>
      <c r="BC74" s="510"/>
      <c r="BD74" s="511"/>
      <c r="BE74" s="411"/>
      <c r="BF74" s="411"/>
      <c r="BG74" s="411"/>
      <c r="BH74" s="411"/>
      <c r="BI74" s="411"/>
      <c r="BJ74" s="411"/>
      <c r="BK74" s="411"/>
      <c r="BL74" s="411"/>
      <c r="BM74" s="411"/>
      <c r="BN74" s="411"/>
      <c r="BO74" s="411"/>
      <c r="BP74" s="411"/>
      <c r="BQ74" s="403">
        <v>68</v>
      </c>
      <c r="BR74" s="695"/>
      <c r="BS74" s="696"/>
      <c r="BT74" s="697"/>
      <c r="BU74" s="697"/>
      <c r="BV74" s="697"/>
      <c r="BW74" s="697"/>
      <c r="BX74" s="697"/>
      <c r="BY74" s="697"/>
      <c r="BZ74" s="697"/>
      <c r="CA74" s="697"/>
      <c r="CB74" s="697"/>
      <c r="CC74" s="697"/>
      <c r="CD74" s="697"/>
      <c r="CE74" s="697"/>
      <c r="CF74" s="697"/>
      <c r="CG74" s="716"/>
      <c r="CH74" s="717"/>
      <c r="CI74" s="718"/>
      <c r="CJ74" s="718"/>
      <c r="CK74" s="718"/>
      <c r="CL74" s="735"/>
      <c r="CM74" s="717"/>
      <c r="CN74" s="718"/>
      <c r="CO74" s="718"/>
      <c r="CP74" s="718"/>
      <c r="CQ74" s="735"/>
      <c r="CR74" s="717"/>
      <c r="CS74" s="718"/>
      <c r="CT74" s="718"/>
      <c r="CU74" s="718"/>
      <c r="CV74" s="735"/>
      <c r="CW74" s="717"/>
      <c r="CX74" s="718"/>
      <c r="CY74" s="718"/>
      <c r="CZ74" s="718"/>
      <c r="DA74" s="735"/>
      <c r="DB74" s="717"/>
      <c r="DC74" s="718"/>
      <c r="DD74" s="718"/>
      <c r="DE74" s="718"/>
      <c r="DF74" s="735"/>
      <c r="DG74" s="717"/>
      <c r="DH74" s="718"/>
      <c r="DI74" s="718"/>
      <c r="DJ74" s="718"/>
      <c r="DK74" s="735"/>
      <c r="DL74" s="717"/>
      <c r="DM74" s="718"/>
      <c r="DN74" s="718"/>
      <c r="DO74" s="718"/>
      <c r="DP74" s="735"/>
      <c r="DQ74" s="717"/>
      <c r="DR74" s="718"/>
      <c r="DS74" s="718"/>
      <c r="DT74" s="718"/>
      <c r="DU74" s="735"/>
      <c r="DV74" s="696"/>
      <c r="DW74" s="697"/>
      <c r="DX74" s="697"/>
      <c r="DY74" s="697"/>
      <c r="DZ74" s="774"/>
      <c r="EA74" s="390"/>
    </row>
    <row r="75" ht="26.25" customHeight="1" spans="1:131">
      <c r="A75" s="403">
        <v>8</v>
      </c>
      <c r="B75" s="559"/>
      <c r="C75" s="560"/>
      <c r="D75" s="560"/>
      <c r="E75" s="560"/>
      <c r="F75" s="560"/>
      <c r="G75" s="560"/>
      <c r="H75" s="560"/>
      <c r="I75" s="560"/>
      <c r="J75" s="560"/>
      <c r="K75" s="560"/>
      <c r="L75" s="560"/>
      <c r="M75" s="560"/>
      <c r="N75" s="560"/>
      <c r="O75" s="560"/>
      <c r="P75" s="597"/>
      <c r="Q75" s="603"/>
      <c r="R75" s="604"/>
      <c r="S75" s="604"/>
      <c r="T75" s="604"/>
      <c r="U75" s="483"/>
      <c r="V75" s="605"/>
      <c r="W75" s="604"/>
      <c r="X75" s="604"/>
      <c r="Y75" s="604"/>
      <c r="Z75" s="483"/>
      <c r="AA75" s="605"/>
      <c r="AB75" s="604"/>
      <c r="AC75" s="604"/>
      <c r="AD75" s="604"/>
      <c r="AE75" s="483"/>
      <c r="AF75" s="605"/>
      <c r="AG75" s="604"/>
      <c r="AH75" s="604"/>
      <c r="AI75" s="604"/>
      <c r="AJ75" s="483"/>
      <c r="AK75" s="605"/>
      <c r="AL75" s="604"/>
      <c r="AM75" s="604"/>
      <c r="AN75" s="604"/>
      <c r="AO75" s="483"/>
      <c r="AP75" s="605"/>
      <c r="AQ75" s="604"/>
      <c r="AR75" s="604"/>
      <c r="AS75" s="604"/>
      <c r="AT75" s="483"/>
      <c r="AU75" s="605"/>
      <c r="AV75" s="604"/>
      <c r="AW75" s="604"/>
      <c r="AX75" s="604"/>
      <c r="AY75" s="483"/>
      <c r="AZ75" s="510"/>
      <c r="BA75" s="510"/>
      <c r="BB75" s="510"/>
      <c r="BC75" s="510"/>
      <c r="BD75" s="511"/>
      <c r="BE75" s="411"/>
      <c r="BF75" s="411"/>
      <c r="BG75" s="411"/>
      <c r="BH75" s="411"/>
      <c r="BI75" s="411"/>
      <c r="BJ75" s="411"/>
      <c r="BK75" s="411"/>
      <c r="BL75" s="411"/>
      <c r="BM75" s="411"/>
      <c r="BN75" s="411"/>
      <c r="BO75" s="411"/>
      <c r="BP75" s="411"/>
      <c r="BQ75" s="403">
        <v>69</v>
      </c>
      <c r="BR75" s="695"/>
      <c r="BS75" s="696"/>
      <c r="BT75" s="697"/>
      <c r="BU75" s="697"/>
      <c r="BV75" s="697"/>
      <c r="BW75" s="697"/>
      <c r="BX75" s="697"/>
      <c r="BY75" s="697"/>
      <c r="BZ75" s="697"/>
      <c r="CA75" s="697"/>
      <c r="CB75" s="697"/>
      <c r="CC75" s="697"/>
      <c r="CD75" s="697"/>
      <c r="CE75" s="697"/>
      <c r="CF75" s="697"/>
      <c r="CG75" s="716"/>
      <c r="CH75" s="717"/>
      <c r="CI75" s="718"/>
      <c r="CJ75" s="718"/>
      <c r="CK75" s="718"/>
      <c r="CL75" s="735"/>
      <c r="CM75" s="717"/>
      <c r="CN75" s="718"/>
      <c r="CO75" s="718"/>
      <c r="CP75" s="718"/>
      <c r="CQ75" s="735"/>
      <c r="CR75" s="717"/>
      <c r="CS75" s="718"/>
      <c r="CT75" s="718"/>
      <c r="CU75" s="718"/>
      <c r="CV75" s="735"/>
      <c r="CW75" s="717"/>
      <c r="CX75" s="718"/>
      <c r="CY75" s="718"/>
      <c r="CZ75" s="718"/>
      <c r="DA75" s="735"/>
      <c r="DB75" s="717"/>
      <c r="DC75" s="718"/>
      <c r="DD75" s="718"/>
      <c r="DE75" s="718"/>
      <c r="DF75" s="735"/>
      <c r="DG75" s="717"/>
      <c r="DH75" s="718"/>
      <c r="DI75" s="718"/>
      <c r="DJ75" s="718"/>
      <c r="DK75" s="735"/>
      <c r="DL75" s="717"/>
      <c r="DM75" s="718"/>
      <c r="DN75" s="718"/>
      <c r="DO75" s="718"/>
      <c r="DP75" s="735"/>
      <c r="DQ75" s="717"/>
      <c r="DR75" s="718"/>
      <c r="DS75" s="718"/>
      <c r="DT75" s="718"/>
      <c r="DU75" s="735"/>
      <c r="DV75" s="696"/>
      <c r="DW75" s="697"/>
      <c r="DX75" s="697"/>
      <c r="DY75" s="697"/>
      <c r="DZ75" s="774"/>
      <c r="EA75" s="390"/>
    </row>
    <row r="76" ht="26.25" customHeight="1" spans="1:131">
      <c r="A76" s="403">
        <v>9</v>
      </c>
      <c r="B76" s="559"/>
      <c r="C76" s="560"/>
      <c r="D76" s="560"/>
      <c r="E76" s="560"/>
      <c r="F76" s="560"/>
      <c r="G76" s="560"/>
      <c r="H76" s="560"/>
      <c r="I76" s="560"/>
      <c r="J76" s="560"/>
      <c r="K76" s="560"/>
      <c r="L76" s="560"/>
      <c r="M76" s="560"/>
      <c r="N76" s="560"/>
      <c r="O76" s="560"/>
      <c r="P76" s="597"/>
      <c r="Q76" s="603"/>
      <c r="R76" s="604"/>
      <c r="S76" s="604"/>
      <c r="T76" s="604"/>
      <c r="U76" s="483"/>
      <c r="V76" s="605"/>
      <c r="W76" s="604"/>
      <c r="X76" s="604"/>
      <c r="Y76" s="604"/>
      <c r="Z76" s="483"/>
      <c r="AA76" s="605"/>
      <c r="AB76" s="604"/>
      <c r="AC76" s="604"/>
      <c r="AD76" s="604"/>
      <c r="AE76" s="483"/>
      <c r="AF76" s="605"/>
      <c r="AG76" s="604"/>
      <c r="AH76" s="604"/>
      <c r="AI76" s="604"/>
      <c r="AJ76" s="483"/>
      <c r="AK76" s="605"/>
      <c r="AL76" s="604"/>
      <c r="AM76" s="604"/>
      <c r="AN76" s="604"/>
      <c r="AO76" s="483"/>
      <c r="AP76" s="605"/>
      <c r="AQ76" s="604"/>
      <c r="AR76" s="604"/>
      <c r="AS76" s="604"/>
      <c r="AT76" s="483"/>
      <c r="AU76" s="605"/>
      <c r="AV76" s="604"/>
      <c r="AW76" s="604"/>
      <c r="AX76" s="604"/>
      <c r="AY76" s="483"/>
      <c r="AZ76" s="510"/>
      <c r="BA76" s="510"/>
      <c r="BB76" s="510"/>
      <c r="BC76" s="510"/>
      <c r="BD76" s="511"/>
      <c r="BE76" s="411"/>
      <c r="BF76" s="411"/>
      <c r="BG76" s="411"/>
      <c r="BH76" s="411"/>
      <c r="BI76" s="411"/>
      <c r="BJ76" s="411"/>
      <c r="BK76" s="411"/>
      <c r="BL76" s="411"/>
      <c r="BM76" s="411"/>
      <c r="BN76" s="411"/>
      <c r="BO76" s="411"/>
      <c r="BP76" s="411"/>
      <c r="BQ76" s="403">
        <v>70</v>
      </c>
      <c r="BR76" s="695"/>
      <c r="BS76" s="696"/>
      <c r="BT76" s="697"/>
      <c r="BU76" s="697"/>
      <c r="BV76" s="697"/>
      <c r="BW76" s="697"/>
      <c r="BX76" s="697"/>
      <c r="BY76" s="697"/>
      <c r="BZ76" s="697"/>
      <c r="CA76" s="697"/>
      <c r="CB76" s="697"/>
      <c r="CC76" s="697"/>
      <c r="CD76" s="697"/>
      <c r="CE76" s="697"/>
      <c r="CF76" s="697"/>
      <c r="CG76" s="716"/>
      <c r="CH76" s="717"/>
      <c r="CI76" s="718"/>
      <c r="CJ76" s="718"/>
      <c r="CK76" s="718"/>
      <c r="CL76" s="735"/>
      <c r="CM76" s="717"/>
      <c r="CN76" s="718"/>
      <c r="CO76" s="718"/>
      <c r="CP76" s="718"/>
      <c r="CQ76" s="735"/>
      <c r="CR76" s="717"/>
      <c r="CS76" s="718"/>
      <c r="CT76" s="718"/>
      <c r="CU76" s="718"/>
      <c r="CV76" s="735"/>
      <c r="CW76" s="717"/>
      <c r="CX76" s="718"/>
      <c r="CY76" s="718"/>
      <c r="CZ76" s="718"/>
      <c r="DA76" s="735"/>
      <c r="DB76" s="717"/>
      <c r="DC76" s="718"/>
      <c r="DD76" s="718"/>
      <c r="DE76" s="718"/>
      <c r="DF76" s="735"/>
      <c r="DG76" s="717"/>
      <c r="DH76" s="718"/>
      <c r="DI76" s="718"/>
      <c r="DJ76" s="718"/>
      <c r="DK76" s="735"/>
      <c r="DL76" s="717"/>
      <c r="DM76" s="718"/>
      <c r="DN76" s="718"/>
      <c r="DO76" s="718"/>
      <c r="DP76" s="735"/>
      <c r="DQ76" s="717"/>
      <c r="DR76" s="718"/>
      <c r="DS76" s="718"/>
      <c r="DT76" s="718"/>
      <c r="DU76" s="735"/>
      <c r="DV76" s="696"/>
      <c r="DW76" s="697"/>
      <c r="DX76" s="697"/>
      <c r="DY76" s="697"/>
      <c r="DZ76" s="774"/>
      <c r="EA76" s="390"/>
    </row>
    <row r="77" ht="26.25" customHeight="1" spans="1:131">
      <c r="A77" s="403">
        <v>10</v>
      </c>
      <c r="B77" s="559"/>
      <c r="C77" s="560"/>
      <c r="D77" s="560"/>
      <c r="E77" s="560"/>
      <c r="F77" s="560"/>
      <c r="G77" s="560"/>
      <c r="H77" s="560"/>
      <c r="I77" s="560"/>
      <c r="J77" s="560"/>
      <c r="K77" s="560"/>
      <c r="L77" s="560"/>
      <c r="M77" s="560"/>
      <c r="N77" s="560"/>
      <c r="O77" s="560"/>
      <c r="P77" s="597"/>
      <c r="Q77" s="603"/>
      <c r="R77" s="604"/>
      <c r="S77" s="604"/>
      <c r="T77" s="604"/>
      <c r="U77" s="483"/>
      <c r="V77" s="605"/>
      <c r="W77" s="604"/>
      <c r="X77" s="604"/>
      <c r="Y77" s="604"/>
      <c r="Z77" s="483"/>
      <c r="AA77" s="605"/>
      <c r="AB77" s="604"/>
      <c r="AC77" s="604"/>
      <c r="AD77" s="604"/>
      <c r="AE77" s="483"/>
      <c r="AF77" s="605"/>
      <c r="AG77" s="604"/>
      <c r="AH77" s="604"/>
      <c r="AI77" s="604"/>
      <c r="AJ77" s="483"/>
      <c r="AK77" s="605"/>
      <c r="AL77" s="604"/>
      <c r="AM77" s="604"/>
      <c r="AN77" s="604"/>
      <c r="AO77" s="483"/>
      <c r="AP77" s="605"/>
      <c r="AQ77" s="604"/>
      <c r="AR77" s="604"/>
      <c r="AS77" s="604"/>
      <c r="AT77" s="483"/>
      <c r="AU77" s="605"/>
      <c r="AV77" s="604"/>
      <c r="AW77" s="604"/>
      <c r="AX77" s="604"/>
      <c r="AY77" s="483"/>
      <c r="AZ77" s="510"/>
      <c r="BA77" s="510"/>
      <c r="BB77" s="510"/>
      <c r="BC77" s="510"/>
      <c r="BD77" s="511"/>
      <c r="BE77" s="411"/>
      <c r="BF77" s="411"/>
      <c r="BG77" s="411"/>
      <c r="BH77" s="411"/>
      <c r="BI77" s="411"/>
      <c r="BJ77" s="411"/>
      <c r="BK77" s="411"/>
      <c r="BL77" s="411"/>
      <c r="BM77" s="411"/>
      <c r="BN77" s="411"/>
      <c r="BO77" s="411"/>
      <c r="BP77" s="411"/>
      <c r="BQ77" s="403">
        <v>71</v>
      </c>
      <c r="BR77" s="695"/>
      <c r="BS77" s="696"/>
      <c r="BT77" s="697"/>
      <c r="BU77" s="697"/>
      <c r="BV77" s="697"/>
      <c r="BW77" s="697"/>
      <c r="BX77" s="697"/>
      <c r="BY77" s="697"/>
      <c r="BZ77" s="697"/>
      <c r="CA77" s="697"/>
      <c r="CB77" s="697"/>
      <c r="CC77" s="697"/>
      <c r="CD77" s="697"/>
      <c r="CE77" s="697"/>
      <c r="CF77" s="697"/>
      <c r="CG77" s="716"/>
      <c r="CH77" s="717"/>
      <c r="CI77" s="718"/>
      <c r="CJ77" s="718"/>
      <c r="CK77" s="718"/>
      <c r="CL77" s="735"/>
      <c r="CM77" s="717"/>
      <c r="CN77" s="718"/>
      <c r="CO77" s="718"/>
      <c r="CP77" s="718"/>
      <c r="CQ77" s="735"/>
      <c r="CR77" s="717"/>
      <c r="CS77" s="718"/>
      <c r="CT77" s="718"/>
      <c r="CU77" s="718"/>
      <c r="CV77" s="735"/>
      <c r="CW77" s="717"/>
      <c r="CX77" s="718"/>
      <c r="CY77" s="718"/>
      <c r="CZ77" s="718"/>
      <c r="DA77" s="735"/>
      <c r="DB77" s="717"/>
      <c r="DC77" s="718"/>
      <c r="DD77" s="718"/>
      <c r="DE77" s="718"/>
      <c r="DF77" s="735"/>
      <c r="DG77" s="717"/>
      <c r="DH77" s="718"/>
      <c r="DI77" s="718"/>
      <c r="DJ77" s="718"/>
      <c r="DK77" s="735"/>
      <c r="DL77" s="717"/>
      <c r="DM77" s="718"/>
      <c r="DN77" s="718"/>
      <c r="DO77" s="718"/>
      <c r="DP77" s="735"/>
      <c r="DQ77" s="717"/>
      <c r="DR77" s="718"/>
      <c r="DS77" s="718"/>
      <c r="DT77" s="718"/>
      <c r="DU77" s="735"/>
      <c r="DV77" s="696"/>
      <c r="DW77" s="697"/>
      <c r="DX77" s="697"/>
      <c r="DY77" s="697"/>
      <c r="DZ77" s="774"/>
      <c r="EA77" s="390"/>
    </row>
    <row r="78" ht="26.25" customHeight="1" spans="1:131">
      <c r="A78" s="403">
        <v>11</v>
      </c>
      <c r="B78" s="559"/>
      <c r="C78" s="560"/>
      <c r="D78" s="560"/>
      <c r="E78" s="560"/>
      <c r="F78" s="560"/>
      <c r="G78" s="560"/>
      <c r="H78" s="560"/>
      <c r="I78" s="560"/>
      <c r="J78" s="560"/>
      <c r="K78" s="560"/>
      <c r="L78" s="560"/>
      <c r="M78" s="560"/>
      <c r="N78" s="560"/>
      <c r="O78" s="560"/>
      <c r="P78" s="597"/>
      <c r="Q78" s="602"/>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510"/>
      <c r="BA78" s="510"/>
      <c r="BB78" s="510"/>
      <c r="BC78" s="510"/>
      <c r="BD78" s="511"/>
      <c r="BE78" s="411"/>
      <c r="BF78" s="411"/>
      <c r="BG78" s="411"/>
      <c r="BH78" s="411"/>
      <c r="BI78" s="411"/>
      <c r="BJ78" s="390"/>
      <c r="BK78" s="390"/>
      <c r="BL78" s="390"/>
      <c r="BM78" s="390"/>
      <c r="BN78" s="390"/>
      <c r="BO78" s="411"/>
      <c r="BP78" s="411"/>
      <c r="BQ78" s="403">
        <v>72</v>
      </c>
      <c r="BR78" s="695"/>
      <c r="BS78" s="696"/>
      <c r="BT78" s="697"/>
      <c r="BU78" s="697"/>
      <c r="BV78" s="697"/>
      <c r="BW78" s="697"/>
      <c r="BX78" s="697"/>
      <c r="BY78" s="697"/>
      <c r="BZ78" s="697"/>
      <c r="CA78" s="697"/>
      <c r="CB78" s="697"/>
      <c r="CC78" s="697"/>
      <c r="CD78" s="697"/>
      <c r="CE78" s="697"/>
      <c r="CF78" s="697"/>
      <c r="CG78" s="716"/>
      <c r="CH78" s="717"/>
      <c r="CI78" s="718"/>
      <c r="CJ78" s="718"/>
      <c r="CK78" s="718"/>
      <c r="CL78" s="735"/>
      <c r="CM78" s="717"/>
      <c r="CN78" s="718"/>
      <c r="CO78" s="718"/>
      <c r="CP78" s="718"/>
      <c r="CQ78" s="735"/>
      <c r="CR78" s="717"/>
      <c r="CS78" s="718"/>
      <c r="CT78" s="718"/>
      <c r="CU78" s="718"/>
      <c r="CV78" s="735"/>
      <c r="CW78" s="717"/>
      <c r="CX78" s="718"/>
      <c r="CY78" s="718"/>
      <c r="CZ78" s="718"/>
      <c r="DA78" s="735"/>
      <c r="DB78" s="717"/>
      <c r="DC78" s="718"/>
      <c r="DD78" s="718"/>
      <c r="DE78" s="718"/>
      <c r="DF78" s="735"/>
      <c r="DG78" s="717"/>
      <c r="DH78" s="718"/>
      <c r="DI78" s="718"/>
      <c r="DJ78" s="718"/>
      <c r="DK78" s="735"/>
      <c r="DL78" s="717"/>
      <c r="DM78" s="718"/>
      <c r="DN78" s="718"/>
      <c r="DO78" s="718"/>
      <c r="DP78" s="735"/>
      <c r="DQ78" s="717"/>
      <c r="DR78" s="718"/>
      <c r="DS78" s="718"/>
      <c r="DT78" s="718"/>
      <c r="DU78" s="735"/>
      <c r="DV78" s="696"/>
      <c r="DW78" s="697"/>
      <c r="DX78" s="697"/>
      <c r="DY78" s="697"/>
      <c r="DZ78" s="774"/>
      <c r="EA78" s="390"/>
    </row>
    <row r="79" ht="26.25" customHeight="1" spans="1:131">
      <c r="A79" s="403">
        <v>12</v>
      </c>
      <c r="B79" s="559"/>
      <c r="C79" s="560"/>
      <c r="D79" s="560"/>
      <c r="E79" s="560"/>
      <c r="F79" s="560"/>
      <c r="G79" s="560"/>
      <c r="H79" s="560"/>
      <c r="I79" s="560"/>
      <c r="J79" s="560"/>
      <c r="K79" s="560"/>
      <c r="L79" s="560"/>
      <c r="M79" s="560"/>
      <c r="N79" s="560"/>
      <c r="O79" s="560"/>
      <c r="P79" s="597"/>
      <c r="Q79" s="602"/>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510"/>
      <c r="BA79" s="510"/>
      <c r="BB79" s="510"/>
      <c r="BC79" s="510"/>
      <c r="BD79" s="511"/>
      <c r="BE79" s="411"/>
      <c r="BF79" s="411"/>
      <c r="BG79" s="411"/>
      <c r="BH79" s="411"/>
      <c r="BI79" s="411"/>
      <c r="BJ79" s="390"/>
      <c r="BK79" s="390"/>
      <c r="BL79" s="390"/>
      <c r="BM79" s="390"/>
      <c r="BN79" s="390"/>
      <c r="BO79" s="411"/>
      <c r="BP79" s="411"/>
      <c r="BQ79" s="403">
        <v>73</v>
      </c>
      <c r="BR79" s="695"/>
      <c r="BS79" s="696"/>
      <c r="BT79" s="697"/>
      <c r="BU79" s="697"/>
      <c r="BV79" s="697"/>
      <c r="BW79" s="697"/>
      <c r="BX79" s="697"/>
      <c r="BY79" s="697"/>
      <c r="BZ79" s="697"/>
      <c r="CA79" s="697"/>
      <c r="CB79" s="697"/>
      <c r="CC79" s="697"/>
      <c r="CD79" s="697"/>
      <c r="CE79" s="697"/>
      <c r="CF79" s="697"/>
      <c r="CG79" s="716"/>
      <c r="CH79" s="717"/>
      <c r="CI79" s="718"/>
      <c r="CJ79" s="718"/>
      <c r="CK79" s="718"/>
      <c r="CL79" s="735"/>
      <c r="CM79" s="717"/>
      <c r="CN79" s="718"/>
      <c r="CO79" s="718"/>
      <c r="CP79" s="718"/>
      <c r="CQ79" s="735"/>
      <c r="CR79" s="717"/>
      <c r="CS79" s="718"/>
      <c r="CT79" s="718"/>
      <c r="CU79" s="718"/>
      <c r="CV79" s="735"/>
      <c r="CW79" s="717"/>
      <c r="CX79" s="718"/>
      <c r="CY79" s="718"/>
      <c r="CZ79" s="718"/>
      <c r="DA79" s="735"/>
      <c r="DB79" s="717"/>
      <c r="DC79" s="718"/>
      <c r="DD79" s="718"/>
      <c r="DE79" s="718"/>
      <c r="DF79" s="735"/>
      <c r="DG79" s="717"/>
      <c r="DH79" s="718"/>
      <c r="DI79" s="718"/>
      <c r="DJ79" s="718"/>
      <c r="DK79" s="735"/>
      <c r="DL79" s="717"/>
      <c r="DM79" s="718"/>
      <c r="DN79" s="718"/>
      <c r="DO79" s="718"/>
      <c r="DP79" s="735"/>
      <c r="DQ79" s="717"/>
      <c r="DR79" s="718"/>
      <c r="DS79" s="718"/>
      <c r="DT79" s="718"/>
      <c r="DU79" s="735"/>
      <c r="DV79" s="696"/>
      <c r="DW79" s="697"/>
      <c r="DX79" s="697"/>
      <c r="DY79" s="697"/>
      <c r="DZ79" s="774"/>
      <c r="EA79" s="390"/>
    </row>
    <row r="80" ht="26.25" customHeight="1" spans="1:131">
      <c r="A80" s="403">
        <v>13</v>
      </c>
      <c r="B80" s="559"/>
      <c r="C80" s="560"/>
      <c r="D80" s="560"/>
      <c r="E80" s="560"/>
      <c r="F80" s="560"/>
      <c r="G80" s="560"/>
      <c r="H80" s="560"/>
      <c r="I80" s="560"/>
      <c r="J80" s="560"/>
      <c r="K80" s="560"/>
      <c r="L80" s="560"/>
      <c r="M80" s="560"/>
      <c r="N80" s="560"/>
      <c r="O80" s="560"/>
      <c r="P80" s="597"/>
      <c r="Q80" s="602"/>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510"/>
      <c r="BA80" s="510"/>
      <c r="BB80" s="510"/>
      <c r="BC80" s="510"/>
      <c r="BD80" s="511"/>
      <c r="BE80" s="411"/>
      <c r="BF80" s="411"/>
      <c r="BG80" s="411"/>
      <c r="BH80" s="411"/>
      <c r="BI80" s="411"/>
      <c r="BJ80" s="411"/>
      <c r="BK80" s="411"/>
      <c r="BL80" s="411"/>
      <c r="BM80" s="411"/>
      <c r="BN80" s="411"/>
      <c r="BO80" s="411"/>
      <c r="BP80" s="411"/>
      <c r="BQ80" s="403">
        <v>74</v>
      </c>
      <c r="BR80" s="695"/>
      <c r="BS80" s="696"/>
      <c r="BT80" s="697"/>
      <c r="BU80" s="697"/>
      <c r="BV80" s="697"/>
      <c r="BW80" s="697"/>
      <c r="BX80" s="697"/>
      <c r="BY80" s="697"/>
      <c r="BZ80" s="697"/>
      <c r="CA80" s="697"/>
      <c r="CB80" s="697"/>
      <c r="CC80" s="697"/>
      <c r="CD80" s="697"/>
      <c r="CE80" s="697"/>
      <c r="CF80" s="697"/>
      <c r="CG80" s="716"/>
      <c r="CH80" s="717"/>
      <c r="CI80" s="718"/>
      <c r="CJ80" s="718"/>
      <c r="CK80" s="718"/>
      <c r="CL80" s="735"/>
      <c r="CM80" s="717"/>
      <c r="CN80" s="718"/>
      <c r="CO80" s="718"/>
      <c r="CP80" s="718"/>
      <c r="CQ80" s="735"/>
      <c r="CR80" s="717"/>
      <c r="CS80" s="718"/>
      <c r="CT80" s="718"/>
      <c r="CU80" s="718"/>
      <c r="CV80" s="735"/>
      <c r="CW80" s="717"/>
      <c r="CX80" s="718"/>
      <c r="CY80" s="718"/>
      <c r="CZ80" s="718"/>
      <c r="DA80" s="735"/>
      <c r="DB80" s="717"/>
      <c r="DC80" s="718"/>
      <c r="DD80" s="718"/>
      <c r="DE80" s="718"/>
      <c r="DF80" s="735"/>
      <c r="DG80" s="717"/>
      <c r="DH80" s="718"/>
      <c r="DI80" s="718"/>
      <c r="DJ80" s="718"/>
      <c r="DK80" s="735"/>
      <c r="DL80" s="717"/>
      <c r="DM80" s="718"/>
      <c r="DN80" s="718"/>
      <c r="DO80" s="718"/>
      <c r="DP80" s="735"/>
      <c r="DQ80" s="717"/>
      <c r="DR80" s="718"/>
      <c r="DS80" s="718"/>
      <c r="DT80" s="718"/>
      <c r="DU80" s="735"/>
      <c r="DV80" s="696"/>
      <c r="DW80" s="697"/>
      <c r="DX80" s="697"/>
      <c r="DY80" s="697"/>
      <c r="DZ80" s="774"/>
      <c r="EA80" s="390"/>
    </row>
    <row r="81" ht="26.25" customHeight="1" spans="1:131">
      <c r="A81" s="403">
        <v>14</v>
      </c>
      <c r="B81" s="559"/>
      <c r="C81" s="560"/>
      <c r="D81" s="560"/>
      <c r="E81" s="560"/>
      <c r="F81" s="560"/>
      <c r="G81" s="560"/>
      <c r="H81" s="560"/>
      <c r="I81" s="560"/>
      <c r="J81" s="560"/>
      <c r="K81" s="560"/>
      <c r="L81" s="560"/>
      <c r="M81" s="560"/>
      <c r="N81" s="560"/>
      <c r="O81" s="560"/>
      <c r="P81" s="597"/>
      <c r="Q81" s="602"/>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4"/>
      <c r="AY81" s="484"/>
      <c r="AZ81" s="510"/>
      <c r="BA81" s="510"/>
      <c r="BB81" s="510"/>
      <c r="BC81" s="510"/>
      <c r="BD81" s="511"/>
      <c r="BE81" s="411"/>
      <c r="BF81" s="411"/>
      <c r="BG81" s="411"/>
      <c r="BH81" s="411"/>
      <c r="BI81" s="411"/>
      <c r="BJ81" s="411"/>
      <c r="BK81" s="411"/>
      <c r="BL81" s="411"/>
      <c r="BM81" s="411"/>
      <c r="BN81" s="411"/>
      <c r="BO81" s="411"/>
      <c r="BP81" s="411"/>
      <c r="BQ81" s="403">
        <v>75</v>
      </c>
      <c r="BR81" s="695"/>
      <c r="BS81" s="696"/>
      <c r="BT81" s="697"/>
      <c r="BU81" s="697"/>
      <c r="BV81" s="697"/>
      <c r="BW81" s="697"/>
      <c r="BX81" s="697"/>
      <c r="BY81" s="697"/>
      <c r="BZ81" s="697"/>
      <c r="CA81" s="697"/>
      <c r="CB81" s="697"/>
      <c r="CC81" s="697"/>
      <c r="CD81" s="697"/>
      <c r="CE81" s="697"/>
      <c r="CF81" s="697"/>
      <c r="CG81" s="716"/>
      <c r="CH81" s="717"/>
      <c r="CI81" s="718"/>
      <c r="CJ81" s="718"/>
      <c r="CK81" s="718"/>
      <c r="CL81" s="735"/>
      <c r="CM81" s="717"/>
      <c r="CN81" s="718"/>
      <c r="CO81" s="718"/>
      <c r="CP81" s="718"/>
      <c r="CQ81" s="735"/>
      <c r="CR81" s="717"/>
      <c r="CS81" s="718"/>
      <c r="CT81" s="718"/>
      <c r="CU81" s="718"/>
      <c r="CV81" s="735"/>
      <c r="CW81" s="717"/>
      <c r="CX81" s="718"/>
      <c r="CY81" s="718"/>
      <c r="CZ81" s="718"/>
      <c r="DA81" s="735"/>
      <c r="DB81" s="717"/>
      <c r="DC81" s="718"/>
      <c r="DD81" s="718"/>
      <c r="DE81" s="718"/>
      <c r="DF81" s="735"/>
      <c r="DG81" s="717"/>
      <c r="DH81" s="718"/>
      <c r="DI81" s="718"/>
      <c r="DJ81" s="718"/>
      <c r="DK81" s="735"/>
      <c r="DL81" s="717"/>
      <c r="DM81" s="718"/>
      <c r="DN81" s="718"/>
      <c r="DO81" s="718"/>
      <c r="DP81" s="735"/>
      <c r="DQ81" s="717"/>
      <c r="DR81" s="718"/>
      <c r="DS81" s="718"/>
      <c r="DT81" s="718"/>
      <c r="DU81" s="735"/>
      <c r="DV81" s="696"/>
      <c r="DW81" s="697"/>
      <c r="DX81" s="697"/>
      <c r="DY81" s="697"/>
      <c r="DZ81" s="774"/>
      <c r="EA81" s="390"/>
    </row>
    <row r="82" ht="26.25" customHeight="1" spans="1:131">
      <c r="A82" s="403">
        <v>15</v>
      </c>
      <c r="B82" s="559"/>
      <c r="C82" s="560"/>
      <c r="D82" s="560"/>
      <c r="E82" s="560"/>
      <c r="F82" s="560"/>
      <c r="G82" s="560"/>
      <c r="H82" s="560"/>
      <c r="I82" s="560"/>
      <c r="J82" s="560"/>
      <c r="K82" s="560"/>
      <c r="L82" s="560"/>
      <c r="M82" s="560"/>
      <c r="N82" s="560"/>
      <c r="O82" s="560"/>
      <c r="P82" s="597"/>
      <c r="Q82" s="602"/>
      <c r="R82" s="484"/>
      <c r="S82" s="484"/>
      <c r="T82" s="484"/>
      <c r="U82" s="484"/>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510"/>
      <c r="BA82" s="510"/>
      <c r="BB82" s="510"/>
      <c r="BC82" s="510"/>
      <c r="BD82" s="511"/>
      <c r="BE82" s="411"/>
      <c r="BF82" s="411"/>
      <c r="BG82" s="411"/>
      <c r="BH82" s="411"/>
      <c r="BI82" s="411"/>
      <c r="BJ82" s="411"/>
      <c r="BK82" s="411"/>
      <c r="BL82" s="411"/>
      <c r="BM82" s="411"/>
      <c r="BN82" s="411"/>
      <c r="BO82" s="411"/>
      <c r="BP82" s="411"/>
      <c r="BQ82" s="403">
        <v>76</v>
      </c>
      <c r="BR82" s="695"/>
      <c r="BS82" s="696"/>
      <c r="BT82" s="697"/>
      <c r="BU82" s="697"/>
      <c r="BV82" s="697"/>
      <c r="BW82" s="697"/>
      <c r="BX82" s="697"/>
      <c r="BY82" s="697"/>
      <c r="BZ82" s="697"/>
      <c r="CA82" s="697"/>
      <c r="CB82" s="697"/>
      <c r="CC82" s="697"/>
      <c r="CD82" s="697"/>
      <c r="CE82" s="697"/>
      <c r="CF82" s="697"/>
      <c r="CG82" s="716"/>
      <c r="CH82" s="717"/>
      <c r="CI82" s="718"/>
      <c r="CJ82" s="718"/>
      <c r="CK82" s="718"/>
      <c r="CL82" s="735"/>
      <c r="CM82" s="717"/>
      <c r="CN82" s="718"/>
      <c r="CO82" s="718"/>
      <c r="CP82" s="718"/>
      <c r="CQ82" s="735"/>
      <c r="CR82" s="717"/>
      <c r="CS82" s="718"/>
      <c r="CT82" s="718"/>
      <c r="CU82" s="718"/>
      <c r="CV82" s="735"/>
      <c r="CW82" s="717"/>
      <c r="CX82" s="718"/>
      <c r="CY82" s="718"/>
      <c r="CZ82" s="718"/>
      <c r="DA82" s="735"/>
      <c r="DB82" s="717"/>
      <c r="DC82" s="718"/>
      <c r="DD82" s="718"/>
      <c r="DE82" s="718"/>
      <c r="DF82" s="735"/>
      <c r="DG82" s="717"/>
      <c r="DH82" s="718"/>
      <c r="DI82" s="718"/>
      <c r="DJ82" s="718"/>
      <c r="DK82" s="735"/>
      <c r="DL82" s="717"/>
      <c r="DM82" s="718"/>
      <c r="DN82" s="718"/>
      <c r="DO82" s="718"/>
      <c r="DP82" s="735"/>
      <c r="DQ82" s="717"/>
      <c r="DR82" s="718"/>
      <c r="DS82" s="718"/>
      <c r="DT82" s="718"/>
      <c r="DU82" s="735"/>
      <c r="DV82" s="696"/>
      <c r="DW82" s="697"/>
      <c r="DX82" s="697"/>
      <c r="DY82" s="697"/>
      <c r="DZ82" s="774"/>
      <c r="EA82" s="390"/>
    </row>
    <row r="83" ht="26.25" customHeight="1" spans="1:131">
      <c r="A83" s="403">
        <v>16</v>
      </c>
      <c r="B83" s="559"/>
      <c r="C83" s="560"/>
      <c r="D83" s="560"/>
      <c r="E83" s="560"/>
      <c r="F83" s="560"/>
      <c r="G83" s="560"/>
      <c r="H83" s="560"/>
      <c r="I83" s="560"/>
      <c r="J83" s="560"/>
      <c r="K83" s="560"/>
      <c r="L83" s="560"/>
      <c r="M83" s="560"/>
      <c r="N83" s="560"/>
      <c r="O83" s="560"/>
      <c r="P83" s="597"/>
      <c r="Q83" s="602"/>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510"/>
      <c r="BA83" s="510"/>
      <c r="BB83" s="510"/>
      <c r="BC83" s="510"/>
      <c r="BD83" s="511"/>
      <c r="BE83" s="411"/>
      <c r="BF83" s="411"/>
      <c r="BG83" s="411"/>
      <c r="BH83" s="411"/>
      <c r="BI83" s="411"/>
      <c r="BJ83" s="411"/>
      <c r="BK83" s="411"/>
      <c r="BL83" s="411"/>
      <c r="BM83" s="411"/>
      <c r="BN83" s="411"/>
      <c r="BO83" s="411"/>
      <c r="BP83" s="411"/>
      <c r="BQ83" s="403">
        <v>77</v>
      </c>
      <c r="BR83" s="695"/>
      <c r="BS83" s="696"/>
      <c r="BT83" s="697"/>
      <c r="BU83" s="697"/>
      <c r="BV83" s="697"/>
      <c r="BW83" s="697"/>
      <c r="BX83" s="697"/>
      <c r="BY83" s="697"/>
      <c r="BZ83" s="697"/>
      <c r="CA83" s="697"/>
      <c r="CB83" s="697"/>
      <c r="CC83" s="697"/>
      <c r="CD83" s="697"/>
      <c r="CE83" s="697"/>
      <c r="CF83" s="697"/>
      <c r="CG83" s="716"/>
      <c r="CH83" s="717"/>
      <c r="CI83" s="718"/>
      <c r="CJ83" s="718"/>
      <c r="CK83" s="718"/>
      <c r="CL83" s="735"/>
      <c r="CM83" s="717"/>
      <c r="CN83" s="718"/>
      <c r="CO83" s="718"/>
      <c r="CP83" s="718"/>
      <c r="CQ83" s="735"/>
      <c r="CR83" s="717"/>
      <c r="CS83" s="718"/>
      <c r="CT83" s="718"/>
      <c r="CU83" s="718"/>
      <c r="CV83" s="735"/>
      <c r="CW83" s="717"/>
      <c r="CX83" s="718"/>
      <c r="CY83" s="718"/>
      <c r="CZ83" s="718"/>
      <c r="DA83" s="735"/>
      <c r="DB83" s="717"/>
      <c r="DC83" s="718"/>
      <c r="DD83" s="718"/>
      <c r="DE83" s="718"/>
      <c r="DF83" s="735"/>
      <c r="DG83" s="717"/>
      <c r="DH83" s="718"/>
      <c r="DI83" s="718"/>
      <c r="DJ83" s="718"/>
      <c r="DK83" s="735"/>
      <c r="DL83" s="717"/>
      <c r="DM83" s="718"/>
      <c r="DN83" s="718"/>
      <c r="DO83" s="718"/>
      <c r="DP83" s="735"/>
      <c r="DQ83" s="717"/>
      <c r="DR83" s="718"/>
      <c r="DS83" s="718"/>
      <c r="DT83" s="718"/>
      <c r="DU83" s="735"/>
      <c r="DV83" s="696"/>
      <c r="DW83" s="697"/>
      <c r="DX83" s="697"/>
      <c r="DY83" s="697"/>
      <c r="DZ83" s="774"/>
      <c r="EA83" s="390"/>
    </row>
    <row r="84" ht="26.25" customHeight="1" spans="1:131">
      <c r="A84" s="403">
        <v>17</v>
      </c>
      <c r="B84" s="559"/>
      <c r="C84" s="560"/>
      <c r="D84" s="560"/>
      <c r="E84" s="560"/>
      <c r="F84" s="560"/>
      <c r="G84" s="560"/>
      <c r="H84" s="560"/>
      <c r="I84" s="560"/>
      <c r="J84" s="560"/>
      <c r="K84" s="560"/>
      <c r="L84" s="560"/>
      <c r="M84" s="560"/>
      <c r="N84" s="560"/>
      <c r="O84" s="560"/>
      <c r="P84" s="597"/>
      <c r="Q84" s="602"/>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4"/>
      <c r="AY84" s="484"/>
      <c r="AZ84" s="510"/>
      <c r="BA84" s="510"/>
      <c r="BB84" s="510"/>
      <c r="BC84" s="510"/>
      <c r="BD84" s="511"/>
      <c r="BE84" s="411"/>
      <c r="BF84" s="411"/>
      <c r="BG84" s="411"/>
      <c r="BH84" s="411"/>
      <c r="BI84" s="411"/>
      <c r="BJ84" s="411"/>
      <c r="BK84" s="411"/>
      <c r="BL84" s="411"/>
      <c r="BM84" s="411"/>
      <c r="BN84" s="411"/>
      <c r="BO84" s="411"/>
      <c r="BP84" s="411"/>
      <c r="BQ84" s="403">
        <v>78</v>
      </c>
      <c r="BR84" s="695"/>
      <c r="BS84" s="696"/>
      <c r="BT84" s="697"/>
      <c r="BU84" s="697"/>
      <c r="BV84" s="697"/>
      <c r="BW84" s="697"/>
      <c r="BX84" s="697"/>
      <c r="BY84" s="697"/>
      <c r="BZ84" s="697"/>
      <c r="CA84" s="697"/>
      <c r="CB84" s="697"/>
      <c r="CC84" s="697"/>
      <c r="CD84" s="697"/>
      <c r="CE84" s="697"/>
      <c r="CF84" s="697"/>
      <c r="CG84" s="716"/>
      <c r="CH84" s="717"/>
      <c r="CI84" s="718"/>
      <c r="CJ84" s="718"/>
      <c r="CK84" s="718"/>
      <c r="CL84" s="735"/>
      <c r="CM84" s="717"/>
      <c r="CN84" s="718"/>
      <c r="CO84" s="718"/>
      <c r="CP84" s="718"/>
      <c r="CQ84" s="735"/>
      <c r="CR84" s="717"/>
      <c r="CS84" s="718"/>
      <c r="CT84" s="718"/>
      <c r="CU84" s="718"/>
      <c r="CV84" s="735"/>
      <c r="CW84" s="717"/>
      <c r="CX84" s="718"/>
      <c r="CY84" s="718"/>
      <c r="CZ84" s="718"/>
      <c r="DA84" s="735"/>
      <c r="DB84" s="717"/>
      <c r="DC84" s="718"/>
      <c r="DD84" s="718"/>
      <c r="DE84" s="718"/>
      <c r="DF84" s="735"/>
      <c r="DG84" s="717"/>
      <c r="DH84" s="718"/>
      <c r="DI84" s="718"/>
      <c r="DJ84" s="718"/>
      <c r="DK84" s="735"/>
      <c r="DL84" s="717"/>
      <c r="DM84" s="718"/>
      <c r="DN84" s="718"/>
      <c r="DO84" s="718"/>
      <c r="DP84" s="735"/>
      <c r="DQ84" s="717"/>
      <c r="DR84" s="718"/>
      <c r="DS84" s="718"/>
      <c r="DT84" s="718"/>
      <c r="DU84" s="735"/>
      <c r="DV84" s="696"/>
      <c r="DW84" s="697"/>
      <c r="DX84" s="697"/>
      <c r="DY84" s="697"/>
      <c r="DZ84" s="774"/>
      <c r="EA84" s="390"/>
    </row>
    <row r="85" ht="26.25" customHeight="1" spans="1:131">
      <c r="A85" s="403">
        <v>18</v>
      </c>
      <c r="B85" s="559"/>
      <c r="C85" s="560"/>
      <c r="D85" s="560"/>
      <c r="E85" s="560"/>
      <c r="F85" s="560"/>
      <c r="G85" s="560"/>
      <c r="H85" s="560"/>
      <c r="I85" s="560"/>
      <c r="J85" s="560"/>
      <c r="K85" s="560"/>
      <c r="L85" s="560"/>
      <c r="M85" s="560"/>
      <c r="N85" s="560"/>
      <c r="O85" s="560"/>
      <c r="P85" s="597"/>
      <c r="Q85" s="602"/>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4"/>
      <c r="AY85" s="484"/>
      <c r="AZ85" s="510"/>
      <c r="BA85" s="510"/>
      <c r="BB85" s="510"/>
      <c r="BC85" s="510"/>
      <c r="BD85" s="511"/>
      <c r="BE85" s="411"/>
      <c r="BF85" s="411"/>
      <c r="BG85" s="411"/>
      <c r="BH85" s="411"/>
      <c r="BI85" s="411"/>
      <c r="BJ85" s="411"/>
      <c r="BK85" s="411"/>
      <c r="BL85" s="411"/>
      <c r="BM85" s="411"/>
      <c r="BN85" s="411"/>
      <c r="BO85" s="411"/>
      <c r="BP85" s="411"/>
      <c r="BQ85" s="403">
        <v>79</v>
      </c>
      <c r="BR85" s="695"/>
      <c r="BS85" s="696"/>
      <c r="BT85" s="697"/>
      <c r="BU85" s="697"/>
      <c r="BV85" s="697"/>
      <c r="BW85" s="697"/>
      <c r="BX85" s="697"/>
      <c r="BY85" s="697"/>
      <c r="BZ85" s="697"/>
      <c r="CA85" s="697"/>
      <c r="CB85" s="697"/>
      <c r="CC85" s="697"/>
      <c r="CD85" s="697"/>
      <c r="CE85" s="697"/>
      <c r="CF85" s="697"/>
      <c r="CG85" s="716"/>
      <c r="CH85" s="717"/>
      <c r="CI85" s="718"/>
      <c r="CJ85" s="718"/>
      <c r="CK85" s="718"/>
      <c r="CL85" s="735"/>
      <c r="CM85" s="717"/>
      <c r="CN85" s="718"/>
      <c r="CO85" s="718"/>
      <c r="CP85" s="718"/>
      <c r="CQ85" s="735"/>
      <c r="CR85" s="717"/>
      <c r="CS85" s="718"/>
      <c r="CT85" s="718"/>
      <c r="CU85" s="718"/>
      <c r="CV85" s="735"/>
      <c r="CW85" s="717"/>
      <c r="CX85" s="718"/>
      <c r="CY85" s="718"/>
      <c r="CZ85" s="718"/>
      <c r="DA85" s="735"/>
      <c r="DB85" s="717"/>
      <c r="DC85" s="718"/>
      <c r="DD85" s="718"/>
      <c r="DE85" s="718"/>
      <c r="DF85" s="735"/>
      <c r="DG85" s="717"/>
      <c r="DH85" s="718"/>
      <c r="DI85" s="718"/>
      <c r="DJ85" s="718"/>
      <c r="DK85" s="735"/>
      <c r="DL85" s="717"/>
      <c r="DM85" s="718"/>
      <c r="DN85" s="718"/>
      <c r="DO85" s="718"/>
      <c r="DP85" s="735"/>
      <c r="DQ85" s="717"/>
      <c r="DR85" s="718"/>
      <c r="DS85" s="718"/>
      <c r="DT85" s="718"/>
      <c r="DU85" s="735"/>
      <c r="DV85" s="696"/>
      <c r="DW85" s="697"/>
      <c r="DX85" s="697"/>
      <c r="DY85" s="697"/>
      <c r="DZ85" s="774"/>
      <c r="EA85" s="390"/>
    </row>
    <row r="86" ht="26.25" customHeight="1" spans="1:131">
      <c r="A86" s="403">
        <v>19</v>
      </c>
      <c r="B86" s="559"/>
      <c r="C86" s="560"/>
      <c r="D86" s="560"/>
      <c r="E86" s="560"/>
      <c r="F86" s="560"/>
      <c r="G86" s="560"/>
      <c r="H86" s="560"/>
      <c r="I86" s="560"/>
      <c r="J86" s="560"/>
      <c r="K86" s="560"/>
      <c r="L86" s="560"/>
      <c r="M86" s="560"/>
      <c r="N86" s="560"/>
      <c r="O86" s="560"/>
      <c r="P86" s="597"/>
      <c r="Q86" s="602"/>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510"/>
      <c r="BA86" s="510"/>
      <c r="BB86" s="510"/>
      <c r="BC86" s="510"/>
      <c r="BD86" s="511"/>
      <c r="BE86" s="411"/>
      <c r="BF86" s="411"/>
      <c r="BG86" s="411"/>
      <c r="BH86" s="411"/>
      <c r="BI86" s="411"/>
      <c r="BJ86" s="411"/>
      <c r="BK86" s="411"/>
      <c r="BL86" s="411"/>
      <c r="BM86" s="411"/>
      <c r="BN86" s="411"/>
      <c r="BO86" s="411"/>
      <c r="BP86" s="411"/>
      <c r="BQ86" s="403">
        <v>80</v>
      </c>
      <c r="BR86" s="695"/>
      <c r="BS86" s="696"/>
      <c r="BT86" s="697"/>
      <c r="BU86" s="697"/>
      <c r="BV86" s="697"/>
      <c r="BW86" s="697"/>
      <c r="BX86" s="697"/>
      <c r="BY86" s="697"/>
      <c r="BZ86" s="697"/>
      <c r="CA86" s="697"/>
      <c r="CB86" s="697"/>
      <c r="CC86" s="697"/>
      <c r="CD86" s="697"/>
      <c r="CE86" s="697"/>
      <c r="CF86" s="697"/>
      <c r="CG86" s="716"/>
      <c r="CH86" s="717"/>
      <c r="CI86" s="718"/>
      <c r="CJ86" s="718"/>
      <c r="CK86" s="718"/>
      <c r="CL86" s="735"/>
      <c r="CM86" s="717"/>
      <c r="CN86" s="718"/>
      <c r="CO86" s="718"/>
      <c r="CP86" s="718"/>
      <c r="CQ86" s="735"/>
      <c r="CR86" s="717"/>
      <c r="CS86" s="718"/>
      <c r="CT86" s="718"/>
      <c r="CU86" s="718"/>
      <c r="CV86" s="735"/>
      <c r="CW86" s="717"/>
      <c r="CX86" s="718"/>
      <c r="CY86" s="718"/>
      <c r="CZ86" s="718"/>
      <c r="DA86" s="735"/>
      <c r="DB86" s="717"/>
      <c r="DC86" s="718"/>
      <c r="DD86" s="718"/>
      <c r="DE86" s="718"/>
      <c r="DF86" s="735"/>
      <c r="DG86" s="717"/>
      <c r="DH86" s="718"/>
      <c r="DI86" s="718"/>
      <c r="DJ86" s="718"/>
      <c r="DK86" s="735"/>
      <c r="DL86" s="717"/>
      <c r="DM86" s="718"/>
      <c r="DN86" s="718"/>
      <c r="DO86" s="718"/>
      <c r="DP86" s="735"/>
      <c r="DQ86" s="717"/>
      <c r="DR86" s="718"/>
      <c r="DS86" s="718"/>
      <c r="DT86" s="718"/>
      <c r="DU86" s="735"/>
      <c r="DV86" s="696"/>
      <c r="DW86" s="697"/>
      <c r="DX86" s="697"/>
      <c r="DY86" s="697"/>
      <c r="DZ86" s="774"/>
      <c r="EA86" s="390"/>
    </row>
    <row r="87" ht="26.25" customHeight="1" spans="1:131">
      <c r="A87" s="561">
        <v>20</v>
      </c>
      <c r="B87" s="562"/>
      <c r="C87" s="563"/>
      <c r="D87" s="563"/>
      <c r="E87" s="563"/>
      <c r="F87" s="563"/>
      <c r="G87" s="563"/>
      <c r="H87" s="563"/>
      <c r="I87" s="563"/>
      <c r="J87" s="563"/>
      <c r="K87" s="563"/>
      <c r="L87" s="563"/>
      <c r="M87" s="563"/>
      <c r="N87" s="563"/>
      <c r="O87" s="563"/>
      <c r="P87" s="598"/>
      <c r="Q87" s="606"/>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c r="AU87" s="607"/>
      <c r="AV87" s="607"/>
      <c r="AW87" s="607"/>
      <c r="AX87" s="607"/>
      <c r="AY87" s="607"/>
      <c r="AZ87" s="680"/>
      <c r="BA87" s="680"/>
      <c r="BB87" s="680"/>
      <c r="BC87" s="680"/>
      <c r="BD87" s="681"/>
      <c r="BE87" s="411"/>
      <c r="BF87" s="411"/>
      <c r="BG87" s="411"/>
      <c r="BH87" s="411"/>
      <c r="BI87" s="411"/>
      <c r="BJ87" s="411"/>
      <c r="BK87" s="411"/>
      <c r="BL87" s="411"/>
      <c r="BM87" s="411"/>
      <c r="BN87" s="411"/>
      <c r="BO87" s="411"/>
      <c r="BP87" s="411"/>
      <c r="BQ87" s="403">
        <v>81</v>
      </c>
      <c r="BR87" s="695"/>
      <c r="BS87" s="696"/>
      <c r="BT87" s="697"/>
      <c r="BU87" s="697"/>
      <c r="BV87" s="697"/>
      <c r="BW87" s="697"/>
      <c r="BX87" s="697"/>
      <c r="BY87" s="697"/>
      <c r="BZ87" s="697"/>
      <c r="CA87" s="697"/>
      <c r="CB87" s="697"/>
      <c r="CC87" s="697"/>
      <c r="CD87" s="697"/>
      <c r="CE87" s="697"/>
      <c r="CF87" s="697"/>
      <c r="CG87" s="716"/>
      <c r="CH87" s="717"/>
      <c r="CI87" s="718"/>
      <c r="CJ87" s="718"/>
      <c r="CK87" s="718"/>
      <c r="CL87" s="735"/>
      <c r="CM87" s="717"/>
      <c r="CN87" s="718"/>
      <c r="CO87" s="718"/>
      <c r="CP87" s="718"/>
      <c r="CQ87" s="735"/>
      <c r="CR87" s="717"/>
      <c r="CS87" s="718"/>
      <c r="CT87" s="718"/>
      <c r="CU87" s="718"/>
      <c r="CV87" s="735"/>
      <c r="CW87" s="717"/>
      <c r="CX87" s="718"/>
      <c r="CY87" s="718"/>
      <c r="CZ87" s="718"/>
      <c r="DA87" s="735"/>
      <c r="DB87" s="717"/>
      <c r="DC87" s="718"/>
      <c r="DD87" s="718"/>
      <c r="DE87" s="718"/>
      <c r="DF87" s="735"/>
      <c r="DG87" s="717"/>
      <c r="DH87" s="718"/>
      <c r="DI87" s="718"/>
      <c r="DJ87" s="718"/>
      <c r="DK87" s="735"/>
      <c r="DL87" s="717"/>
      <c r="DM87" s="718"/>
      <c r="DN87" s="718"/>
      <c r="DO87" s="718"/>
      <c r="DP87" s="735"/>
      <c r="DQ87" s="717"/>
      <c r="DR87" s="718"/>
      <c r="DS87" s="718"/>
      <c r="DT87" s="718"/>
      <c r="DU87" s="735"/>
      <c r="DV87" s="696"/>
      <c r="DW87" s="697"/>
      <c r="DX87" s="697"/>
      <c r="DY87" s="697"/>
      <c r="DZ87" s="774"/>
      <c r="EA87" s="390"/>
    </row>
    <row r="88" ht="26.25" customHeight="1" spans="1:131">
      <c r="A88" s="406" t="s">
        <v>304</v>
      </c>
      <c r="B88" s="407" t="s">
        <v>336</v>
      </c>
      <c r="C88" s="408"/>
      <c r="D88" s="408"/>
      <c r="E88" s="408"/>
      <c r="F88" s="408"/>
      <c r="G88" s="408"/>
      <c r="H88" s="408"/>
      <c r="I88" s="408"/>
      <c r="J88" s="408"/>
      <c r="K88" s="408"/>
      <c r="L88" s="408"/>
      <c r="M88" s="408"/>
      <c r="N88" s="408"/>
      <c r="O88" s="408"/>
      <c r="P88" s="416"/>
      <c r="Q88" s="437"/>
      <c r="R88" s="438"/>
      <c r="S88" s="438"/>
      <c r="T88" s="438"/>
      <c r="U88" s="438"/>
      <c r="V88" s="438"/>
      <c r="W88" s="438"/>
      <c r="X88" s="438"/>
      <c r="Y88" s="438"/>
      <c r="Z88" s="438"/>
      <c r="AA88" s="438"/>
      <c r="AB88" s="438"/>
      <c r="AC88" s="438"/>
      <c r="AD88" s="438"/>
      <c r="AE88" s="438"/>
      <c r="AF88" s="486">
        <v>12839</v>
      </c>
      <c r="AG88" s="486"/>
      <c r="AH88" s="486"/>
      <c r="AI88" s="486"/>
      <c r="AJ88" s="486"/>
      <c r="AK88" s="438"/>
      <c r="AL88" s="438"/>
      <c r="AM88" s="438"/>
      <c r="AN88" s="438"/>
      <c r="AO88" s="438"/>
      <c r="AP88" s="486" t="s">
        <v>47</v>
      </c>
      <c r="AQ88" s="486"/>
      <c r="AR88" s="486"/>
      <c r="AS88" s="486"/>
      <c r="AT88" s="486"/>
      <c r="AU88" s="486" t="s">
        <v>47</v>
      </c>
      <c r="AV88" s="486"/>
      <c r="AW88" s="486"/>
      <c r="AX88" s="486"/>
      <c r="AY88" s="486"/>
      <c r="AZ88" s="513"/>
      <c r="BA88" s="513"/>
      <c r="BB88" s="513"/>
      <c r="BC88" s="513"/>
      <c r="BD88" s="514"/>
      <c r="BE88" s="411"/>
      <c r="BF88" s="411"/>
      <c r="BG88" s="411"/>
      <c r="BH88" s="411"/>
      <c r="BI88" s="411"/>
      <c r="BJ88" s="411"/>
      <c r="BK88" s="411"/>
      <c r="BL88" s="411"/>
      <c r="BM88" s="411"/>
      <c r="BN88" s="411"/>
      <c r="BO88" s="411"/>
      <c r="BP88" s="411"/>
      <c r="BQ88" s="403">
        <v>82</v>
      </c>
      <c r="BR88" s="695"/>
      <c r="BS88" s="696"/>
      <c r="BT88" s="697"/>
      <c r="BU88" s="697"/>
      <c r="BV88" s="697"/>
      <c r="BW88" s="697"/>
      <c r="BX88" s="697"/>
      <c r="BY88" s="697"/>
      <c r="BZ88" s="697"/>
      <c r="CA88" s="697"/>
      <c r="CB88" s="697"/>
      <c r="CC88" s="697"/>
      <c r="CD88" s="697"/>
      <c r="CE88" s="697"/>
      <c r="CF88" s="697"/>
      <c r="CG88" s="716"/>
      <c r="CH88" s="717"/>
      <c r="CI88" s="718"/>
      <c r="CJ88" s="718"/>
      <c r="CK88" s="718"/>
      <c r="CL88" s="735"/>
      <c r="CM88" s="717"/>
      <c r="CN88" s="718"/>
      <c r="CO88" s="718"/>
      <c r="CP88" s="718"/>
      <c r="CQ88" s="735"/>
      <c r="CR88" s="717"/>
      <c r="CS88" s="718"/>
      <c r="CT88" s="718"/>
      <c r="CU88" s="718"/>
      <c r="CV88" s="735"/>
      <c r="CW88" s="717"/>
      <c r="CX88" s="718"/>
      <c r="CY88" s="718"/>
      <c r="CZ88" s="718"/>
      <c r="DA88" s="735"/>
      <c r="DB88" s="717"/>
      <c r="DC88" s="718"/>
      <c r="DD88" s="718"/>
      <c r="DE88" s="718"/>
      <c r="DF88" s="735"/>
      <c r="DG88" s="717"/>
      <c r="DH88" s="718"/>
      <c r="DI88" s="718"/>
      <c r="DJ88" s="718"/>
      <c r="DK88" s="735"/>
      <c r="DL88" s="717"/>
      <c r="DM88" s="718"/>
      <c r="DN88" s="718"/>
      <c r="DO88" s="718"/>
      <c r="DP88" s="735"/>
      <c r="DQ88" s="717"/>
      <c r="DR88" s="718"/>
      <c r="DS88" s="718"/>
      <c r="DT88" s="718"/>
      <c r="DU88" s="735"/>
      <c r="DV88" s="696"/>
      <c r="DW88" s="697"/>
      <c r="DX88" s="697"/>
      <c r="DY88" s="697"/>
      <c r="DZ88" s="774"/>
      <c r="EA88" s="390"/>
    </row>
    <row r="89" ht="26.25" hidden="1" customHeight="1" spans="1:131">
      <c r="A89" s="564"/>
      <c r="B89" s="565"/>
      <c r="C89" s="565"/>
      <c r="D89" s="565"/>
      <c r="E89" s="565"/>
      <c r="F89" s="565"/>
      <c r="G89" s="565"/>
      <c r="H89" s="565"/>
      <c r="I89" s="565"/>
      <c r="J89" s="565"/>
      <c r="K89" s="565"/>
      <c r="L89" s="565"/>
      <c r="M89" s="565"/>
      <c r="N89" s="565"/>
      <c r="O89" s="565"/>
      <c r="P89" s="565"/>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608"/>
      <c r="AP89" s="608"/>
      <c r="AQ89" s="608"/>
      <c r="AR89" s="608"/>
      <c r="AS89" s="608"/>
      <c r="AT89" s="608"/>
      <c r="AU89" s="608"/>
      <c r="AV89" s="608"/>
      <c r="AW89" s="608"/>
      <c r="AX89" s="608"/>
      <c r="AY89" s="608"/>
      <c r="AZ89" s="682"/>
      <c r="BA89" s="682"/>
      <c r="BB89" s="682"/>
      <c r="BC89" s="682"/>
      <c r="BD89" s="682"/>
      <c r="BE89" s="411"/>
      <c r="BF89" s="411"/>
      <c r="BG89" s="411"/>
      <c r="BH89" s="411"/>
      <c r="BI89" s="411"/>
      <c r="BJ89" s="411"/>
      <c r="BK89" s="411"/>
      <c r="BL89" s="411"/>
      <c r="BM89" s="411"/>
      <c r="BN89" s="411"/>
      <c r="BO89" s="411"/>
      <c r="BP89" s="411"/>
      <c r="BQ89" s="403">
        <v>83</v>
      </c>
      <c r="BR89" s="695"/>
      <c r="BS89" s="696"/>
      <c r="BT89" s="697"/>
      <c r="BU89" s="697"/>
      <c r="BV89" s="697"/>
      <c r="BW89" s="697"/>
      <c r="BX89" s="697"/>
      <c r="BY89" s="697"/>
      <c r="BZ89" s="697"/>
      <c r="CA89" s="697"/>
      <c r="CB89" s="697"/>
      <c r="CC89" s="697"/>
      <c r="CD89" s="697"/>
      <c r="CE89" s="697"/>
      <c r="CF89" s="697"/>
      <c r="CG89" s="716"/>
      <c r="CH89" s="717"/>
      <c r="CI89" s="718"/>
      <c r="CJ89" s="718"/>
      <c r="CK89" s="718"/>
      <c r="CL89" s="735"/>
      <c r="CM89" s="717"/>
      <c r="CN89" s="718"/>
      <c r="CO89" s="718"/>
      <c r="CP89" s="718"/>
      <c r="CQ89" s="735"/>
      <c r="CR89" s="717"/>
      <c r="CS89" s="718"/>
      <c r="CT89" s="718"/>
      <c r="CU89" s="718"/>
      <c r="CV89" s="735"/>
      <c r="CW89" s="717"/>
      <c r="CX89" s="718"/>
      <c r="CY89" s="718"/>
      <c r="CZ89" s="718"/>
      <c r="DA89" s="735"/>
      <c r="DB89" s="717"/>
      <c r="DC89" s="718"/>
      <c r="DD89" s="718"/>
      <c r="DE89" s="718"/>
      <c r="DF89" s="735"/>
      <c r="DG89" s="717"/>
      <c r="DH89" s="718"/>
      <c r="DI89" s="718"/>
      <c r="DJ89" s="718"/>
      <c r="DK89" s="735"/>
      <c r="DL89" s="717"/>
      <c r="DM89" s="718"/>
      <c r="DN89" s="718"/>
      <c r="DO89" s="718"/>
      <c r="DP89" s="735"/>
      <c r="DQ89" s="717"/>
      <c r="DR89" s="718"/>
      <c r="DS89" s="718"/>
      <c r="DT89" s="718"/>
      <c r="DU89" s="735"/>
      <c r="DV89" s="696"/>
      <c r="DW89" s="697"/>
      <c r="DX89" s="697"/>
      <c r="DY89" s="697"/>
      <c r="DZ89" s="774"/>
      <c r="EA89" s="390"/>
    </row>
    <row r="90" ht="26.25" hidden="1" customHeight="1" spans="1:131">
      <c r="A90" s="564"/>
      <c r="B90" s="565"/>
      <c r="C90" s="565"/>
      <c r="D90" s="565"/>
      <c r="E90" s="565"/>
      <c r="F90" s="565"/>
      <c r="G90" s="565"/>
      <c r="H90" s="565"/>
      <c r="I90" s="565"/>
      <c r="J90" s="565"/>
      <c r="K90" s="565"/>
      <c r="L90" s="565"/>
      <c r="M90" s="565"/>
      <c r="N90" s="565"/>
      <c r="O90" s="565"/>
      <c r="P90" s="565"/>
      <c r="Q90" s="608"/>
      <c r="R90" s="608"/>
      <c r="S90" s="608"/>
      <c r="T90" s="608"/>
      <c r="U90" s="608"/>
      <c r="V90" s="608"/>
      <c r="W90" s="608"/>
      <c r="X90" s="608"/>
      <c r="Y90" s="608"/>
      <c r="Z90" s="608"/>
      <c r="AA90" s="608"/>
      <c r="AB90" s="608"/>
      <c r="AC90" s="608"/>
      <c r="AD90" s="608"/>
      <c r="AE90" s="608"/>
      <c r="AF90" s="608"/>
      <c r="AG90" s="608"/>
      <c r="AH90" s="608"/>
      <c r="AI90" s="608"/>
      <c r="AJ90" s="608"/>
      <c r="AK90" s="608"/>
      <c r="AL90" s="608"/>
      <c r="AM90" s="608"/>
      <c r="AN90" s="608"/>
      <c r="AO90" s="608"/>
      <c r="AP90" s="608"/>
      <c r="AQ90" s="608"/>
      <c r="AR90" s="608"/>
      <c r="AS90" s="608"/>
      <c r="AT90" s="608"/>
      <c r="AU90" s="608"/>
      <c r="AV90" s="608"/>
      <c r="AW90" s="608"/>
      <c r="AX90" s="608"/>
      <c r="AY90" s="608"/>
      <c r="AZ90" s="682"/>
      <c r="BA90" s="682"/>
      <c r="BB90" s="682"/>
      <c r="BC90" s="682"/>
      <c r="BD90" s="682"/>
      <c r="BE90" s="411"/>
      <c r="BF90" s="411"/>
      <c r="BG90" s="411"/>
      <c r="BH90" s="411"/>
      <c r="BI90" s="411"/>
      <c r="BJ90" s="411"/>
      <c r="BK90" s="411"/>
      <c r="BL90" s="411"/>
      <c r="BM90" s="411"/>
      <c r="BN90" s="411"/>
      <c r="BO90" s="411"/>
      <c r="BP90" s="411"/>
      <c r="BQ90" s="403">
        <v>84</v>
      </c>
      <c r="BR90" s="695"/>
      <c r="BS90" s="696"/>
      <c r="BT90" s="697"/>
      <c r="BU90" s="697"/>
      <c r="BV90" s="697"/>
      <c r="BW90" s="697"/>
      <c r="BX90" s="697"/>
      <c r="BY90" s="697"/>
      <c r="BZ90" s="697"/>
      <c r="CA90" s="697"/>
      <c r="CB90" s="697"/>
      <c r="CC90" s="697"/>
      <c r="CD90" s="697"/>
      <c r="CE90" s="697"/>
      <c r="CF90" s="697"/>
      <c r="CG90" s="716"/>
      <c r="CH90" s="717"/>
      <c r="CI90" s="718"/>
      <c r="CJ90" s="718"/>
      <c r="CK90" s="718"/>
      <c r="CL90" s="735"/>
      <c r="CM90" s="717"/>
      <c r="CN90" s="718"/>
      <c r="CO90" s="718"/>
      <c r="CP90" s="718"/>
      <c r="CQ90" s="735"/>
      <c r="CR90" s="717"/>
      <c r="CS90" s="718"/>
      <c r="CT90" s="718"/>
      <c r="CU90" s="718"/>
      <c r="CV90" s="735"/>
      <c r="CW90" s="717"/>
      <c r="CX90" s="718"/>
      <c r="CY90" s="718"/>
      <c r="CZ90" s="718"/>
      <c r="DA90" s="735"/>
      <c r="DB90" s="717"/>
      <c r="DC90" s="718"/>
      <c r="DD90" s="718"/>
      <c r="DE90" s="718"/>
      <c r="DF90" s="735"/>
      <c r="DG90" s="717"/>
      <c r="DH90" s="718"/>
      <c r="DI90" s="718"/>
      <c r="DJ90" s="718"/>
      <c r="DK90" s="735"/>
      <c r="DL90" s="717"/>
      <c r="DM90" s="718"/>
      <c r="DN90" s="718"/>
      <c r="DO90" s="718"/>
      <c r="DP90" s="735"/>
      <c r="DQ90" s="717"/>
      <c r="DR90" s="718"/>
      <c r="DS90" s="718"/>
      <c r="DT90" s="718"/>
      <c r="DU90" s="735"/>
      <c r="DV90" s="696"/>
      <c r="DW90" s="697"/>
      <c r="DX90" s="697"/>
      <c r="DY90" s="697"/>
      <c r="DZ90" s="774"/>
      <c r="EA90" s="390"/>
    </row>
    <row r="91" ht="26.25" hidden="1" customHeight="1" spans="1:131">
      <c r="A91" s="564"/>
      <c r="B91" s="565"/>
      <c r="C91" s="565"/>
      <c r="D91" s="565"/>
      <c r="E91" s="565"/>
      <c r="F91" s="565"/>
      <c r="G91" s="565"/>
      <c r="H91" s="565"/>
      <c r="I91" s="565"/>
      <c r="J91" s="565"/>
      <c r="K91" s="565"/>
      <c r="L91" s="565"/>
      <c r="M91" s="565"/>
      <c r="N91" s="565"/>
      <c r="O91" s="565"/>
      <c r="P91" s="565"/>
      <c r="Q91" s="608"/>
      <c r="R91" s="608"/>
      <c r="S91" s="608"/>
      <c r="T91" s="608"/>
      <c r="U91" s="608"/>
      <c r="V91" s="608"/>
      <c r="W91" s="608"/>
      <c r="X91" s="608"/>
      <c r="Y91" s="608"/>
      <c r="Z91" s="608"/>
      <c r="AA91" s="608"/>
      <c r="AB91" s="608"/>
      <c r="AC91" s="608"/>
      <c r="AD91" s="608"/>
      <c r="AE91" s="608"/>
      <c r="AF91" s="608"/>
      <c r="AG91" s="608"/>
      <c r="AH91" s="608"/>
      <c r="AI91" s="608"/>
      <c r="AJ91" s="608"/>
      <c r="AK91" s="608"/>
      <c r="AL91" s="608"/>
      <c r="AM91" s="608"/>
      <c r="AN91" s="608"/>
      <c r="AO91" s="608"/>
      <c r="AP91" s="608"/>
      <c r="AQ91" s="608"/>
      <c r="AR91" s="608"/>
      <c r="AS91" s="608"/>
      <c r="AT91" s="608"/>
      <c r="AU91" s="608"/>
      <c r="AV91" s="608"/>
      <c r="AW91" s="608"/>
      <c r="AX91" s="608"/>
      <c r="AY91" s="608"/>
      <c r="AZ91" s="682"/>
      <c r="BA91" s="682"/>
      <c r="BB91" s="682"/>
      <c r="BC91" s="682"/>
      <c r="BD91" s="682"/>
      <c r="BE91" s="411"/>
      <c r="BF91" s="411"/>
      <c r="BG91" s="411"/>
      <c r="BH91" s="411"/>
      <c r="BI91" s="411"/>
      <c r="BJ91" s="411"/>
      <c r="BK91" s="411"/>
      <c r="BL91" s="411"/>
      <c r="BM91" s="411"/>
      <c r="BN91" s="411"/>
      <c r="BO91" s="411"/>
      <c r="BP91" s="411"/>
      <c r="BQ91" s="403">
        <v>85</v>
      </c>
      <c r="BR91" s="695"/>
      <c r="BS91" s="696"/>
      <c r="BT91" s="697"/>
      <c r="BU91" s="697"/>
      <c r="BV91" s="697"/>
      <c r="BW91" s="697"/>
      <c r="BX91" s="697"/>
      <c r="BY91" s="697"/>
      <c r="BZ91" s="697"/>
      <c r="CA91" s="697"/>
      <c r="CB91" s="697"/>
      <c r="CC91" s="697"/>
      <c r="CD91" s="697"/>
      <c r="CE91" s="697"/>
      <c r="CF91" s="697"/>
      <c r="CG91" s="716"/>
      <c r="CH91" s="717"/>
      <c r="CI91" s="718"/>
      <c r="CJ91" s="718"/>
      <c r="CK91" s="718"/>
      <c r="CL91" s="735"/>
      <c r="CM91" s="717"/>
      <c r="CN91" s="718"/>
      <c r="CO91" s="718"/>
      <c r="CP91" s="718"/>
      <c r="CQ91" s="735"/>
      <c r="CR91" s="717"/>
      <c r="CS91" s="718"/>
      <c r="CT91" s="718"/>
      <c r="CU91" s="718"/>
      <c r="CV91" s="735"/>
      <c r="CW91" s="717"/>
      <c r="CX91" s="718"/>
      <c r="CY91" s="718"/>
      <c r="CZ91" s="718"/>
      <c r="DA91" s="735"/>
      <c r="DB91" s="717"/>
      <c r="DC91" s="718"/>
      <c r="DD91" s="718"/>
      <c r="DE91" s="718"/>
      <c r="DF91" s="735"/>
      <c r="DG91" s="717"/>
      <c r="DH91" s="718"/>
      <c r="DI91" s="718"/>
      <c r="DJ91" s="718"/>
      <c r="DK91" s="735"/>
      <c r="DL91" s="717"/>
      <c r="DM91" s="718"/>
      <c r="DN91" s="718"/>
      <c r="DO91" s="718"/>
      <c r="DP91" s="735"/>
      <c r="DQ91" s="717"/>
      <c r="DR91" s="718"/>
      <c r="DS91" s="718"/>
      <c r="DT91" s="718"/>
      <c r="DU91" s="735"/>
      <c r="DV91" s="696"/>
      <c r="DW91" s="697"/>
      <c r="DX91" s="697"/>
      <c r="DY91" s="697"/>
      <c r="DZ91" s="774"/>
      <c r="EA91" s="390"/>
    </row>
    <row r="92" ht="26.25" hidden="1" customHeight="1" spans="1:131">
      <c r="A92" s="564"/>
      <c r="B92" s="565"/>
      <c r="C92" s="565"/>
      <c r="D92" s="565"/>
      <c r="E92" s="565"/>
      <c r="F92" s="565"/>
      <c r="G92" s="565"/>
      <c r="H92" s="565"/>
      <c r="I92" s="565"/>
      <c r="J92" s="565"/>
      <c r="K92" s="565"/>
      <c r="L92" s="565"/>
      <c r="M92" s="565"/>
      <c r="N92" s="565"/>
      <c r="O92" s="565"/>
      <c r="P92" s="565"/>
      <c r="Q92" s="608"/>
      <c r="R92" s="608"/>
      <c r="S92" s="608"/>
      <c r="T92" s="608"/>
      <c r="U92" s="608"/>
      <c r="V92" s="608"/>
      <c r="W92" s="608"/>
      <c r="X92" s="608"/>
      <c r="Y92" s="608"/>
      <c r="Z92" s="608"/>
      <c r="AA92" s="608"/>
      <c r="AB92" s="608"/>
      <c r="AC92" s="608"/>
      <c r="AD92" s="608"/>
      <c r="AE92" s="608"/>
      <c r="AF92" s="608"/>
      <c r="AG92" s="608"/>
      <c r="AH92" s="608"/>
      <c r="AI92" s="608"/>
      <c r="AJ92" s="608"/>
      <c r="AK92" s="608"/>
      <c r="AL92" s="608"/>
      <c r="AM92" s="608"/>
      <c r="AN92" s="608"/>
      <c r="AO92" s="608"/>
      <c r="AP92" s="608"/>
      <c r="AQ92" s="608"/>
      <c r="AR92" s="608"/>
      <c r="AS92" s="608"/>
      <c r="AT92" s="608"/>
      <c r="AU92" s="608"/>
      <c r="AV92" s="608"/>
      <c r="AW92" s="608"/>
      <c r="AX92" s="608"/>
      <c r="AY92" s="608"/>
      <c r="AZ92" s="682"/>
      <c r="BA92" s="682"/>
      <c r="BB92" s="682"/>
      <c r="BC92" s="682"/>
      <c r="BD92" s="682"/>
      <c r="BE92" s="411"/>
      <c r="BF92" s="411"/>
      <c r="BG92" s="411"/>
      <c r="BH92" s="411"/>
      <c r="BI92" s="411"/>
      <c r="BJ92" s="411"/>
      <c r="BK92" s="411"/>
      <c r="BL92" s="411"/>
      <c r="BM92" s="411"/>
      <c r="BN92" s="411"/>
      <c r="BO92" s="411"/>
      <c r="BP92" s="411"/>
      <c r="BQ92" s="403">
        <v>86</v>
      </c>
      <c r="BR92" s="695"/>
      <c r="BS92" s="696"/>
      <c r="BT92" s="697"/>
      <c r="BU92" s="697"/>
      <c r="BV92" s="697"/>
      <c r="BW92" s="697"/>
      <c r="BX92" s="697"/>
      <c r="BY92" s="697"/>
      <c r="BZ92" s="697"/>
      <c r="CA92" s="697"/>
      <c r="CB92" s="697"/>
      <c r="CC92" s="697"/>
      <c r="CD92" s="697"/>
      <c r="CE92" s="697"/>
      <c r="CF92" s="697"/>
      <c r="CG92" s="716"/>
      <c r="CH92" s="717"/>
      <c r="CI92" s="718"/>
      <c r="CJ92" s="718"/>
      <c r="CK92" s="718"/>
      <c r="CL92" s="735"/>
      <c r="CM92" s="717"/>
      <c r="CN92" s="718"/>
      <c r="CO92" s="718"/>
      <c r="CP92" s="718"/>
      <c r="CQ92" s="735"/>
      <c r="CR92" s="717"/>
      <c r="CS92" s="718"/>
      <c r="CT92" s="718"/>
      <c r="CU92" s="718"/>
      <c r="CV92" s="735"/>
      <c r="CW92" s="717"/>
      <c r="CX92" s="718"/>
      <c r="CY92" s="718"/>
      <c r="CZ92" s="718"/>
      <c r="DA92" s="735"/>
      <c r="DB92" s="717"/>
      <c r="DC92" s="718"/>
      <c r="DD92" s="718"/>
      <c r="DE92" s="718"/>
      <c r="DF92" s="735"/>
      <c r="DG92" s="717"/>
      <c r="DH92" s="718"/>
      <c r="DI92" s="718"/>
      <c r="DJ92" s="718"/>
      <c r="DK92" s="735"/>
      <c r="DL92" s="717"/>
      <c r="DM92" s="718"/>
      <c r="DN92" s="718"/>
      <c r="DO92" s="718"/>
      <c r="DP92" s="735"/>
      <c r="DQ92" s="717"/>
      <c r="DR92" s="718"/>
      <c r="DS92" s="718"/>
      <c r="DT92" s="718"/>
      <c r="DU92" s="735"/>
      <c r="DV92" s="696"/>
      <c r="DW92" s="697"/>
      <c r="DX92" s="697"/>
      <c r="DY92" s="697"/>
      <c r="DZ92" s="774"/>
      <c r="EA92" s="390"/>
    </row>
    <row r="93" ht="26.25" hidden="1" customHeight="1" spans="1:131">
      <c r="A93" s="564"/>
      <c r="B93" s="565"/>
      <c r="C93" s="565"/>
      <c r="D93" s="565"/>
      <c r="E93" s="565"/>
      <c r="F93" s="565"/>
      <c r="G93" s="565"/>
      <c r="H93" s="565"/>
      <c r="I93" s="565"/>
      <c r="J93" s="565"/>
      <c r="K93" s="565"/>
      <c r="L93" s="565"/>
      <c r="M93" s="565"/>
      <c r="N93" s="565"/>
      <c r="O93" s="565"/>
      <c r="P93" s="565"/>
      <c r="Q93" s="608"/>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608"/>
      <c r="AW93" s="608"/>
      <c r="AX93" s="608"/>
      <c r="AY93" s="608"/>
      <c r="AZ93" s="682"/>
      <c r="BA93" s="682"/>
      <c r="BB93" s="682"/>
      <c r="BC93" s="682"/>
      <c r="BD93" s="682"/>
      <c r="BE93" s="411"/>
      <c r="BF93" s="411"/>
      <c r="BG93" s="411"/>
      <c r="BH93" s="411"/>
      <c r="BI93" s="411"/>
      <c r="BJ93" s="411"/>
      <c r="BK93" s="411"/>
      <c r="BL93" s="411"/>
      <c r="BM93" s="411"/>
      <c r="BN93" s="411"/>
      <c r="BO93" s="411"/>
      <c r="BP93" s="411"/>
      <c r="BQ93" s="403">
        <v>87</v>
      </c>
      <c r="BR93" s="695"/>
      <c r="BS93" s="696"/>
      <c r="BT93" s="697"/>
      <c r="BU93" s="697"/>
      <c r="BV93" s="697"/>
      <c r="BW93" s="697"/>
      <c r="BX93" s="697"/>
      <c r="BY93" s="697"/>
      <c r="BZ93" s="697"/>
      <c r="CA93" s="697"/>
      <c r="CB93" s="697"/>
      <c r="CC93" s="697"/>
      <c r="CD93" s="697"/>
      <c r="CE93" s="697"/>
      <c r="CF93" s="697"/>
      <c r="CG93" s="716"/>
      <c r="CH93" s="717"/>
      <c r="CI93" s="718"/>
      <c r="CJ93" s="718"/>
      <c r="CK93" s="718"/>
      <c r="CL93" s="735"/>
      <c r="CM93" s="717"/>
      <c r="CN93" s="718"/>
      <c r="CO93" s="718"/>
      <c r="CP93" s="718"/>
      <c r="CQ93" s="735"/>
      <c r="CR93" s="717"/>
      <c r="CS93" s="718"/>
      <c r="CT93" s="718"/>
      <c r="CU93" s="718"/>
      <c r="CV93" s="735"/>
      <c r="CW93" s="717"/>
      <c r="CX93" s="718"/>
      <c r="CY93" s="718"/>
      <c r="CZ93" s="718"/>
      <c r="DA93" s="735"/>
      <c r="DB93" s="717"/>
      <c r="DC93" s="718"/>
      <c r="DD93" s="718"/>
      <c r="DE93" s="718"/>
      <c r="DF93" s="735"/>
      <c r="DG93" s="717"/>
      <c r="DH93" s="718"/>
      <c r="DI93" s="718"/>
      <c r="DJ93" s="718"/>
      <c r="DK93" s="735"/>
      <c r="DL93" s="717"/>
      <c r="DM93" s="718"/>
      <c r="DN93" s="718"/>
      <c r="DO93" s="718"/>
      <c r="DP93" s="735"/>
      <c r="DQ93" s="717"/>
      <c r="DR93" s="718"/>
      <c r="DS93" s="718"/>
      <c r="DT93" s="718"/>
      <c r="DU93" s="735"/>
      <c r="DV93" s="696"/>
      <c r="DW93" s="697"/>
      <c r="DX93" s="697"/>
      <c r="DY93" s="697"/>
      <c r="DZ93" s="774"/>
      <c r="EA93" s="390"/>
    </row>
    <row r="94" ht="26.25" hidden="1" customHeight="1" spans="1:131">
      <c r="A94" s="564"/>
      <c r="B94" s="565"/>
      <c r="C94" s="565"/>
      <c r="D94" s="565"/>
      <c r="E94" s="565"/>
      <c r="F94" s="565"/>
      <c r="G94" s="565"/>
      <c r="H94" s="565"/>
      <c r="I94" s="565"/>
      <c r="J94" s="565"/>
      <c r="K94" s="565"/>
      <c r="L94" s="565"/>
      <c r="M94" s="565"/>
      <c r="N94" s="565"/>
      <c r="O94" s="565"/>
      <c r="P94" s="565"/>
      <c r="Q94" s="608"/>
      <c r="R94" s="608"/>
      <c r="S94" s="608"/>
      <c r="T94" s="608"/>
      <c r="U94" s="608"/>
      <c r="V94" s="608"/>
      <c r="W94" s="608"/>
      <c r="X94" s="608"/>
      <c r="Y94" s="608"/>
      <c r="Z94" s="608"/>
      <c r="AA94" s="608"/>
      <c r="AB94" s="608"/>
      <c r="AC94" s="608"/>
      <c r="AD94" s="608"/>
      <c r="AE94" s="608"/>
      <c r="AF94" s="608"/>
      <c r="AG94" s="608"/>
      <c r="AH94" s="608"/>
      <c r="AI94" s="608"/>
      <c r="AJ94" s="608"/>
      <c r="AK94" s="608"/>
      <c r="AL94" s="608"/>
      <c r="AM94" s="608"/>
      <c r="AN94" s="608"/>
      <c r="AO94" s="608"/>
      <c r="AP94" s="608"/>
      <c r="AQ94" s="608"/>
      <c r="AR94" s="608"/>
      <c r="AS94" s="608"/>
      <c r="AT94" s="608"/>
      <c r="AU94" s="608"/>
      <c r="AV94" s="608"/>
      <c r="AW94" s="608"/>
      <c r="AX94" s="608"/>
      <c r="AY94" s="608"/>
      <c r="AZ94" s="682"/>
      <c r="BA94" s="682"/>
      <c r="BB94" s="682"/>
      <c r="BC94" s="682"/>
      <c r="BD94" s="682"/>
      <c r="BE94" s="411"/>
      <c r="BF94" s="411"/>
      <c r="BG94" s="411"/>
      <c r="BH94" s="411"/>
      <c r="BI94" s="411"/>
      <c r="BJ94" s="411"/>
      <c r="BK94" s="411"/>
      <c r="BL94" s="411"/>
      <c r="BM94" s="411"/>
      <c r="BN94" s="411"/>
      <c r="BO94" s="411"/>
      <c r="BP94" s="411"/>
      <c r="BQ94" s="403">
        <v>88</v>
      </c>
      <c r="BR94" s="695"/>
      <c r="BS94" s="696"/>
      <c r="BT94" s="697"/>
      <c r="BU94" s="697"/>
      <c r="BV94" s="697"/>
      <c r="BW94" s="697"/>
      <c r="BX94" s="697"/>
      <c r="BY94" s="697"/>
      <c r="BZ94" s="697"/>
      <c r="CA94" s="697"/>
      <c r="CB94" s="697"/>
      <c r="CC94" s="697"/>
      <c r="CD94" s="697"/>
      <c r="CE94" s="697"/>
      <c r="CF94" s="697"/>
      <c r="CG94" s="716"/>
      <c r="CH94" s="717"/>
      <c r="CI94" s="718"/>
      <c r="CJ94" s="718"/>
      <c r="CK94" s="718"/>
      <c r="CL94" s="735"/>
      <c r="CM94" s="717"/>
      <c r="CN94" s="718"/>
      <c r="CO94" s="718"/>
      <c r="CP94" s="718"/>
      <c r="CQ94" s="735"/>
      <c r="CR94" s="717"/>
      <c r="CS94" s="718"/>
      <c r="CT94" s="718"/>
      <c r="CU94" s="718"/>
      <c r="CV94" s="735"/>
      <c r="CW94" s="717"/>
      <c r="CX94" s="718"/>
      <c r="CY94" s="718"/>
      <c r="CZ94" s="718"/>
      <c r="DA94" s="735"/>
      <c r="DB94" s="717"/>
      <c r="DC94" s="718"/>
      <c r="DD94" s="718"/>
      <c r="DE94" s="718"/>
      <c r="DF94" s="735"/>
      <c r="DG94" s="717"/>
      <c r="DH94" s="718"/>
      <c r="DI94" s="718"/>
      <c r="DJ94" s="718"/>
      <c r="DK94" s="735"/>
      <c r="DL94" s="717"/>
      <c r="DM94" s="718"/>
      <c r="DN94" s="718"/>
      <c r="DO94" s="718"/>
      <c r="DP94" s="735"/>
      <c r="DQ94" s="717"/>
      <c r="DR94" s="718"/>
      <c r="DS94" s="718"/>
      <c r="DT94" s="718"/>
      <c r="DU94" s="735"/>
      <c r="DV94" s="696"/>
      <c r="DW94" s="697"/>
      <c r="DX94" s="697"/>
      <c r="DY94" s="697"/>
      <c r="DZ94" s="774"/>
      <c r="EA94" s="390"/>
    </row>
    <row r="95" ht="26.25" hidden="1" customHeight="1" spans="1:131">
      <c r="A95" s="564"/>
      <c r="B95" s="565"/>
      <c r="C95" s="565"/>
      <c r="D95" s="565"/>
      <c r="E95" s="565"/>
      <c r="F95" s="565"/>
      <c r="G95" s="565"/>
      <c r="H95" s="565"/>
      <c r="I95" s="565"/>
      <c r="J95" s="565"/>
      <c r="K95" s="565"/>
      <c r="L95" s="565"/>
      <c r="M95" s="565"/>
      <c r="N95" s="565"/>
      <c r="O95" s="565"/>
      <c r="P95" s="565"/>
      <c r="Q95" s="608"/>
      <c r="R95" s="608"/>
      <c r="S95" s="608"/>
      <c r="T95" s="608"/>
      <c r="U95" s="608"/>
      <c r="V95" s="608"/>
      <c r="W95" s="608"/>
      <c r="X95" s="608"/>
      <c r="Y95" s="608"/>
      <c r="Z95" s="608"/>
      <c r="AA95" s="608"/>
      <c r="AB95" s="608"/>
      <c r="AC95" s="608"/>
      <c r="AD95" s="608"/>
      <c r="AE95" s="608"/>
      <c r="AF95" s="608"/>
      <c r="AG95" s="608"/>
      <c r="AH95" s="608"/>
      <c r="AI95" s="608"/>
      <c r="AJ95" s="608"/>
      <c r="AK95" s="608"/>
      <c r="AL95" s="608"/>
      <c r="AM95" s="608"/>
      <c r="AN95" s="608"/>
      <c r="AO95" s="608"/>
      <c r="AP95" s="608"/>
      <c r="AQ95" s="608"/>
      <c r="AR95" s="608"/>
      <c r="AS95" s="608"/>
      <c r="AT95" s="608"/>
      <c r="AU95" s="608"/>
      <c r="AV95" s="608"/>
      <c r="AW95" s="608"/>
      <c r="AX95" s="608"/>
      <c r="AY95" s="608"/>
      <c r="AZ95" s="682"/>
      <c r="BA95" s="682"/>
      <c r="BB95" s="682"/>
      <c r="BC95" s="682"/>
      <c r="BD95" s="682"/>
      <c r="BE95" s="411"/>
      <c r="BF95" s="411"/>
      <c r="BG95" s="411"/>
      <c r="BH95" s="411"/>
      <c r="BI95" s="411"/>
      <c r="BJ95" s="411"/>
      <c r="BK95" s="411"/>
      <c r="BL95" s="411"/>
      <c r="BM95" s="411"/>
      <c r="BN95" s="411"/>
      <c r="BO95" s="411"/>
      <c r="BP95" s="411"/>
      <c r="BQ95" s="403">
        <v>89</v>
      </c>
      <c r="BR95" s="695"/>
      <c r="BS95" s="696"/>
      <c r="BT95" s="697"/>
      <c r="BU95" s="697"/>
      <c r="BV95" s="697"/>
      <c r="BW95" s="697"/>
      <c r="BX95" s="697"/>
      <c r="BY95" s="697"/>
      <c r="BZ95" s="697"/>
      <c r="CA95" s="697"/>
      <c r="CB95" s="697"/>
      <c r="CC95" s="697"/>
      <c r="CD95" s="697"/>
      <c r="CE95" s="697"/>
      <c r="CF95" s="697"/>
      <c r="CG95" s="716"/>
      <c r="CH95" s="717"/>
      <c r="CI95" s="718"/>
      <c r="CJ95" s="718"/>
      <c r="CK95" s="718"/>
      <c r="CL95" s="735"/>
      <c r="CM95" s="717"/>
      <c r="CN95" s="718"/>
      <c r="CO95" s="718"/>
      <c r="CP95" s="718"/>
      <c r="CQ95" s="735"/>
      <c r="CR95" s="717"/>
      <c r="CS95" s="718"/>
      <c r="CT95" s="718"/>
      <c r="CU95" s="718"/>
      <c r="CV95" s="735"/>
      <c r="CW95" s="717"/>
      <c r="CX95" s="718"/>
      <c r="CY95" s="718"/>
      <c r="CZ95" s="718"/>
      <c r="DA95" s="735"/>
      <c r="DB95" s="717"/>
      <c r="DC95" s="718"/>
      <c r="DD95" s="718"/>
      <c r="DE95" s="718"/>
      <c r="DF95" s="735"/>
      <c r="DG95" s="717"/>
      <c r="DH95" s="718"/>
      <c r="DI95" s="718"/>
      <c r="DJ95" s="718"/>
      <c r="DK95" s="735"/>
      <c r="DL95" s="717"/>
      <c r="DM95" s="718"/>
      <c r="DN95" s="718"/>
      <c r="DO95" s="718"/>
      <c r="DP95" s="735"/>
      <c r="DQ95" s="717"/>
      <c r="DR95" s="718"/>
      <c r="DS95" s="718"/>
      <c r="DT95" s="718"/>
      <c r="DU95" s="735"/>
      <c r="DV95" s="696"/>
      <c r="DW95" s="697"/>
      <c r="DX95" s="697"/>
      <c r="DY95" s="697"/>
      <c r="DZ95" s="774"/>
      <c r="EA95" s="390"/>
    </row>
    <row r="96" ht="26.25" hidden="1" customHeight="1" spans="1:131">
      <c r="A96" s="564"/>
      <c r="B96" s="565"/>
      <c r="C96" s="565"/>
      <c r="D96" s="565"/>
      <c r="E96" s="565"/>
      <c r="F96" s="565"/>
      <c r="G96" s="565"/>
      <c r="H96" s="565"/>
      <c r="I96" s="565"/>
      <c r="J96" s="565"/>
      <c r="K96" s="565"/>
      <c r="L96" s="565"/>
      <c r="M96" s="565"/>
      <c r="N96" s="565"/>
      <c r="O96" s="565"/>
      <c r="P96" s="565"/>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608"/>
      <c r="AY96" s="608"/>
      <c r="AZ96" s="682"/>
      <c r="BA96" s="682"/>
      <c r="BB96" s="682"/>
      <c r="BC96" s="682"/>
      <c r="BD96" s="682"/>
      <c r="BE96" s="411"/>
      <c r="BF96" s="411"/>
      <c r="BG96" s="411"/>
      <c r="BH96" s="411"/>
      <c r="BI96" s="411"/>
      <c r="BJ96" s="411"/>
      <c r="BK96" s="411"/>
      <c r="BL96" s="411"/>
      <c r="BM96" s="411"/>
      <c r="BN96" s="411"/>
      <c r="BO96" s="411"/>
      <c r="BP96" s="411"/>
      <c r="BQ96" s="403">
        <v>90</v>
      </c>
      <c r="BR96" s="695"/>
      <c r="BS96" s="696"/>
      <c r="BT96" s="697"/>
      <c r="BU96" s="697"/>
      <c r="BV96" s="697"/>
      <c r="BW96" s="697"/>
      <c r="BX96" s="697"/>
      <c r="BY96" s="697"/>
      <c r="BZ96" s="697"/>
      <c r="CA96" s="697"/>
      <c r="CB96" s="697"/>
      <c r="CC96" s="697"/>
      <c r="CD96" s="697"/>
      <c r="CE96" s="697"/>
      <c r="CF96" s="697"/>
      <c r="CG96" s="716"/>
      <c r="CH96" s="717"/>
      <c r="CI96" s="718"/>
      <c r="CJ96" s="718"/>
      <c r="CK96" s="718"/>
      <c r="CL96" s="735"/>
      <c r="CM96" s="717"/>
      <c r="CN96" s="718"/>
      <c r="CO96" s="718"/>
      <c r="CP96" s="718"/>
      <c r="CQ96" s="735"/>
      <c r="CR96" s="717"/>
      <c r="CS96" s="718"/>
      <c r="CT96" s="718"/>
      <c r="CU96" s="718"/>
      <c r="CV96" s="735"/>
      <c r="CW96" s="717"/>
      <c r="CX96" s="718"/>
      <c r="CY96" s="718"/>
      <c r="CZ96" s="718"/>
      <c r="DA96" s="735"/>
      <c r="DB96" s="717"/>
      <c r="DC96" s="718"/>
      <c r="DD96" s="718"/>
      <c r="DE96" s="718"/>
      <c r="DF96" s="735"/>
      <c r="DG96" s="717"/>
      <c r="DH96" s="718"/>
      <c r="DI96" s="718"/>
      <c r="DJ96" s="718"/>
      <c r="DK96" s="735"/>
      <c r="DL96" s="717"/>
      <c r="DM96" s="718"/>
      <c r="DN96" s="718"/>
      <c r="DO96" s="718"/>
      <c r="DP96" s="735"/>
      <c r="DQ96" s="717"/>
      <c r="DR96" s="718"/>
      <c r="DS96" s="718"/>
      <c r="DT96" s="718"/>
      <c r="DU96" s="735"/>
      <c r="DV96" s="696"/>
      <c r="DW96" s="697"/>
      <c r="DX96" s="697"/>
      <c r="DY96" s="697"/>
      <c r="DZ96" s="774"/>
      <c r="EA96" s="390"/>
    </row>
    <row r="97" ht="26.25" hidden="1" customHeight="1" spans="1:131">
      <c r="A97" s="564"/>
      <c r="B97" s="565"/>
      <c r="C97" s="565"/>
      <c r="D97" s="565"/>
      <c r="E97" s="565"/>
      <c r="F97" s="565"/>
      <c r="G97" s="565"/>
      <c r="H97" s="565"/>
      <c r="I97" s="565"/>
      <c r="J97" s="565"/>
      <c r="K97" s="565"/>
      <c r="L97" s="565"/>
      <c r="M97" s="565"/>
      <c r="N97" s="565"/>
      <c r="O97" s="565"/>
      <c r="P97" s="565"/>
      <c r="Q97" s="608"/>
      <c r="R97" s="608"/>
      <c r="S97" s="608"/>
      <c r="T97" s="608"/>
      <c r="U97" s="608"/>
      <c r="V97" s="608"/>
      <c r="W97" s="608"/>
      <c r="X97" s="608"/>
      <c r="Y97" s="608"/>
      <c r="Z97" s="608"/>
      <c r="AA97" s="608"/>
      <c r="AB97" s="608"/>
      <c r="AC97" s="608"/>
      <c r="AD97" s="608"/>
      <c r="AE97" s="608"/>
      <c r="AF97" s="608"/>
      <c r="AG97" s="608"/>
      <c r="AH97" s="608"/>
      <c r="AI97" s="608"/>
      <c r="AJ97" s="608"/>
      <c r="AK97" s="608"/>
      <c r="AL97" s="608"/>
      <c r="AM97" s="608"/>
      <c r="AN97" s="608"/>
      <c r="AO97" s="608"/>
      <c r="AP97" s="608"/>
      <c r="AQ97" s="608"/>
      <c r="AR97" s="608"/>
      <c r="AS97" s="608"/>
      <c r="AT97" s="608"/>
      <c r="AU97" s="608"/>
      <c r="AV97" s="608"/>
      <c r="AW97" s="608"/>
      <c r="AX97" s="608"/>
      <c r="AY97" s="608"/>
      <c r="AZ97" s="682"/>
      <c r="BA97" s="682"/>
      <c r="BB97" s="682"/>
      <c r="BC97" s="682"/>
      <c r="BD97" s="682"/>
      <c r="BE97" s="411"/>
      <c r="BF97" s="411"/>
      <c r="BG97" s="411"/>
      <c r="BH97" s="411"/>
      <c r="BI97" s="411"/>
      <c r="BJ97" s="411"/>
      <c r="BK97" s="411"/>
      <c r="BL97" s="411"/>
      <c r="BM97" s="411"/>
      <c r="BN97" s="411"/>
      <c r="BO97" s="411"/>
      <c r="BP97" s="411"/>
      <c r="BQ97" s="403">
        <v>91</v>
      </c>
      <c r="BR97" s="695"/>
      <c r="BS97" s="696"/>
      <c r="BT97" s="697"/>
      <c r="BU97" s="697"/>
      <c r="BV97" s="697"/>
      <c r="BW97" s="697"/>
      <c r="BX97" s="697"/>
      <c r="BY97" s="697"/>
      <c r="BZ97" s="697"/>
      <c r="CA97" s="697"/>
      <c r="CB97" s="697"/>
      <c r="CC97" s="697"/>
      <c r="CD97" s="697"/>
      <c r="CE97" s="697"/>
      <c r="CF97" s="697"/>
      <c r="CG97" s="716"/>
      <c r="CH97" s="717"/>
      <c r="CI97" s="718"/>
      <c r="CJ97" s="718"/>
      <c r="CK97" s="718"/>
      <c r="CL97" s="735"/>
      <c r="CM97" s="717"/>
      <c r="CN97" s="718"/>
      <c r="CO97" s="718"/>
      <c r="CP97" s="718"/>
      <c r="CQ97" s="735"/>
      <c r="CR97" s="717"/>
      <c r="CS97" s="718"/>
      <c r="CT97" s="718"/>
      <c r="CU97" s="718"/>
      <c r="CV97" s="735"/>
      <c r="CW97" s="717"/>
      <c r="CX97" s="718"/>
      <c r="CY97" s="718"/>
      <c r="CZ97" s="718"/>
      <c r="DA97" s="735"/>
      <c r="DB97" s="717"/>
      <c r="DC97" s="718"/>
      <c r="DD97" s="718"/>
      <c r="DE97" s="718"/>
      <c r="DF97" s="735"/>
      <c r="DG97" s="717"/>
      <c r="DH97" s="718"/>
      <c r="DI97" s="718"/>
      <c r="DJ97" s="718"/>
      <c r="DK97" s="735"/>
      <c r="DL97" s="717"/>
      <c r="DM97" s="718"/>
      <c r="DN97" s="718"/>
      <c r="DO97" s="718"/>
      <c r="DP97" s="735"/>
      <c r="DQ97" s="717"/>
      <c r="DR97" s="718"/>
      <c r="DS97" s="718"/>
      <c r="DT97" s="718"/>
      <c r="DU97" s="735"/>
      <c r="DV97" s="696"/>
      <c r="DW97" s="697"/>
      <c r="DX97" s="697"/>
      <c r="DY97" s="697"/>
      <c r="DZ97" s="774"/>
      <c r="EA97" s="390"/>
    </row>
    <row r="98" ht="26.25" hidden="1" customHeight="1" spans="1:131">
      <c r="A98" s="564"/>
      <c r="B98" s="565"/>
      <c r="C98" s="565"/>
      <c r="D98" s="565"/>
      <c r="E98" s="565"/>
      <c r="F98" s="565"/>
      <c r="G98" s="565"/>
      <c r="H98" s="565"/>
      <c r="I98" s="565"/>
      <c r="J98" s="565"/>
      <c r="K98" s="565"/>
      <c r="L98" s="565"/>
      <c r="M98" s="565"/>
      <c r="N98" s="565"/>
      <c r="O98" s="565"/>
      <c r="P98" s="565"/>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c r="AU98" s="608"/>
      <c r="AV98" s="608"/>
      <c r="AW98" s="608"/>
      <c r="AX98" s="608"/>
      <c r="AY98" s="608"/>
      <c r="AZ98" s="682"/>
      <c r="BA98" s="682"/>
      <c r="BB98" s="682"/>
      <c r="BC98" s="682"/>
      <c r="BD98" s="682"/>
      <c r="BE98" s="411"/>
      <c r="BF98" s="411"/>
      <c r="BG98" s="411"/>
      <c r="BH98" s="411"/>
      <c r="BI98" s="411"/>
      <c r="BJ98" s="411"/>
      <c r="BK98" s="411"/>
      <c r="BL98" s="411"/>
      <c r="BM98" s="411"/>
      <c r="BN98" s="411"/>
      <c r="BO98" s="411"/>
      <c r="BP98" s="411"/>
      <c r="BQ98" s="403">
        <v>92</v>
      </c>
      <c r="BR98" s="695"/>
      <c r="BS98" s="696"/>
      <c r="BT98" s="697"/>
      <c r="BU98" s="697"/>
      <c r="BV98" s="697"/>
      <c r="BW98" s="697"/>
      <c r="BX98" s="697"/>
      <c r="BY98" s="697"/>
      <c r="BZ98" s="697"/>
      <c r="CA98" s="697"/>
      <c r="CB98" s="697"/>
      <c r="CC98" s="697"/>
      <c r="CD98" s="697"/>
      <c r="CE98" s="697"/>
      <c r="CF98" s="697"/>
      <c r="CG98" s="716"/>
      <c r="CH98" s="717"/>
      <c r="CI98" s="718"/>
      <c r="CJ98" s="718"/>
      <c r="CK98" s="718"/>
      <c r="CL98" s="735"/>
      <c r="CM98" s="717"/>
      <c r="CN98" s="718"/>
      <c r="CO98" s="718"/>
      <c r="CP98" s="718"/>
      <c r="CQ98" s="735"/>
      <c r="CR98" s="717"/>
      <c r="CS98" s="718"/>
      <c r="CT98" s="718"/>
      <c r="CU98" s="718"/>
      <c r="CV98" s="735"/>
      <c r="CW98" s="717"/>
      <c r="CX98" s="718"/>
      <c r="CY98" s="718"/>
      <c r="CZ98" s="718"/>
      <c r="DA98" s="735"/>
      <c r="DB98" s="717"/>
      <c r="DC98" s="718"/>
      <c r="DD98" s="718"/>
      <c r="DE98" s="718"/>
      <c r="DF98" s="735"/>
      <c r="DG98" s="717"/>
      <c r="DH98" s="718"/>
      <c r="DI98" s="718"/>
      <c r="DJ98" s="718"/>
      <c r="DK98" s="735"/>
      <c r="DL98" s="717"/>
      <c r="DM98" s="718"/>
      <c r="DN98" s="718"/>
      <c r="DO98" s="718"/>
      <c r="DP98" s="735"/>
      <c r="DQ98" s="717"/>
      <c r="DR98" s="718"/>
      <c r="DS98" s="718"/>
      <c r="DT98" s="718"/>
      <c r="DU98" s="735"/>
      <c r="DV98" s="696"/>
      <c r="DW98" s="697"/>
      <c r="DX98" s="697"/>
      <c r="DY98" s="697"/>
      <c r="DZ98" s="774"/>
      <c r="EA98" s="390"/>
    </row>
    <row r="99" ht="26.25" hidden="1" customHeight="1" spans="1:131">
      <c r="A99" s="564"/>
      <c r="B99" s="565"/>
      <c r="C99" s="565"/>
      <c r="D99" s="565"/>
      <c r="E99" s="565"/>
      <c r="F99" s="565"/>
      <c r="G99" s="565"/>
      <c r="H99" s="565"/>
      <c r="I99" s="565"/>
      <c r="J99" s="565"/>
      <c r="K99" s="565"/>
      <c r="L99" s="565"/>
      <c r="M99" s="565"/>
      <c r="N99" s="565"/>
      <c r="O99" s="565"/>
      <c r="P99" s="565"/>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c r="AU99" s="608"/>
      <c r="AV99" s="608"/>
      <c r="AW99" s="608"/>
      <c r="AX99" s="608"/>
      <c r="AY99" s="608"/>
      <c r="AZ99" s="682"/>
      <c r="BA99" s="682"/>
      <c r="BB99" s="682"/>
      <c r="BC99" s="682"/>
      <c r="BD99" s="682"/>
      <c r="BE99" s="411"/>
      <c r="BF99" s="411"/>
      <c r="BG99" s="411"/>
      <c r="BH99" s="411"/>
      <c r="BI99" s="411"/>
      <c r="BJ99" s="411"/>
      <c r="BK99" s="411"/>
      <c r="BL99" s="411"/>
      <c r="BM99" s="411"/>
      <c r="BN99" s="411"/>
      <c r="BO99" s="411"/>
      <c r="BP99" s="411"/>
      <c r="BQ99" s="403">
        <v>93</v>
      </c>
      <c r="BR99" s="695"/>
      <c r="BS99" s="696"/>
      <c r="BT99" s="697"/>
      <c r="BU99" s="697"/>
      <c r="BV99" s="697"/>
      <c r="BW99" s="697"/>
      <c r="BX99" s="697"/>
      <c r="BY99" s="697"/>
      <c r="BZ99" s="697"/>
      <c r="CA99" s="697"/>
      <c r="CB99" s="697"/>
      <c r="CC99" s="697"/>
      <c r="CD99" s="697"/>
      <c r="CE99" s="697"/>
      <c r="CF99" s="697"/>
      <c r="CG99" s="716"/>
      <c r="CH99" s="717"/>
      <c r="CI99" s="718"/>
      <c r="CJ99" s="718"/>
      <c r="CK99" s="718"/>
      <c r="CL99" s="735"/>
      <c r="CM99" s="717"/>
      <c r="CN99" s="718"/>
      <c r="CO99" s="718"/>
      <c r="CP99" s="718"/>
      <c r="CQ99" s="735"/>
      <c r="CR99" s="717"/>
      <c r="CS99" s="718"/>
      <c r="CT99" s="718"/>
      <c r="CU99" s="718"/>
      <c r="CV99" s="735"/>
      <c r="CW99" s="717"/>
      <c r="CX99" s="718"/>
      <c r="CY99" s="718"/>
      <c r="CZ99" s="718"/>
      <c r="DA99" s="735"/>
      <c r="DB99" s="717"/>
      <c r="DC99" s="718"/>
      <c r="DD99" s="718"/>
      <c r="DE99" s="718"/>
      <c r="DF99" s="735"/>
      <c r="DG99" s="717"/>
      <c r="DH99" s="718"/>
      <c r="DI99" s="718"/>
      <c r="DJ99" s="718"/>
      <c r="DK99" s="735"/>
      <c r="DL99" s="717"/>
      <c r="DM99" s="718"/>
      <c r="DN99" s="718"/>
      <c r="DO99" s="718"/>
      <c r="DP99" s="735"/>
      <c r="DQ99" s="717"/>
      <c r="DR99" s="718"/>
      <c r="DS99" s="718"/>
      <c r="DT99" s="718"/>
      <c r="DU99" s="735"/>
      <c r="DV99" s="696"/>
      <c r="DW99" s="697"/>
      <c r="DX99" s="697"/>
      <c r="DY99" s="697"/>
      <c r="DZ99" s="774"/>
      <c r="EA99" s="390"/>
    </row>
    <row r="100" ht="26.25" hidden="1" customHeight="1" spans="1:131">
      <c r="A100" s="564"/>
      <c r="B100" s="565"/>
      <c r="C100" s="565"/>
      <c r="D100" s="565"/>
      <c r="E100" s="565"/>
      <c r="F100" s="565"/>
      <c r="G100" s="565"/>
      <c r="H100" s="565"/>
      <c r="I100" s="565"/>
      <c r="J100" s="565"/>
      <c r="K100" s="565"/>
      <c r="L100" s="565"/>
      <c r="M100" s="565"/>
      <c r="N100" s="565"/>
      <c r="O100" s="565"/>
      <c r="P100" s="565"/>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608"/>
      <c r="AW100" s="608"/>
      <c r="AX100" s="608"/>
      <c r="AY100" s="608"/>
      <c r="AZ100" s="682"/>
      <c r="BA100" s="682"/>
      <c r="BB100" s="682"/>
      <c r="BC100" s="682"/>
      <c r="BD100" s="682"/>
      <c r="BE100" s="411"/>
      <c r="BF100" s="411"/>
      <c r="BG100" s="411"/>
      <c r="BH100" s="411"/>
      <c r="BI100" s="411"/>
      <c r="BJ100" s="411"/>
      <c r="BK100" s="411"/>
      <c r="BL100" s="411"/>
      <c r="BM100" s="411"/>
      <c r="BN100" s="411"/>
      <c r="BO100" s="411"/>
      <c r="BP100" s="411"/>
      <c r="BQ100" s="403">
        <v>94</v>
      </c>
      <c r="BR100" s="695"/>
      <c r="BS100" s="696"/>
      <c r="BT100" s="697"/>
      <c r="BU100" s="697"/>
      <c r="BV100" s="697"/>
      <c r="BW100" s="697"/>
      <c r="BX100" s="697"/>
      <c r="BY100" s="697"/>
      <c r="BZ100" s="697"/>
      <c r="CA100" s="697"/>
      <c r="CB100" s="697"/>
      <c r="CC100" s="697"/>
      <c r="CD100" s="697"/>
      <c r="CE100" s="697"/>
      <c r="CF100" s="697"/>
      <c r="CG100" s="716"/>
      <c r="CH100" s="717"/>
      <c r="CI100" s="718"/>
      <c r="CJ100" s="718"/>
      <c r="CK100" s="718"/>
      <c r="CL100" s="735"/>
      <c r="CM100" s="717"/>
      <c r="CN100" s="718"/>
      <c r="CO100" s="718"/>
      <c r="CP100" s="718"/>
      <c r="CQ100" s="735"/>
      <c r="CR100" s="717"/>
      <c r="CS100" s="718"/>
      <c r="CT100" s="718"/>
      <c r="CU100" s="718"/>
      <c r="CV100" s="735"/>
      <c r="CW100" s="717"/>
      <c r="CX100" s="718"/>
      <c r="CY100" s="718"/>
      <c r="CZ100" s="718"/>
      <c r="DA100" s="735"/>
      <c r="DB100" s="717"/>
      <c r="DC100" s="718"/>
      <c r="DD100" s="718"/>
      <c r="DE100" s="718"/>
      <c r="DF100" s="735"/>
      <c r="DG100" s="717"/>
      <c r="DH100" s="718"/>
      <c r="DI100" s="718"/>
      <c r="DJ100" s="718"/>
      <c r="DK100" s="735"/>
      <c r="DL100" s="717"/>
      <c r="DM100" s="718"/>
      <c r="DN100" s="718"/>
      <c r="DO100" s="718"/>
      <c r="DP100" s="735"/>
      <c r="DQ100" s="717"/>
      <c r="DR100" s="718"/>
      <c r="DS100" s="718"/>
      <c r="DT100" s="718"/>
      <c r="DU100" s="735"/>
      <c r="DV100" s="696"/>
      <c r="DW100" s="697"/>
      <c r="DX100" s="697"/>
      <c r="DY100" s="697"/>
      <c r="DZ100" s="774"/>
      <c r="EA100" s="390"/>
    </row>
    <row r="101" ht="26.25" hidden="1" customHeight="1" spans="1:131">
      <c r="A101" s="564"/>
      <c r="B101" s="565"/>
      <c r="C101" s="565"/>
      <c r="D101" s="565"/>
      <c r="E101" s="565"/>
      <c r="F101" s="565"/>
      <c r="G101" s="565"/>
      <c r="H101" s="565"/>
      <c r="I101" s="565"/>
      <c r="J101" s="565"/>
      <c r="K101" s="565"/>
      <c r="L101" s="565"/>
      <c r="M101" s="565"/>
      <c r="N101" s="565"/>
      <c r="O101" s="565"/>
      <c r="P101" s="565"/>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8"/>
      <c r="AY101" s="608"/>
      <c r="AZ101" s="682"/>
      <c r="BA101" s="682"/>
      <c r="BB101" s="682"/>
      <c r="BC101" s="682"/>
      <c r="BD101" s="682"/>
      <c r="BE101" s="411"/>
      <c r="BF101" s="411"/>
      <c r="BG101" s="411"/>
      <c r="BH101" s="411"/>
      <c r="BI101" s="411"/>
      <c r="BJ101" s="411"/>
      <c r="BK101" s="411"/>
      <c r="BL101" s="411"/>
      <c r="BM101" s="411"/>
      <c r="BN101" s="411"/>
      <c r="BO101" s="411"/>
      <c r="BP101" s="411"/>
      <c r="BQ101" s="403">
        <v>95</v>
      </c>
      <c r="BR101" s="695"/>
      <c r="BS101" s="696"/>
      <c r="BT101" s="697"/>
      <c r="BU101" s="697"/>
      <c r="BV101" s="697"/>
      <c r="BW101" s="697"/>
      <c r="BX101" s="697"/>
      <c r="BY101" s="697"/>
      <c r="BZ101" s="697"/>
      <c r="CA101" s="697"/>
      <c r="CB101" s="697"/>
      <c r="CC101" s="697"/>
      <c r="CD101" s="697"/>
      <c r="CE101" s="697"/>
      <c r="CF101" s="697"/>
      <c r="CG101" s="716"/>
      <c r="CH101" s="717"/>
      <c r="CI101" s="718"/>
      <c r="CJ101" s="718"/>
      <c r="CK101" s="718"/>
      <c r="CL101" s="735"/>
      <c r="CM101" s="717"/>
      <c r="CN101" s="718"/>
      <c r="CO101" s="718"/>
      <c r="CP101" s="718"/>
      <c r="CQ101" s="735"/>
      <c r="CR101" s="717"/>
      <c r="CS101" s="718"/>
      <c r="CT101" s="718"/>
      <c r="CU101" s="718"/>
      <c r="CV101" s="735"/>
      <c r="CW101" s="717"/>
      <c r="CX101" s="718"/>
      <c r="CY101" s="718"/>
      <c r="CZ101" s="718"/>
      <c r="DA101" s="735"/>
      <c r="DB101" s="717"/>
      <c r="DC101" s="718"/>
      <c r="DD101" s="718"/>
      <c r="DE101" s="718"/>
      <c r="DF101" s="735"/>
      <c r="DG101" s="717"/>
      <c r="DH101" s="718"/>
      <c r="DI101" s="718"/>
      <c r="DJ101" s="718"/>
      <c r="DK101" s="735"/>
      <c r="DL101" s="717"/>
      <c r="DM101" s="718"/>
      <c r="DN101" s="718"/>
      <c r="DO101" s="718"/>
      <c r="DP101" s="735"/>
      <c r="DQ101" s="717"/>
      <c r="DR101" s="718"/>
      <c r="DS101" s="718"/>
      <c r="DT101" s="718"/>
      <c r="DU101" s="735"/>
      <c r="DV101" s="696"/>
      <c r="DW101" s="697"/>
      <c r="DX101" s="697"/>
      <c r="DY101" s="697"/>
      <c r="DZ101" s="774"/>
      <c r="EA101" s="390"/>
    </row>
    <row r="102" ht="26.25" customHeight="1" spans="1:131">
      <c r="A102" s="564"/>
      <c r="B102" s="565"/>
      <c r="C102" s="565"/>
      <c r="D102" s="565"/>
      <c r="E102" s="565"/>
      <c r="F102" s="565"/>
      <c r="G102" s="565"/>
      <c r="H102" s="565"/>
      <c r="I102" s="565"/>
      <c r="J102" s="565"/>
      <c r="K102" s="565"/>
      <c r="L102" s="565"/>
      <c r="M102" s="565"/>
      <c r="N102" s="565"/>
      <c r="O102" s="565"/>
      <c r="P102" s="565"/>
      <c r="Q102" s="608"/>
      <c r="R102" s="608"/>
      <c r="S102" s="608"/>
      <c r="T102" s="608"/>
      <c r="U102" s="608"/>
      <c r="V102" s="608"/>
      <c r="W102" s="608"/>
      <c r="X102" s="608"/>
      <c r="Y102" s="608"/>
      <c r="Z102" s="608"/>
      <c r="AA102" s="608"/>
      <c r="AB102" s="608"/>
      <c r="AC102" s="608"/>
      <c r="AD102" s="608"/>
      <c r="AE102" s="608"/>
      <c r="AF102" s="608"/>
      <c r="AG102" s="608"/>
      <c r="AH102" s="608"/>
      <c r="AI102" s="608"/>
      <c r="AJ102" s="608"/>
      <c r="AK102" s="608"/>
      <c r="AL102" s="608"/>
      <c r="AM102" s="608"/>
      <c r="AN102" s="608"/>
      <c r="AO102" s="608"/>
      <c r="AP102" s="608"/>
      <c r="AQ102" s="608"/>
      <c r="AR102" s="608"/>
      <c r="AS102" s="608"/>
      <c r="AT102" s="608"/>
      <c r="AU102" s="608"/>
      <c r="AV102" s="608"/>
      <c r="AW102" s="608"/>
      <c r="AX102" s="608"/>
      <c r="AY102" s="608"/>
      <c r="AZ102" s="682"/>
      <c r="BA102" s="682"/>
      <c r="BB102" s="682"/>
      <c r="BC102" s="682"/>
      <c r="BD102" s="682"/>
      <c r="BE102" s="411"/>
      <c r="BF102" s="411"/>
      <c r="BG102" s="411"/>
      <c r="BH102" s="411"/>
      <c r="BI102" s="411"/>
      <c r="BJ102" s="411"/>
      <c r="BK102" s="411"/>
      <c r="BL102" s="411"/>
      <c r="BM102" s="411"/>
      <c r="BN102" s="411"/>
      <c r="BO102" s="411"/>
      <c r="BP102" s="411"/>
      <c r="BQ102" s="406" t="s">
        <v>304</v>
      </c>
      <c r="BR102" s="407" t="s">
        <v>337</v>
      </c>
      <c r="BS102" s="408"/>
      <c r="BT102" s="408"/>
      <c r="BU102" s="408"/>
      <c r="BV102" s="408"/>
      <c r="BW102" s="408"/>
      <c r="BX102" s="408"/>
      <c r="BY102" s="408"/>
      <c r="BZ102" s="408"/>
      <c r="CA102" s="408"/>
      <c r="CB102" s="408"/>
      <c r="CC102" s="408"/>
      <c r="CD102" s="408"/>
      <c r="CE102" s="408"/>
      <c r="CF102" s="408"/>
      <c r="CG102" s="416"/>
      <c r="CH102" s="719"/>
      <c r="CI102" s="720"/>
      <c r="CJ102" s="720"/>
      <c r="CK102" s="720"/>
      <c r="CL102" s="736"/>
      <c r="CM102" s="719"/>
      <c r="CN102" s="720"/>
      <c r="CO102" s="720"/>
      <c r="CP102" s="720"/>
      <c r="CQ102" s="736"/>
      <c r="CR102" s="737">
        <v>444</v>
      </c>
      <c r="CS102" s="516"/>
      <c r="CT102" s="516"/>
      <c r="CU102" s="516"/>
      <c r="CV102" s="759"/>
      <c r="CW102" s="737">
        <v>97</v>
      </c>
      <c r="CX102" s="516"/>
      <c r="CY102" s="516"/>
      <c r="CZ102" s="516"/>
      <c r="DA102" s="759"/>
      <c r="DB102" s="737" t="s">
        <v>47</v>
      </c>
      <c r="DC102" s="516"/>
      <c r="DD102" s="516"/>
      <c r="DE102" s="516"/>
      <c r="DF102" s="759"/>
      <c r="DG102" s="737">
        <v>575</v>
      </c>
      <c r="DH102" s="516"/>
      <c r="DI102" s="516"/>
      <c r="DJ102" s="516"/>
      <c r="DK102" s="759"/>
      <c r="DL102" s="737" t="s">
        <v>47</v>
      </c>
      <c r="DM102" s="516"/>
      <c r="DN102" s="516"/>
      <c r="DO102" s="516"/>
      <c r="DP102" s="759"/>
      <c r="DQ102" s="737" t="s">
        <v>47</v>
      </c>
      <c r="DR102" s="516"/>
      <c r="DS102" s="516"/>
      <c r="DT102" s="516"/>
      <c r="DU102" s="759"/>
      <c r="DV102" s="407"/>
      <c r="DW102" s="408"/>
      <c r="DX102" s="408"/>
      <c r="DY102" s="408"/>
      <c r="DZ102" s="775"/>
      <c r="EA102" s="390"/>
    </row>
    <row r="103" ht="26.25" customHeight="1" spans="1:131">
      <c r="A103" s="564"/>
      <c r="B103" s="565"/>
      <c r="C103" s="565"/>
      <c r="D103" s="565"/>
      <c r="E103" s="565"/>
      <c r="F103" s="565"/>
      <c r="G103" s="565"/>
      <c r="H103" s="565"/>
      <c r="I103" s="565"/>
      <c r="J103" s="565"/>
      <c r="K103" s="565"/>
      <c r="L103" s="565"/>
      <c r="M103" s="565"/>
      <c r="N103" s="565"/>
      <c r="O103" s="565"/>
      <c r="P103" s="565"/>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08"/>
      <c r="AL103" s="608"/>
      <c r="AM103" s="608"/>
      <c r="AN103" s="608"/>
      <c r="AO103" s="608"/>
      <c r="AP103" s="608"/>
      <c r="AQ103" s="608"/>
      <c r="AR103" s="608"/>
      <c r="AS103" s="608"/>
      <c r="AT103" s="608"/>
      <c r="AU103" s="608"/>
      <c r="AV103" s="608"/>
      <c r="AW103" s="608"/>
      <c r="AX103" s="608"/>
      <c r="AY103" s="608"/>
      <c r="AZ103" s="682"/>
      <c r="BA103" s="682"/>
      <c r="BB103" s="682"/>
      <c r="BC103" s="682"/>
      <c r="BD103" s="682"/>
      <c r="BE103" s="411"/>
      <c r="BF103" s="411"/>
      <c r="BG103" s="411"/>
      <c r="BH103" s="411"/>
      <c r="BI103" s="411"/>
      <c r="BJ103" s="411"/>
      <c r="BK103" s="411"/>
      <c r="BL103" s="411"/>
      <c r="BM103" s="411"/>
      <c r="BN103" s="411"/>
      <c r="BO103" s="411"/>
      <c r="BP103" s="411"/>
      <c r="BQ103" s="698" t="s">
        <v>338</v>
      </c>
      <c r="BR103" s="698"/>
      <c r="BS103" s="698"/>
      <c r="BT103" s="698"/>
      <c r="BU103" s="698"/>
      <c r="BV103" s="698"/>
      <c r="BW103" s="698"/>
      <c r="BX103" s="698"/>
      <c r="BY103" s="698"/>
      <c r="BZ103" s="698"/>
      <c r="CA103" s="698"/>
      <c r="CB103" s="698"/>
      <c r="CC103" s="698"/>
      <c r="CD103" s="698"/>
      <c r="CE103" s="698"/>
      <c r="CF103" s="698"/>
      <c r="CG103" s="698"/>
      <c r="CH103" s="698"/>
      <c r="CI103" s="698"/>
      <c r="CJ103" s="698"/>
      <c r="CK103" s="698"/>
      <c r="CL103" s="698"/>
      <c r="CM103" s="698"/>
      <c r="CN103" s="698"/>
      <c r="CO103" s="698"/>
      <c r="CP103" s="698"/>
      <c r="CQ103" s="698"/>
      <c r="CR103" s="698"/>
      <c r="CS103" s="698"/>
      <c r="CT103" s="698"/>
      <c r="CU103" s="698"/>
      <c r="CV103" s="698"/>
      <c r="CW103" s="698"/>
      <c r="CX103" s="698"/>
      <c r="CY103" s="698"/>
      <c r="CZ103" s="698"/>
      <c r="DA103" s="698"/>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698"/>
      <c r="DW103" s="698"/>
      <c r="DX103" s="698"/>
      <c r="DY103" s="698"/>
      <c r="DZ103" s="698"/>
      <c r="EA103" s="390"/>
    </row>
    <row r="104" ht="26.25" customHeight="1" spans="1:131">
      <c r="A104" s="564"/>
      <c r="B104" s="565"/>
      <c r="C104" s="565"/>
      <c r="D104" s="565"/>
      <c r="E104" s="565"/>
      <c r="F104" s="565"/>
      <c r="G104" s="565"/>
      <c r="H104" s="565"/>
      <c r="I104" s="565"/>
      <c r="J104" s="565"/>
      <c r="K104" s="565"/>
      <c r="L104" s="565"/>
      <c r="M104" s="565"/>
      <c r="N104" s="565"/>
      <c r="O104" s="565"/>
      <c r="P104" s="565"/>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08"/>
      <c r="AP104" s="608"/>
      <c r="AQ104" s="608"/>
      <c r="AR104" s="608"/>
      <c r="AS104" s="608"/>
      <c r="AT104" s="608"/>
      <c r="AU104" s="608"/>
      <c r="AV104" s="608"/>
      <c r="AW104" s="608"/>
      <c r="AX104" s="608"/>
      <c r="AY104" s="608"/>
      <c r="AZ104" s="682"/>
      <c r="BA104" s="682"/>
      <c r="BB104" s="682"/>
      <c r="BC104" s="682"/>
      <c r="BD104" s="682"/>
      <c r="BE104" s="411"/>
      <c r="BF104" s="411"/>
      <c r="BG104" s="411"/>
      <c r="BH104" s="411"/>
      <c r="BI104" s="411"/>
      <c r="BJ104" s="411"/>
      <c r="BK104" s="411"/>
      <c r="BL104" s="411"/>
      <c r="BM104" s="411"/>
      <c r="BN104" s="411"/>
      <c r="BO104" s="411"/>
      <c r="BP104" s="411"/>
      <c r="BQ104" s="699" t="s">
        <v>339</v>
      </c>
      <c r="BR104" s="699"/>
      <c r="BS104" s="699"/>
      <c r="BT104" s="699"/>
      <c r="BU104" s="699"/>
      <c r="BV104" s="699"/>
      <c r="BW104" s="699"/>
      <c r="BX104" s="699"/>
      <c r="BY104" s="699"/>
      <c r="BZ104" s="699"/>
      <c r="CA104" s="699"/>
      <c r="CB104" s="699"/>
      <c r="CC104" s="699"/>
      <c r="CD104" s="699"/>
      <c r="CE104" s="699"/>
      <c r="CF104" s="699"/>
      <c r="CG104" s="699"/>
      <c r="CH104" s="699"/>
      <c r="CI104" s="699"/>
      <c r="CJ104" s="699"/>
      <c r="CK104" s="699"/>
      <c r="CL104" s="699"/>
      <c r="CM104" s="699"/>
      <c r="CN104" s="699"/>
      <c r="CO104" s="699"/>
      <c r="CP104" s="699"/>
      <c r="CQ104" s="699"/>
      <c r="CR104" s="699"/>
      <c r="CS104" s="699"/>
      <c r="CT104" s="699"/>
      <c r="CU104" s="699"/>
      <c r="CV104" s="699"/>
      <c r="CW104" s="699"/>
      <c r="CX104" s="699"/>
      <c r="CY104" s="699"/>
      <c r="CZ104" s="699"/>
      <c r="DA104" s="699"/>
      <c r="DB104" s="699"/>
      <c r="DC104" s="699"/>
      <c r="DD104" s="699"/>
      <c r="DE104" s="699"/>
      <c r="DF104" s="699"/>
      <c r="DG104" s="699"/>
      <c r="DH104" s="699"/>
      <c r="DI104" s="699"/>
      <c r="DJ104" s="699"/>
      <c r="DK104" s="699"/>
      <c r="DL104" s="699"/>
      <c r="DM104" s="699"/>
      <c r="DN104" s="699"/>
      <c r="DO104" s="699"/>
      <c r="DP104" s="699"/>
      <c r="DQ104" s="699"/>
      <c r="DR104" s="699"/>
      <c r="DS104" s="699"/>
      <c r="DT104" s="699"/>
      <c r="DU104" s="699"/>
      <c r="DV104" s="699"/>
      <c r="DW104" s="699"/>
      <c r="DX104" s="699"/>
      <c r="DY104" s="699"/>
      <c r="DZ104" s="699"/>
      <c r="EA104" s="390"/>
    </row>
    <row r="105" ht="11.25" customHeight="1" spans="1:131">
      <c r="A105" s="411"/>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390"/>
      <c r="BR105" s="390"/>
      <c r="BS105" s="390"/>
      <c r="BT105" s="390"/>
      <c r="BU105" s="390"/>
      <c r="BV105" s="390"/>
      <c r="BW105" s="390"/>
      <c r="BX105" s="390"/>
      <c r="BY105" s="390"/>
      <c r="BZ105" s="390"/>
      <c r="CA105" s="390"/>
      <c r="CB105" s="390"/>
      <c r="CC105" s="390"/>
      <c r="CD105" s="390"/>
      <c r="CE105" s="390"/>
      <c r="CF105" s="390"/>
      <c r="CG105" s="390"/>
      <c r="CH105" s="390"/>
      <c r="CI105" s="390"/>
      <c r="CJ105" s="390"/>
      <c r="CK105" s="390"/>
      <c r="CL105" s="390"/>
      <c r="CM105" s="390"/>
      <c r="CN105" s="390"/>
      <c r="CO105" s="390"/>
      <c r="CP105" s="390"/>
      <c r="CQ105" s="390"/>
      <c r="CR105" s="390"/>
      <c r="CS105" s="390"/>
      <c r="CT105" s="390"/>
      <c r="CU105" s="390"/>
      <c r="CV105" s="390"/>
      <c r="CW105" s="390"/>
      <c r="CX105" s="390"/>
      <c r="CY105" s="390"/>
      <c r="CZ105" s="390"/>
      <c r="DA105" s="390"/>
      <c r="DB105" s="390"/>
      <c r="DC105" s="390"/>
      <c r="DD105" s="390"/>
      <c r="DE105" s="390"/>
      <c r="DF105" s="390"/>
      <c r="DG105" s="390"/>
      <c r="DH105" s="390"/>
      <c r="DI105" s="390"/>
      <c r="DJ105" s="390"/>
      <c r="DK105" s="390"/>
      <c r="DL105" s="390"/>
      <c r="DM105" s="390"/>
      <c r="DN105" s="390"/>
      <c r="DO105" s="390"/>
      <c r="DP105" s="390"/>
      <c r="DQ105" s="390"/>
      <c r="DR105" s="390"/>
      <c r="DS105" s="390"/>
      <c r="DT105" s="390"/>
      <c r="DU105" s="390"/>
      <c r="DV105" s="390"/>
      <c r="DW105" s="390"/>
      <c r="DX105" s="390"/>
      <c r="DY105" s="390"/>
      <c r="DZ105" s="390"/>
      <c r="EA105" s="390"/>
    </row>
    <row r="106" ht="11.25" customHeight="1" spans="1:13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390"/>
      <c r="BR106" s="390"/>
      <c r="BS106" s="390"/>
      <c r="BT106" s="390"/>
      <c r="BU106" s="390"/>
      <c r="BV106" s="390"/>
      <c r="BW106" s="390"/>
      <c r="BX106" s="390"/>
      <c r="BY106" s="390"/>
      <c r="BZ106" s="390"/>
      <c r="CA106" s="390"/>
      <c r="CB106" s="390"/>
      <c r="CC106" s="390"/>
      <c r="CD106" s="390"/>
      <c r="CE106" s="390"/>
      <c r="CF106" s="390"/>
      <c r="CG106" s="390"/>
      <c r="CH106" s="390"/>
      <c r="CI106" s="390"/>
      <c r="CJ106" s="390"/>
      <c r="CK106" s="390"/>
      <c r="CL106" s="390"/>
      <c r="CM106" s="390"/>
      <c r="CN106" s="390"/>
      <c r="CO106" s="390"/>
      <c r="CP106" s="390"/>
      <c r="CQ106" s="390"/>
      <c r="CR106" s="390"/>
      <c r="CS106" s="390"/>
      <c r="CT106" s="390"/>
      <c r="CU106" s="390"/>
      <c r="CV106" s="390"/>
      <c r="CW106" s="390"/>
      <c r="CX106" s="390"/>
      <c r="CY106" s="390"/>
      <c r="CZ106" s="390"/>
      <c r="DA106" s="390"/>
      <c r="DB106" s="390"/>
      <c r="DC106" s="390"/>
      <c r="DD106" s="390"/>
      <c r="DE106" s="390"/>
      <c r="DF106" s="390"/>
      <c r="DG106" s="390"/>
      <c r="DH106" s="390"/>
      <c r="DI106" s="390"/>
      <c r="DJ106" s="390"/>
      <c r="DK106" s="390"/>
      <c r="DL106" s="390"/>
      <c r="DM106" s="390"/>
      <c r="DN106" s="390"/>
      <c r="DO106" s="390"/>
      <c r="DP106" s="390"/>
      <c r="DQ106" s="390"/>
      <c r="DR106" s="390"/>
      <c r="DS106" s="390"/>
      <c r="DT106" s="390"/>
      <c r="DU106" s="390"/>
      <c r="DV106" s="390"/>
      <c r="DW106" s="390"/>
      <c r="DX106" s="390"/>
      <c r="DY106" s="390"/>
      <c r="DZ106" s="390"/>
      <c r="EA106" s="390"/>
    </row>
    <row r="107" s="390" customFormat="1" ht="26.25" customHeight="1" spans="1:130">
      <c r="A107" s="517" t="s">
        <v>340</v>
      </c>
      <c r="B107" s="566"/>
      <c r="C107" s="566"/>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6"/>
      <c r="AL107" s="566"/>
      <c r="AM107" s="566"/>
      <c r="AN107" s="566"/>
      <c r="AO107" s="566"/>
      <c r="AP107" s="566"/>
      <c r="AQ107" s="566"/>
      <c r="AR107" s="566"/>
      <c r="AS107" s="566"/>
      <c r="AT107" s="566"/>
      <c r="AU107" s="517" t="s">
        <v>341</v>
      </c>
      <c r="AV107" s="566"/>
      <c r="AW107" s="566"/>
      <c r="AX107" s="566"/>
      <c r="AY107" s="566"/>
      <c r="AZ107" s="566"/>
      <c r="BA107" s="566"/>
      <c r="BB107" s="566"/>
      <c r="BC107" s="566"/>
      <c r="BD107" s="566"/>
      <c r="BE107" s="566"/>
      <c r="BF107" s="566"/>
      <c r="BG107" s="566"/>
      <c r="BH107" s="566"/>
      <c r="BI107" s="566"/>
      <c r="BJ107" s="566"/>
      <c r="BK107" s="566"/>
      <c r="BL107" s="566"/>
      <c r="BM107" s="566"/>
      <c r="BN107" s="566"/>
      <c r="BO107" s="566"/>
      <c r="BP107" s="566"/>
      <c r="BQ107" s="566"/>
      <c r="BR107" s="566"/>
      <c r="BS107" s="566"/>
      <c r="BT107" s="566"/>
      <c r="BU107" s="566"/>
      <c r="BV107" s="566"/>
      <c r="BW107" s="566"/>
      <c r="BX107" s="566"/>
      <c r="BY107" s="566"/>
      <c r="BZ107" s="566"/>
      <c r="CA107" s="566"/>
      <c r="CB107" s="566"/>
      <c r="CC107" s="566"/>
      <c r="CD107" s="566"/>
      <c r="CE107" s="566"/>
      <c r="CF107" s="566"/>
      <c r="CG107" s="566"/>
      <c r="CH107" s="566"/>
      <c r="CI107" s="566"/>
      <c r="CJ107" s="566"/>
      <c r="CK107" s="566"/>
      <c r="CL107" s="566"/>
      <c r="CM107" s="566"/>
      <c r="CN107" s="566"/>
      <c r="CO107" s="566"/>
      <c r="CP107" s="566"/>
      <c r="CQ107" s="566"/>
      <c r="CR107" s="566"/>
      <c r="CS107" s="566"/>
      <c r="CT107" s="566"/>
      <c r="CU107" s="566"/>
      <c r="CV107" s="566"/>
      <c r="CW107" s="566"/>
      <c r="CX107" s="566"/>
      <c r="CY107" s="566"/>
      <c r="CZ107" s="566"/>
      <c r="DA107" s="566"/>
      <c r="DB107" s="566"/>
      <c r="DC107" s="566"/>
      <c r="DD107" s="566"/>
      <c r="DE107" s="566"/>
      <c r="DF107" s="566"/>
      <c r="DG107" s="566"/>
      <c r="DH107" s="566"/>
      <c r="DI107" s="566"/>
      <c r="DJ107" s="566"/>
      <c r="DK107" s="566"/>
      <c r="DL107" s="566"/>
      <c r="DM107" s="566"/>
      <c r="DN107" s="566"/>
      <c r="DO107" s="566"/>
      <c r="DP107" s="566"/>
      <c r="DQ107" s="566"/>
      <c r="DR107" s="566"/>
      <c r="DS107" s="566"/>
      <c r="DT107" s="566"/>
      <c r="DU107" s="566"/>
      <c r="DV107" s="566"/>
      <c r="DW107" s="566"/>
      <c r="DX107" s="566"/>
      <c r="DY107" s="566"/>
      <c r="DZ107" s="566"/>
    </row>
    <row r="108" s="390" customFormat="1" ht="26.25" customHeight="1" spans="1:130">
      <c r="A108" s="567" t="s">
        <v>342</v>
      </c>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644"/>
      <c r="AU108" s="567" t="s">
        <v>343</v>
      </c>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c r="DQ108" s="568"/>
      <c r="DR108" s="568"/>
      <c r="DS108" s="568"/>
      <c r="DT108" s="568"/>
      <c r="DU108" s="568"/>
      <c r="DV108" s="568"/>
      <c r="DW108" s="568"/>
      <c r="DX108" s="568"/>
      <c r="DY108" s="568"/>
      <c r="DZ108" s="644"/>
    </row>
    <row r="109" s="390" customFormat="1" ht="26.25" customHeight="1" spans="1:130">
      <c r="A109" s="569" t="s">
        <v>7</v>
      </c>
      <c r="B109" s="570"/>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612"/>
      <c r="AA109" s="613" t="s">
        <v>344</v>
      </c>
      <c r="AB109" s="570"/>
      <c r="AC109" s="570"/>
      <c r="AD109" s="570"/>
      <c r="AE109" s="612"/>
      <c r="AF109" s="613" t="s">
        <v>214</v>
      </c>
      <c r="AG109" s="570"/>
      <c r="AH109" s="570"/>
      <c r="AI109" s="570"/>
      <c r="AJ109" s="612"/>
      <c r="AK109" s="613" t="s">
        <v>127</v>
      </c>
      <c r="AL109" s="570"/>
      <c r="AM109" s="570"/>
      <c r="AN109" s="570"/>
      <c r="AO109" s="612"/>
      <c r="AP109" s="613" t="s">
        <v>345</v>
      </c>
      <c r="AQ109" s="570"/>
      <c r="AR109" s="570"/>
      <c r="AS109" s="570"/>
      <c r="AT109" s="645"/>
      <c r="AU109" s="569" t="s">
        <v>7</v>
      </c>
      <c r="AV109" s="570"/>
      <c r="AW109" s="570"/>
      <c r="AX109" s="570"/>
      <c r="AY109" s="570"/>
      <c r="AZ109" s="570"/>
      <c r="BA109" s="570"/>
      <c r="BB109" s="570"/>
      <c r="BC109" s="570"/>
      <c r="BD109" s="570"/>
      <c r="BE109" s="570"/>
      <c r="BF109" s="570"/>
      <c r="BG109" s="570"/>
      <c r="BH109" s="570"/>
      <c r="BI109" s="570"/>
      <c r="BJ109" s="570"/>
      <c r="BK109" s="570"/>
      <c r="BL109" s="570"/>
      <c r="BM109" s="570"/>
      <c r="BN109" s="570"/>
      <c r="BO109" s="570"/>
      <c r="BP109" s="612"/>
      <c r="BQ109" s="613" t="s">
        <v>344</v>
      </c>
      <c r="BR109" s="570"/>
      <c r="BS109" s="570"/>
      <c r="BT109" s="570"/>
      <c r="BU109" s="612"/>
      <c r="BV109" s="613" t="s">
        <v>214</v>
      </c>
      <c r="BW109" s="570"/>
      <c r="BX109" s="570"/>
      <c r="BY109" s="570"/>
      <c r="BZ109" s="612"/>
      <c r="CA109" s="613" t="s">
        <v>127</v>
      </c>
      <c r="CB109" s="570"/>
      <c r="CC109" s="570"/>
      <c r="CD109" s="570"/>
      <c r="CE109" s="612"/>
      <c r="CF109" s="721" t="s">
        <v>345</v>
      </c>
      <c r="CG109" s="721"/>
      <c r="CH109" s="721"/>
      <c r="CI109" s="721"/>
      <c r="CJ109" s="721"/>
      <c r="CK109" s="613" t="s">
        <v>211</v>
      </c>
      <c r="CL109" s="570"/>
      <c r="CM109" s="570"/>
      <c r="CN109" s="570"/>
      <c r="CO109" s="570"/>
      <c r="CP109" s="570"/>
      <c r="CQ109" s="570"/>
      <c r="CR109" s="570"/>
      <c r="CS109" s="570"/>
      <c r="CT109" s="570"/>
      <c r="CU109" s="570"/>
      <c r="CV109" s="570"/>
      <c r="CW109" s="570"/>
      <c r="CX109" s="570"/>
      <c r="CY109" s="570"/>
      <c r="CZ109" s="570"/>
      <c r="DA109" s="570"/>
      <c r="DB109" s="570"/>
      <c r="DC109" s="570"/>
      <c r="DD109" s="570"/>
      <c r="DE109" s="570"/>
      <c r="DF109" s="612"/>
      <c r="DG109" s="613" t="s">
        <v>344</v>
      </c>
      <c r="DH109" s="570"/>
      <c r="DI109" s="570"/>
      <c r="DJ109" s="570"/>
      <c r="DK109" s="612"/>
      <c r="DL109" s="613" t="s">
        <v>214</v>
      </c>
      <c r="DM109" s="570"/>
      <c r="DN109" s="570"/>
      <c r="DO109" s="570"/>
      <c r="DP109" s="612"/>
      <c r="DQ109" s="613" t="s">
        <v>127</v>
      </c>
      <c r="DR109" s="570"/>
      <c r="DS109" s="570"/>
      <c r="DT109" s="570"/>
      <c r="DU109" s="612"/>
      <c r="DV109" s="613" t="s">
        <v>345</v>
      </c>
      <c r="DW109" s="570"/>
      <c r="DX109" s="570"/>
      <c r="DY109" s="570"/>
      <c r="DZ109" s="645"/>
    </row>
    <row r="110" s="390" customFormat="1" ht="26.25" customHeight="1" spans="1:130">
      <c r="A110" s="571" t="s">
        <v>212</v>
      </c>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614"/>
      <c r="AA110" s="615">
        <v>3659296</v>
      </c>
      <c r="AB110" s="616"/>
      <c r="AC110" s="616"/>
      <c r="AD110" s="616"/>
      <c r="AE110" s="617"/>
      <c r="AF110" s="618">
        <v>3402267</v>
      </c>
      <c r="AG110" s="616"/>
      <c r="AH110" s="616"/>
      <c r="AI110" s="616"/>
      <c r="AJ110" s="617"/>
      <c r="AK110" s="618">
        <v>3342577</v>
      </c>
      <c r="AL110" s="616"/>
      <c r="AM110" s="616"/>
      <c r="AN110" s="616"/>
      <c r="AO110" s="617"/>
      <c r="AP110" s="646">
        <v>13.6</v>
      </c>
      <c r="AQ110" s="647"/>
      <c r="AR110" s="647"/>
      <c r="AS110" s="647"/>
      <c r="AT110" s="648"/>
      <c r="AU110" s="649" t="s">
        <v>346</v>
      </c>
      <c r="AV110" s="650"/>
      <c r="AW110" s="650"/>
      <c r="AX110" s="650"/>
      <c r="AY110" s="650"/>
      <c r="AZ110" s="584" t="s">
        <v>347</v>
      </c>
      <c r="BA110" s="572"/>
      <c r="BB110" s="572"/>
      <c r="BC110" s="572"/>
      <c r="BD110" s="572"/>
      <c r="BE110" s="572"/>
      <c r="BF110" s="572"/>
      <c r="BG110" s="572"/>
      <c r="BH110" s="572"/>
      <c r="BI110" s="572"/>
      <c r="BJ110" s="572"/>
      <c r="BK110" s="572"/>
      <c r="BL110" s="572"/>
      <c r="BM110" s="572"/>
      <c r="BN110" s="572"/>
      <c r="BO110" s="572"/>
      <c r="BP110" s="614"/>
      <c r="BQ110" s="700">
        <v>20407586</v>
      </c>
      <c r="BR110" s="701"/>
      <c r="BS110" s="701"/>
      <c r="BT110" s="701"/>
      <c r="BU110" s="701"/>
      <c r="BV110" s="701">
        <v>18285911</v>
      </c>
      <c r="BW110" s="701"/>
      <c r="BX110" s="701"/>
      <c r="BY110" s="701"/>
      <c r="BZ110" s="701"/>
      <c r="CA110" s="701">
        <v>15730000</v>
      </c>
      <c r="CB110" s="701"/>
      <c r="CC110" s="701"/>
      <c r="CD110" s="701"/>
      <c r="CE110" s="701"/>
      <c r="CF110" s="722">
        <v>64.2</v>
      </c>
      <c r="CG110" s="723"/>
      <c r="CH110" s="723"/>
      <c r="CI110" s="723"/>
      <c r="CJ110" s="723"/>
      <c r="CK110" s="738" t="s">
        <v>348</v>
      </c>
      <c r="CL110" s="583"/>
      <c r="CM110" s="584" t="s">
        <v>349</v>
      </c>
      <c r="CN110" s="572"/>
      <c r="CO110" s="572"/>
      <c r="CP110" s="572"/>
      <c r="CQ110" s="572"/>
      <c r="CR110" s="572"/>
      <c r="CS110" s="572"/>
      <c r="CT110" s="572"/>
      <c r="CU110" s="572"/>
      <c r="CV110" s="572"/>
      <c r="CW110" s="572"/>
      <c r="CX110" s="572"/>
      <c r="CY110" s="572"/>
      <c r="CZ110" s="572"/>
      <c r="DA110" s="572"/>
      <c r="DB110" s="572"/>
      <c r="DC110" s="572"/>
      <c r="DD110" s="572"/>
      <c r="DE110" s="572"/>
      <c r="DF110" s="614"/>
      <c r="DG110" s="700" t="s">
        <v>47</v>
      </c>
      <c r="DH110" s="701"/>
      <c r="DI110" s="701"/>
      <c r="DJ110" s="701"/>
      <c r="DK110" s="701"/>
      <c r="DL110" s="701" t="s">
        <v>47</v>
      </c>
      <c r="DM110" s="701"/>
      <c r="DN110" s="701"/>
      <c r="DO110" s="701"/>
      <c r="DP110" s="701"/>
      <c r="DQ110" s="701" t="s">
        <v>47</v>
      </c>
      <c r="DR110" s="701"/>
      <c r="DS110" s="701"/>
      <c r="DT110" s="701"/>
      <c r="DU110" s="701"/>
      <c r="DV110" s="769" t="s">
        <v>47</v>
      </c>
      <c r="DW110" s="769"/>
      <c r="DX110" s="769"/>
      <c r="DY110" s="769"/>
      <c r="DZ110" s="776"/>
    </row>
    <row r="111" s="390" customFormat="1" ht="26.25" customHeight="1" spans="1:130">
      <c r="A111" s="573" t="s">
        <v>350</v>
      </c>
      <c r="B111" s="574"/>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619"/>
      <c r="AA111" s="620" t="s">
        <v>47</v>
      </c>
      <c r="AB111" s="621"/>
      <c r="AC111" s="621"/>
      <c r="AD111" s="621"/>
      <c r="AE111" s="622"/>
      <c r="AF111" s="623" t="s">
        <v>47</v>
      </c>
      <c r="AG111" s="621"/>
      <c r="AH111" s="621"/>
      <c r="AI111" s="621"/>
      <c r="AJ111" s="622"/>
      <c r="AK111" s="623" t="s">
        <v>47</v>
      </c>
      <c r="AL111" s="621"/>
      <c r="AM111" s="621"/>
      <c r="AN111" s="621"/>
      <c r="AO111" s="622"/>
      <c r="AP111" s="651" t="s">
        <v>47</v>
      </c>
      <c r="AQ111" s="652"/>
      <c r="AR111" s="652"/>
      <c r="AS111" s="652"/>
      <c r="AT111" s="653"/>
      <c r="AU111" s="654"/>
      <c r="AV111" s="655"/>
      <c r="AW111" s="655"/>
      <c r="AX111" s="655"/>
      <c r="AY111" s="655"/>
      <c r="AZ111" s="587" t="s">
        <v>351</v>
      </c>
      <c r="BA111" s="493"/>
      <c r="BB111" s="493"/>
      <c r="BC111" s="493"/>
      <c r="BD111" s="493"/>
      <c r="BE111" s="493"/>
      <c r="BF111" s="493"/>
      <c r="BG111" s="493"/>
      <c r="BH111" s="493"/>
      <c r="BI111" s="493"/>
      <c r="BJ111" s="493"/>
      <c r="BK111" s="493"/>
      <c r="BL111" s="493"/>
      <c r="BM111" s="493"/>
      <c r="BN111" s="493"/>
      <c r="BO111" s="493"/>
      <c r="BP111" s="624"/>
      <c r="BQ111" s="702">
        <v>239346</v>
      </c>
      <c r="BR111" s="703"/>
      <c r="BS111" s="703"/>
      <c r="BT111" s="703"/>
      <c r="BU111" s="703"/>
      <c r="BV111" s="703">
        <v>241128</v>
      </c>
      <c r="BW111" s="703"/>
      <c r="BX111" s="703"/>
      <c r="BY111" s="703"/>
      <c r="BZ111" s="703"/>
      <c r="CA111" s="703">
        <v>233596</v>
      </c>
      <c r="CB111" s="703"/>
      <c r="CC111" s="703"/>
      <c r="CD111" s="703"/>
      <c r="CE111" s="703"/>
      <c r="CF111" s="724">
        <v>1</v>
      </c>
      <c r="CG111" s="725"/>
      <c r="CH111" s="725"/>
      <c r="CI111" s="725"/>
      <c r="CJ111" s="725"/>
      <c r="CK111" s="739"/>
      <c r="CL111" s="586"/>
      <c r="CM111" s="587" t="s">
        <v>352</v>
      </c>
      <c r="CN111" s="493"/>
      <c r="CO111" s="493"/>
      <c r="CP111" s="493"/>
      <c r="CQ111" s="493"/>
      <c r="CR111" s="493"/>
      <c r="CS111" s="493"/>
      <c r="CT111" s="493"/>
      <c r="CU111" s="493"/>
      <c r="CV111" s="493"/>
      <c r="CW111" s="493"/>
      <c r="CX111" s="493"/>
      <c r="CY111" s="493"/>
      <c r="CZ111" s="493"/>
      <c r="DA111" s="493"/>
      <c r="DB111" s="493"/>
      <c r="DC111" s="493"/>
      <c r="DD111" s="493"/>
      <c r="DE111" s="493"/>
      <c r="DF111" s="624"/>
      <c r="DG111" s="702" t="s">
        <v>47</v>
      </c>
      <c r="DH111" s="703"/>
      <c r="DI111" s="703"/>
      <c r="DJ111" s="703"/>
      <c r="DK111" s="703"/>
      <c r="DL111" s="703" t="s">
        <v>47</v>
      </c>
      <c r="DM111" s="703"/>
      <c r="DN111" s="703"/>
      <c r="DO111" s="703"/>
      <c r="DP111" s="703"/>
      <c r="DQ111" s="703" t="s">
        <v>47</v>
      </c>
      <c r="DR111" s="703"/>
      <c r="DS111" s="703"/>
      <c r="DT111" s="703"/>
      <c r="DU111" s="703"/>
      <c r="DV111" s="770" t="s">
        <v>47</v>
      </c>
      <c r="DW111" s="770"/>
      <c r="DX111" s="770"/>
      <c r="DY111" s="770"/>
      <c r="DZ111" s="777"/>
    </row>
    <row r="112" s="390" customFormat="1" ht="26.25" customHeight="1" spans="1:130">
      <c r="A112" s="575" t="s">
        <v>353</v>
      </c>
      <c r="B112" s="576"/>
      <c r="C112" s="493" t="s">
        <v>354</v>
      </c>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624"/>
      <c r="AA112" s="625" t="s">
        <v>47</v>
      </c>
      <c r="AB112" s="626"/>
      <c r="AC112" s="626"/>
      <c r="AD112" s="626"/>
      <c r="AE112" s="627"/>
      <c r="AF112" s="628" t="s">
        <v>47</v>
      </c>
      <c r="AG112" s="626"/>
      <c r="AH112" s="626"/>
      <c r="AI112" s="626"/>
      <c r="AJ112" s="627"/>
      <c r="AK112" s="628" t="s">
        <v>47</v>
      </c>
      <c r="AL112" s="626"/>
      <c r="AM112" s="626"/>
      <c r="AN112" s="626"/>
      <c r="AO112" s="627"/>
      <c r="AP112" s="656" t="s">
        <v>47</v>
      </c>
      <c r="AQ112" s="657"/>
      <c r="AR112" s="657"/>
      <c r="AS112" s="657"/>
      <c r="AT112" s="658"/>
      <c r="AU112" s="654"/>
      <c r="AV112" s="655"/>
      <c r="AW112" s="655"/>
      <c r="AX112" s="655"/>
      <c r="AY112" s="655"/>
      <c r="AZ112" s="587" t="s">
        <v>355</v>
      </c>
      <c r="BA112" s="493"/>
      <c r="BB112" s="493"/>
      <c r="BC112" s="493"/>
      <c r="BD112" s="493"/>
      <c r="BE112" s="493"/>
      <c r="BF112" s="493"/>
      <c r="BG112" s="493"/>
      <c r="BH112" s="493"/>
      <c r="BI112" s="493"/>
      <c r="BJ112" s="493"/>
      <c r="BK112" s="493"/>
      <c r="BL112" s="493"/>
      <c r="BM112" s="493"/>
      <c r="BN112" s="493"/>
      <c r="BO112" s="493"/>
      <c r="BP112" s="624"/>
      <c r="BQ112" s="702">
        <v>10920073</v>
      </c>
      <c r="BR112" s="703"/>
      <c r="BS112" s="703"/>
      <c r="BT112" s="703"/>
      <c r="BU112" s="703"/>
      <c r="BV112" s="703">
        <v>10030045</v>
      </c>
      <c r="BW112" s="703"/>
      <c r="BX112" s="703"/>
      <c r="BY112" s="703"/>
      <c r="BZ112" s="703"/>
      <c r="CA112" s="703">
        <v>9369393</v>
      </c>
      <c r="CB112" s="703"/>
      <c r="CC112" s="703"/>
      <c r="CD112" s="703"/>
      <c r="CE112" s="703"/>
      <c r="CF112" s="724">
        <v>38.2</v>
      </c>
      <c r="CG112" s="725"/>
      <c r="CH112" s="725"/>
      <c r="CI112" s="725"/>
      <c r="CJ112" s="725"/>
      <c r="CK112" s="739"/>
      <c r="CL112" s="586"/>
      <c r="CM112" s="587" t="s">
        <v>356</v>
      </c>
      <c r="CN112" s="493"/>
      <c r="CO112" s="493"/>
      <c r="CP112" s="493"/>
      <c r="CQ112" s="493"/>
      <c r="CR112" s="493"/>
      <c r="CS112" s="493"/>
      <c r="CT112" s="493"/>
      <c r="CU112" s="493"/>
      <c r="CV112" s="493"/>
      <c r="CW112" s="493"/>
      <c r="CX112" s="493"/>
      <c r="CY112" s="493"/>
      <c r="CZ112" s="493"/>
      <c r="DA112" s="493"/>
      <c r="DB112" s="493"/>
      <c r="DC112" s="493"/>
      <c r="DD112" s="493"/>
      <c r="DE112" s="493"/>
      <c r="DF112" s="624"/>
      <c r="DG112" s="702" t="s">
        <v>47</v>
      </c>
      <c r="DH112" s="703"/>
      <c r="DI112" s="703"/>
      <c r="DJ112" s="703"/>
      <c r="DK112" s="703"/>
      <c r="DL112" s="703" t="s">
        <v>47</v>
      </c>
      <c r="DM112" s="703"/>
      <c r="DN112" s="703"/>
      <c r="DO112" s="703"/>
      <c r="DP112" s="703"/>
      <c r="DQ112" s="703" t="s">
        <v>47</v>
      </c>
      <c r="DR112" s="703"/>
      <c r="DS112" s="703"/>
      <c r="DT112" s="703"/>
      <c r="DU112" s="703"/>
      <c r="DV112" s="770" t="s">
        <v>47</v>
      </c>
      <c r="DW112" s="770"/>
      <c r="DX112" s="770"/>
      <c r="DY112" s="770"/>
      <c r="DZ112" s="777"/>
    </row>
    <row r="113" s="390" customFormat="1" ht="26.25" customHeight="1" spans="1:130">
      <c r="A113" s="577"/>
      <c r="B113" s="578"/>
      <c r="C113" s="493" t="s">
        <v>357</v>
      </c>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624"/>
      <c r="AA113" s="620">
        <v>1283218</v>
      </c>
      <c r="AB113" s="621"/>
      <c r="AC113" s="621"/>
      <c r="AD113" s="621"/>
      <c r="AE113" s="622"/>
      <c r="AF113" s="623">
        <v>1242966</v>
      </c>
      <c r="AG113" s="621"/>
      <c r="AH113" s="621"/>
      <c r="AI113" s="621"/>
      <c r="AJ113" s="622"/>
      <c r="AK113" s="623">
        <v>1228358</v>
      </c>
      <c r="AL113" s="621"/>
      <c r="AM113" s="621"/>
      <c r="AN113" s="621"/>
      <c r="AO113" s="622"/>
      <c r="AP113" s="651">
        <v>5</v>
      </c>
      <c r="AQ113" s="652"/>
      <c r="AR113" s="652"/>
      <c r="AS113" s="652"/>
      <c r="AT113" s="653"/>
      <c r="AU113" s="654"/>
      <c r="AV113" s="655"/>
      <c r="AW113" s="655"/>
      <c r="AX113" s="655"/>
      <c r="AY113" s="655"/>
      <c r="AZ113" s="587" t="s">
        <v>358</v>
      </c>
      <c r="BA113" s="493"/>
      <c r="BB113" s="493"/>
      <c r="BC113" s="493"/>
      <c r="BD113" s="493"/>
      <c r="BE113" s="493"/>
      <c r="BF113" s="493"/>
      <c r="BG113" s="493"/>
      <c r="BH113" s="493"/>
      <c r="BI113" s="493"/>
      <c r="BJ113" s="493"/>
      <c r="BK113" s="493"/>
      <c r="BL113" s="493"/>
      <c r="BM113" s="493"/>
      <c r="BN113" s="493"/>
      <c r="BO113" s="493"/>
      <c r="BP113" s="624"/>
      <c r="BQ113" s="702">
        <v>9224</v>
      </c>
      <c r="BR113" s="703"/>
      <c r="BS113" s="703"/>
      <c r="BT113" s="703"/>
      <c r="BU113" s="703"/>
      <c r="BV113" s="703" t="s">
        <v>47</v>
      </c>
      <c r="BW113" s="703"/>
      <c r="BX113" s="703"/>
      <c r="BY113" s="703"/>
      <c r="BZ113" s="703"/>
      <c r="CA113" s="703" t="s">
        <v>47</v>
      </c>
      <c r="CB113" s="703"/>
      <c r="CC113" s="703"/>
      <c r="CD113" s="703"/>
      <c r="CE113" s="703"/>
      <c r="CF113" s="724" t="s">
        <v>47</v>
      </c>
      <c r="CG113" s="725"/>
      <c r="CH113" s="725"/>
      <c r="CI113" s="725"/>
      <c r="CJ113" s="725"/>
      <c r="CK113" s="739"/>
      <c r="CL113" s="586"/>
      <c r="CM113" s="587" t="s">
        <v>359</v>
      </c>
      <c r="CN113" s="493"/>
      <c r="CO113" s="493"/>
      <c r="CP113" s="493"/>
      <c r="CQ113" s="493"/>
      <c r="CR113" s="493"/>
      <c r="CS113" s="493"/>
      <c r="CT113" s="493"/>
      <c r="CU113" s="493"/>
      <c r="CV113" s="493"/>
      <c r="CW113" s="493"/>
      <c r="CX113" s="493"/>
      <c r="CY113" s="493"/>
      <c r="CZ113" s="493"/>
      <c r="DA113" s="493"/>
      <c r="DB113" s="493"/>
      <c r="DC113" s="493"/>
      <c r="DD113" s="493"/>
      <c r="DE113" s="493"/>
      <c r="DF113" s="624"/>
      <c r="DG113" s="625" t="s">
        <v>47</v>
      </c>
      <c r="DH113" s="626"/>
      <c r="DI113" s="626"/>
      <c r="DJ113" s="626"/>
      <c r="DK113" s="627"/>
      <c r="DL113" s="628" t="s">
        <v>47</v>
      </c>
      <c r="DM113" s="626"/>
      <c r="DN113" s="626"/>
      <c r="DO113" s="626"/>
      <c r="DP113" s="627"/>
      <c r="DQ113" s="628" t="s">
        <v>47</v>
      </c>
      <c r="DR113" s="626"/>
      <c r="DS113" s="626"/>
      <c r="DT113" s="626"/>
      <c r="DU113" s="627"/>
      <c r="DV113" s="656" t="s">
        <v>47</v>
      </c>
      <c r="DW113" s="657"/>
      <c r="DX113" s="657"/>
      <c r="DY113" s="657"/>
      <c r="DZ113" s="658"/>
    </row>
    <row r="114" s="390" customFormat="1" ht="26.25" customHeight="1" spans="1:130">
      <c r="A114" s="577"/>
      <c r="B114" s="578"/>
      <c r="C114" s="493" t="s">
        <v>360</v>
      </c>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624"/>
      <c r="AA114" s="625">
        <v>9272</v>
      </c>
      <c r="AB114" s="626"/>
      <c r="AC114" s="626"/>
      <c r="AD114" s="626"/>
      <c r="AE114" s="627"/>
      <c r="AF114" s="628">
        <v>9272</v>
      </c>
      <c r="AG114" s="626"/>
      <c r="AH114" s="626"/>
      <c r="AI114" s="626"/>
      <c r="AJ114" s="627"/>
      <c r="AK114" s="628" t="s">
        <v>47</v>
      </c>
      <c r="AL114" s="626"/>
      <c r="AM114" s="626"/>
      <c r="AN114" s="626"/>
      <c r="AO114" s="627"/>
      <c r="AP114" s="656" t="s">
        <v>47</v>
      </c>
      <c r="AQ114" s="657"/>
      <c r="AR114" s="657"/>
      <c r="AS114" s="657"/>
      <c r="AT114" s="658"/>
      <c r="AU114" s="654"/>
      <c r="AV114" s="655"/>
      <c r="AW114" s="655"/>
      <c r="AX114" s="655"/>
      <c r="AY114" s="655"/>
      <c r="AZ114" s="587" t="s">
        <v>361</v>
      </c>
      <c r="BA114" s="493"/>
      <c r="BB114" s="493"/>
      <c r="BC114" s="493"/>
      <c r="BD114" s="493"/>
      <c r="BE114" s="493"/>
      <c r="BF114" s="493"/>
      <c r="BG114" s="493"/>
      <c r="BH114" s="493"/>
      <c r="BI114" s="493"/>
      <c r="BJ114" s="493"/>
      <c r="BK114" s="493"/>
      <c r="BL114" s="493"/>
      <c r="BM114" s="493"/>
      <c r="BN114" s="493"/>
      <c r="BO114" s="493"/>
      <c r="BP114" s="624"/>
      <c r="BQ114" s="702">
        <v>7276013</v>
      </c>
      <c r="BR114" s="703"/>
      <c r="BS114" s="703"/>
      <c r="BT114" s="703"/>
      <c r="BU114" s="703"/>
      <c r="BV114" s="703">
        <v>7218309</v>
      </c>
      <c r="BW114" s="703"/>
      <c r="BX114" s="703"/>
      <c r="BY114" s="703"/>
      <c r="BZ114" s="703"/>
      <c r="CA114" s="703">
        <v>7206546</v>
      </c>
      <c r="CB114" s="703"/>
      <c r="CC114" s="703"/>
      <c r="CD114" s="703"/>
      <c r="CE114" s="703"/>
      <c r="CF114" s="724">
        <v>29.4</v>
      </c>
      <c r="CG114" s="725"/>
      <c r="CH114" s="725"/>
      <c r="CI114" s="725"/>
      <c r="CJ114" s="725"/>
      <c r="CK114" s="739"/>
      <c r="CL114" s="586"/>
      <c r="CM114" s="587" t="s">
        <v>362</v>
      </c>
      <c r="CN114" s="493"/>
      <c r="CO114" s="493"/>
      <c r="CP114" s="493"/>
      <c r="CQ114" s="493"/>
      <c r="CR114" s="493"/>
      <c r="CS114" s="493"/>
      <c r="CT114" s="493"/>
      <c r="CU114" s="493"/>
      <c r="CV114" s="493"/>
      <c r="CW114" s="493"/>
      <c r="CX114" s="493"/>
      <c r="CY114" s="493"/>
      <c r="CZ114" s="493"/>
      <c r="DA114" s="493"/>
      <c r="DB114" s="493"/>
      <c r="DC114" s="493"/>
      <c r="DD114" s="493"/>
      <c r="DE114" s="493"/>
      <c r="DF114" s="624"/>
      <c r="DG114" s="625" t="s">
        <v>47</v>
      </c>
      <c r="DH114" s="626"/>
      <c r="DI114" s="626"/>
      <c r="DJ114" s="626"/>
      <c r="DK114" s="627"/>
      <c r="DL114" s="628" t="s">
        <v>47</v>
      </c>
      <c r="DM114" s="626"/>
      <c r="DN114" s="626"/>
      <c r="DO114" s="626"/>
      <c r="DP114" s="627"/>
      <c r="DQ114" s="628" t="s">
        <v>47</v>
      </c>
      <c r="DR114" s="626"/>
      <c r="DS114" s="626"/>
      <c r="DT114" s="626"/>
      <c r="DU114" s="627"/>
      <c r="DV114" s="656" t="s">
        <v>47</v>
      </c>
      <c r="DW114" s="657"/>
      <c r="DX114" s="657"/>
      <c r="DY114" s="657"/>
      <c r="DZ114" s="658"/>
    </row>
    <row r="115" s="390" customFormat="1" ht="26.25" customHeight="1" spans="1:130">
      <c r="A115" s="577"/>
      <c r="B115" s="578"/>
      <c r="C115" s="493" t="s">
        <v>363</v>
      </c>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624"/>
      <c r="AA115" s="620">
        <v>136026</v>
      </c>
      <c r="AB115" s="621"/>
      <c r="AC115" s="621"/>
      <c r="AD115" s="621"/>
      <c r="AE115" s="622"/>
      <c r="AF115" s="623">
        <v>352091</v>
      </c>
      <c r="AG115" s="621"/>
      <c r="AH115" s="621"/>
      <c r="AI115" s="621"/>
      <c r="AJ115" s="622"/>
      <c r="AK115" s="623">
        <v>233253</v>
      </c>
      <c r="AL115" s="621"/>
      <c r="AM115" s="621"/>
      <c r="AN115" s="621"/>
      <c r="AO115" s="622"/>
      <c r="AP115" s="651">
        <v>1</v>
      </c>
      <c r="AQ115" s="652"/>
      <c r="AR115" s="652"/>
      <c r="AS115" s="652"/>
      <c r="AT115" s="653"/>
      <c r="AU115" s="654"/>
      <c r="AV115" s="655"/>
      <c r="AW115" s="655"/>
      <c r="AX115" s="655"/>
      <c r="AY115" s="655"/>
      <c r="AZ115" s="587" t="s">
        <v>364</v>
      </c>
      <c r="BA115" s="493"/>
      <c r="BB115" s="493"/>
      <c r="BC115" s="493"/>
      <c r="BD115" s="493"/>
      <c r="BE115" s="493"/>
      <c r="BF115" s="493"/>
      <c r="BG115" s="493"/>
      <c r="BH115" s="493"/>
      <c r="BI115" s="493"/>
      <c r="BJ115" s="493"/>
      <c r="BK115" s="493"/>
      <c r="BL115" s="493"/>
      <c r="BM115" s="493"/>
      <c r="BN115" s="493"/>
      <c r="BO115" s="493"/>
      <c r="BP115" s="624"/>
      <c r="BQ115" s="702" t="s">
        <v>47</v>
      </c>
      <c r="BR115" s="703"/>
      <c r="BS115" s="703"/>
      <c r="BT115" s="703"/>
      <c r="BU115" s="703"/>
      <c r="BV115" s="703" t="s">
        <v>47</v>
      </c>
      <c r="BW115" s="703"/>
      <c r="BX115" s="703"/>
      <c r="BY115" s="703"/>
      <c r="BZ115" s="703"/>
      <c r="CA115" s="703" t="s">
        <v>47</v>
      </c>
      <c r="CB115" s="703"/>
      <c r="CC115" s="703"/>
      <c r="CD115" s="703"/>
      <c r="CE115" s="703"/>
      <c r="CF115" s="724" t="s">
        <v>47</v>
      </c>
      <c r="CG115" s="725"/>
      <c r="CH115" s="725"/>
      <c r="CI115" s="725"/>
      <c r="CJ115" s="725"/>
      <c r="CK115" s="739"/>
      <c r="CL115" s="586"/>
      <c r="CM115" s="587" t="s">
        <v>365</v>
      </c>
      <c r="CN115" s="493"/>
      <c r="CO115" s="493"/>
      <c r="CP115" s="493"/>
      <c r="CQ115" s="493"/>
      <c r="CR115" s="493"/>
      <c r="CS115" s="493"/>
      <c r="CT115" s="493"/>
      <c r="CU115" s="493"/>
      <c r="CV115" s="493"/>
      <c r="CW115" s="493"/>
      <c r="CX115" s="493"/>
      <c r="CY115" s="493"/>
      <c r="CZ115" s="493"/>
      <c r="DA115" s="493"/>
      <c r="DB115" s="493"/>
      <c r="DC115" s="493"/>
      <c r="DD115" s="493"/>
      <c r="DE115" s="493"/>
      <c r="DF115" s="624"/>
      <c r="DG115" s="625">
        <v>220898</v>
      </c>
      <c r="DH115" s="626"/>
      <c r="DI115" s="626"/>
      <c r="DJ115" s="626"/>
      <c r="DK115" s="627"/>
      <c r="DL115" s="628">
        <v>219563</v>
      </c>
      <c r="DM115" s="626"/>
      <c r="DN115" s="626"/>
      <c r="DO115" s="626"/>
      <c r="DP115" s="627"/>
      <c r="DQ115" s="628">
        <v>218392</v>
      </c>
      <c r="DR115" s="626"/>
      <c r="DS115" s="626"/>
      <c r="DT115" s="626"/>
      <c r="DU115" s="627"/>
      <c r="DV115" s="656">
        <v>0.9</v>
      </c>
      <c r="DW115" s="657"/>
      <c r="DX115" s="657"/>
      <c r="DY115" s="657"/>
      <c r="DZ115" s="658"/>
    </row>
    <row r="116" s="390" customFormat="1" ht="26.25" customHeight="1" spans="1:130">
      <c r="A116" s="579"/>
      <c r="B116" s="580"/>
      <c r="C116" s="581" t="s">
        <v>366</v>
      </c>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629"/>
      <c r="AA116" s="625" t="s">
        <v>47</v>
      </c>
      <c r="AB116" s="626"/>
      <c r="AC116" s="626"/>
      <c r="AD116" s="626"/>
      <c r="AE116" s="627"/>
      <c r="AF116" s="628" t="s">
        <v>47</v>
      </c>
      <c r="AG116" s="626"/>
      <c r="AH116" s="626"/>
      <c r="AI116" s="626"/>
      <c r="AJ116" s="627"/>
      <c r="AK116" s="628" t="s">
        <v>47</v>
      </c>
      <c r="AL116" s="626"/>
      <c r="AM116" s="626"/>
      <c r="AN116" s="626"/>
      <c r="AO116" s="627"/>
      <c r="AP116" s="656" t="s">
        <v>47</v>
      </c>
      <c r="AQ116" s="657"/>
      <c r="AR116" s="657"/>
      <c r="AS116" s="657"/>
      <c r="AT116" s="658"/>
      <c r="AU116" s="654"/>
      <c r="AV116" s="655"/>
      <c r="AW116" s="655"/>
      <c r="AX116" s="655"/>
      <c r="AY116" s="655"/>
      <c r="AZ116" s="683" t="s">
        <v>367</v>
      </c>
      <c r="BA116" s="684"/>
      <c r="BB116" s="684"/>
      <c r="BC116" s="684"/>
      <c r="BD116" s="684"/>
      <c r="BE116" s="684"/>
      <c r="BF116" s="684"/>
      <c r="BG116" s="684"/>
      <c r="BH116" s="684"/>
      <c r="BI116" s="684"/>
      <c r="BJ116" s="684"/>
      <c r="BK116" s="684"/>
      <c r="BL116" s="684"/>
      <c r="BM116" s="684"/>
      <c r="BN116" s="684"/>
      <c r="BO116" s="684"/>
      <c r="BP116" s="704"/>
      <c r="BQ116" s="702" t="s">
        <v>47</v>
      </c>
      <c r="BR116" s="703"/>
      <c r="BS116" s="703"/>
      <c r="BT116" s="703"/>
      <c r="BU116" s="703"/>
      <c r="BV116" s="703" t="s">
        <v>47</v>
      </c>
      <c r="BW116" s="703"/>
      <c r="BX116" s="703"/>
      <c r="BY116" s="703"/>
      <c r="BZ116" s="703"/>
      <c r="CA116" s="703" t="s">
        <v>47</v>
      </c>
      <c r="CB116" s="703"/>
      <c r="CC116" s="703"/>
      <c r="CD116" s="703"/>
      <c r="CE116" s="703"/>
      <c r="CF116" s="724" t="s">
        <v>47</v>
      </c>
      <c r="CG116" s="725"/>
      <c r="CH116" s="725"/>
      <c r="CI116" s="725"/>
      <c r="CJ116" s="725"/>
      <c r="CK116" s="739"/>
      <c r="CL116" s="586"/>
      <c r="CM116" s="587" t="s">
        <v>368</v>
      </c>
      <c r="CN116" s="493"/>
      <c r="CO116" s="493"/>
      <c r="CP116" s="493"/>
      <c r="CQ116" s="493"/>
      <c r="CR116" s="493"/>
      <c r="CS116" s="493"/>
      <c r="CT116" s="493"/>
      <c r="CU116" s="493"/>
      <c r="CV116" s="493"/>
      <c r="CW116" s="493"/>
      <c r="CX116" s="493"/>
      <c r="CY116" s="493"/>
      <c r="CZ116" s="493"/>
      <c r="DA116" s="493"/>
      <c r="DB116" s="493"/>
      <c r="DC116" s="493"/>
      <c r="DD116" s="493"/>
      <c r="DE116" s="493"/>
      <c r="DF116" s="624"/>
      <c r="DG116" s="625" t="s">
        <v>47</v>
      </c>
      <c r="DH116" s="626"/>
      <c r="DI116" s="626"/>
      <c r="DJ116" s="626"/>
      <c r="DK116" s="627"/>
      <c r="DL116" s="628" t="s">
        <v>47</v>
      </c>
      <c r="DM116" s="626"/>
      <c r="DN116" s="626"/>
      <c r="DO116" s="626"/>
      <c r="DP116" s="627"/>
      <c r="DQ116" s="628" t="s">
        <v>47</v>
      </c>
      <c r="DR116" s="626"/>
      <c r="DS116" s="626"/>
      <c r="DT116" s="626"/>
      <c r="DU116" s="627"/>
      <c r="DV116" s="656" t="s">
        <v>47</v>
      </c>
      <c r="DW116" s="657"/>
      <c r="DX116" s="657"/>
      <c r="DY116" s="657"/>
      <c r="DZ116" s="658"/>
    </row>
    <row r="117" s="390" customFormat="1" ht="26.25" customHeight="1" spans="1:130">
      <c r="A117" s="569" t="s">
        <v>103</v>
      </c>
      <c r="B117" s="570"/>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630" t="s">
        <v>369</v>
      </c>
      <c r="Z117" s="612"/>
      <c r="AA117" s="631">
        <v>5087812</v>
      </c>
      <c r="AB117" s="632"/>
      <c r="AC117" s="632"/>
      <c r="AD117" s="632"/>
      <c r="AE117" s="633"/>
      <c r="AF117" s="634">
        <v>5006596</v>
      </c>
      <c r="AG117" s="632"/>
      <c r="AH117" s="632"/>
      <c r="AI117" s="632"/>
      <c r="AJ117" s="633"/>
      <c r="AK117" s="634">
        <v>4804188</v>
      </c>
      <c r="AL117" s="632"/>
      <c r="AM117" s="632"/>
      <c r="AN117" s="632"/>
      <c r="AO117" s="633"/>
      <c r="AP117" s="659"/>
      <c r="AQ117" s="660"/>
      <c r="AR117" s="660"/>
      <c r="AS117" s="660"/>
      <c r="AT117" s="661"/>
      <c r="AU117" s="654"/>
      <c r="AV117" s="655"/>
      <c r="AW117" s="655"/>
      <c r="AX117" s="655"/>
      <c r="AY117" s="655"/>
      <c r="AZ117" s="588" t="s">
        <v>370</v>
      </c>
      <c r="BA117" s="589"/>
      <c r="BB117" s="589"/>
      <c r="BC117" s="589"/>
      <c r="BD117" s="589"/>
      <c r="BE117" s="589"/>
      <c r="BF117" s="589"/>
      <c r="BG117" s="589"/>
      <c r="BH117" s="589"/>
      <c r="BI117" s="589"/>
      <c r="BJ117" s="589"/>
      <c r="BK117" s="589"/>
      <c r="BL117" s="589"/>
      <c r="BM117" s="589"/>
      <c r="BN117" s="589"/>
      <c r="BO117" s="589"/>
      <c r="BP117" s="635"/>
      <c r="BQ117" s="702" t="s">
        <v>47</v>
      </c>
      <c r="BR117" s="703"/>
      <c r="BS117" s="703"/>
      <c r="BT117" s="703"/>
      <c r="BU117" s="703"/>
      <c r="BV117" s="703" t="s">
        <v>47</v>
      </c>
      <c r="BW117" s="703"/>
      <c r="BX117" s="703"/>
      <c r="BY117" s="703"/>
      <c r="BZ117" s="703"/>
      <c r="CA117" s="703" t="s">
        <v>47</v>
      </c>
      <c r="CB117" s="703"/>
      <c r="CC117" s="703"/>
      <c r="CD117" s="703"/>
      <c r="CE117" s="703"/>
      <c r="CF117" s="724" t="s">
        <v>47</v>
      </c>
      <c r="CG117" s="725"/>
      <c r="CH117" s="725"/>
      <c r="CI117" s="725"/>
      <c r="CJ117" s="725"/>
      <c r="CK117" s="739"/>
      <c r="CL117" s="586"/>
      <c r="CM117" s="587" t="s">
        <v>371</v>
      </c>
      <c r="CN117" s="493"/>
      <c r="CO117" s="493"/>
      <c r="CP117" s="493"/>
      <c r="CQ117" s="493"/>
      <c r="CR117" s="493"/>
      <c r="CS117" s="493"/>
      <c r="CT117" s="493"/>
      <c r="CU117" s="493"/>
      <c r="CV117" s="493"/>
      <c r="CW117" s="493"/>
      <c r="CX117" s="493"/>
      <c r="CY117" s="493"/>
      <c r="CZ117" s="493"/>
      <c r="DA117" s="493"/>
      <c r="DB117" s="493"/>
      <c r="DC117" s="493"/>
      <c r="DD117" s="493"/>
      <c r="DE117" s="493"/>
      <c r="DF117" s="624"/>
      <c r="DG117" s="625" t="s">
        <v>47</v>
      </c>
      <c r="DH117" s="626"/>
      <c r="DI117" s="626"/>
      <c r="DJ117" s="626"/>
      <c r="DK117" s="627"/>
      <c r="DL117" s="628" t="s">
        <v>47</v>
      </c>
      <c r="DM117" s="626"/>
      <c r="DN117" s="626"/>
      <c r="DO117" s="626"/>
      <c r="DP117" s="627"/>
      <c r="DQ117" s="628" t="s">
        <v>47</v>
      </c>
      <c r="DR117" s="626"/>
      <c r="DS117" s="626"/>
      <c r="DT117" s="626"/>
      <c r="DU117" s="627"/>
      <c r="DV117" s="656" t="s">
        <v>47</v>
      </c>
      <c r="DW117" s="657"/>
      <c r="DX117" s="657"/>
      <c r="DY117" s="657"/>
      <c r="DZ117" s="658"/>
    </row>
    <row r="118" s="390" customFormat="1" ht="26.25" customHeight="1" spans="1:130">
      <c r="A118" s="569" t="s">
        <v>211</v>
      </c>
      <c r="B118" s="570"/>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612"/>
      <c r="AA118" s="613" t="s">
        <v>344</v>
      </c>
      <c r="AB118" s="570"/>
      <c r="AC118" s="570"/>
      <c r="AD118" s="570"/>
      <c r="AE118" s="612"/>
      <c r="AF118" s="613" t="s">
        <v>214</v>
      </c>
      <c r="AG118" s="570"/>
      <c r="AH118" s="570"/>
      <c r="AI118" s="570"/>
      <c r="AJ118" s="612"/>
      <c r="AK118" s="613" t="s">
        <v>127</v>
      </c>
      <c r="AL118" s="570"/>
      <c r="AM118" s="570"/>
      <c r="AN118" s="570"/>
      <c r="AO118" s="612"/>
      <c r="AP118" s="662" t="s">
        <v>345</v>
      </c>
      <c r="AQ118" s="663"/>
      <c r="AR118" s="663"/>
      <c r="AS118" s="663"/>
      <c r="AT118" s="664"/>
      <c r="AU118" s="654"/>
      <c r="AV118" s="655"/>
      <c r="AW118" s="655"/>
      <c r="AX118" s="655"/>
      <c r="AY118" s="655"/>
      <c r="AZ118" s="592" t="s">
        <v>372</v>
      </c>
      <c r="BA118" s="581"/>
      <c r="BB118" s="581"/>
      <c r="BC118" s="581"/>
      <c r="BD118" s="581"/>
      <c r="BE118" s="581"/>
      <c r="BF118" s="581"/>
      <c r="BG118" s="581"/>
      <c r="BH118" s="581"/>
      <c r="BI118" s="581"/>
      <c r="BJ118" s="581"/>
      <c r="BK118" s="581"/>
      <c r="BL118" s="581"/>
      <c r="BM118" s="581"/>
      <c r="BN118" s="581"/>
      <c r="BO118" s="581"/>
      <c r="BP118" s="629"/>
      <c r="BQ118" s="705" t="s">
        <v>47</v>
      </c>
      <c r="BR118" s="706"/>
      <c r="BS118" s="706"/>
      <c r="BT118" s="706"/>
      <c r="BU118" s="706"/>
      <c r="BV118" s="706" t="s">
        <v>47</v>
      </c>
      <c r="BW118" s="706"/>
      <c r="BX118" s="706"/>
      <c r="BY118" s="706"/>
      <c r="BZ118" s="706"/>
      <c r="CA118" s="706" t="s">
        <v>47</v>
      </c>
      <c r="CB118" s="706"/>
      <c r="CC118" s="706"/>
      <c r="CD118" s="706"/>
      <c r="CE118" s="706"/>
      <c r="CF118" s="724" t="s">
        <v>47</v>
      </c>
      <c r="CG118" s="725"/>
      <c r="CH118" s="725"/>
      <c r="CI118" s="725"/>
      <c r="CJ118" s="725"/>
      <c r="CK118" s="739"/>
      <c r="CL118" s="586"/>
      <c r="CM118" s="587" t="s">
        <v>373</v>
      </c>
      <c r="CN118" s="493"/>
      <c r="CO118" s="493"/>
      <c r="CP118" s="493"/>
      <c r="CQ118" s="493"/>
      <c r="CR118" s="493"/>
      <c r="CS118" s="493"/>
      <c r="CT118" s="493"/>
      <c r="CU118" s="493"/>
      <c r="CV118" s="493"/>
      <c r="CW118" s="493"/>
      <c r="CX118" s="493"/>
      <c r="CY118" s="493"/>
      <c r="CZ118" s="493"/>
      <c r="DA118" s="493"/>
      <c r="DB118" s="493"/>
      <c r="DC118" s="493"/>
      <c r="DD118" s="493"/>
      <c r="DE118" s="493"/>
      <c r="DF118" s="624"/>
      <c r="DG118" s="625" t="s">
        <v>47</v>
      </c>
      <c r="DH118" s="626"/>
      <c r="DI118" s="626"/>
      <c r="DJ118" s="626"/>
      <c r="DK118" s="627"/>
      <c r="DL118" s="628" t="s">
        <v>47</v>
      </c>
      <c r="DM118" s="626"/>
      <c r="DN118" s="626"/>
      <c r="DO118" s="626"/>
      <c r="DP118" s="627"/>
      <c r="DQ118" s="628" t="s">
        <v>47</v>
      </c>
      <c r="DR118" s="626"/>
      <c r="DS118" s="626"/>
      <c r="DT118" s="626"/>
      <c r="DU118" s="627"/>
      <c r="DV118" s="656" t="s">
        <v>47</v>
      </c>
      <c r="DW118" s="657"/>
      <c r="DX118" s="657"/>
      <c r="DY118" s="657"/>
      <c r="DZ118" s="658"/>
    </row>
    <row r="119" s="390" customFormat="1" ht="26.25" customHeight="1" spans="1:130">
      <c r="A119" s="582" t="s">
        <v>348</v>
      </c>
      <c r="B119" s="583"/>
      <c r="C119" s="584" t="s">
        <v>349</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614"/>
      <c r="AA119" s="615" t="s">
        <v>47</v>
      </c>
      <c r="AB119" s="616"/>
      <c r="AC119" s="616"/>
      <c r="AD119" s="616"/>
      <c r="AE119" s="617"/>
      <c r="AF119" s="618" t="s">
        <v>47</v>
      </c>
      <c r="AG119" s="616"/>
      <c r="AH119" s="616"/>
      <c r="AI119" s="616"/>
      <c r="AJ119" s="617"/>
      <c r="AK119" s="618" t="s">
        <v>47</v>
      </c>
      <c r="AL119" s="616"/>
      <c r="AM119" s="616"/>
      <c r="AN119" s="616"/>
      <c r="AO119" s="617"/>
      <c r="AP119" s="646" t="s">
        <v>47</v>
      </c>
      <c r="AQ119" s="647"/>
      <c r="AR119" s="647"/>
      <c r="AS119" s="647"/>
      <c r="AT119" s="648"/>
      <c r="AU119" s="665"/>
      <c r="AV119" s="666"/>
      <c r="AW119" s="666"/>
      <c r="AX119" s="666"/>
      <c r="AY119" s="666"/>
      <c r="AZ119" s="685" t="s">
        <v>103</v>
      </c>
      <c r="BA119" s="685"/>
      <c r="BB119" s="685"/>
      <c r="BC119" s="685"/>
      <c r="BD119" s="685"/>
      <c r="BE119" s="685"/>
      <c r="BF119" s="685"/>
      <c r="BG119" s="685"/>
      <c r="BH119" s="685"/>
      <c r="BI119" s="685"/>
      <c r="BJ119" s="685"/>
      <c r="BK119" s="685"/>
      <c r="BL119" s="685"/>
      <c r="BM119" s="685"/>
      <c r="BN119" s="685"/>
      <c r="BO119" s="630" t="s">
        <v>374</v>
      </c>
      <c r="BP119" s="707"/>
      <c r="BQ119" s="705">
        <v>38852242</v>
      </c>
      <c r="BR119" s="706"/>
      <c r="BS119" s="706"/>
      <c r="BT119" s="706"/>
      <c r="BU119" s="706"/>
      <c r="BV119" s="706">
        <v>35775393</v>
      </c>
      <c r="BW119" s="706"/>
      <c r="BX119" s="706"/>
      <c r="BY119" s="706"/>
      <c r="BZ119" s="706"/>
      <c r="CA119" s="706">
        <v>32539535</v>
      </c>
      <c r="CB119" s="706"/>
      <c r="CC119" s="706"/>
      <c r="CD119" s="706"/>
      <c r="CE119" s="706"/>
      <c r="CF119" s="726"/>
      <c r="CG119" s="727"/>
      <c r="CH119" s="727"/>
      <c r="CI119" s="727"/>
      <c r="CJ119" s="728"/>
      <c r="CK119" s="740"/>
      <c r="CL119" s="591"/>
      <c r="CM119" s="592" t="s">
        <v>375</v>
      </c>
      <c r="CN119" s="581"/>
      <c r="CO119" s="581"/>
      <c r="CP119" s="581"/>
      <c r="CQ119" s="581"/>
      <c r="CR119" s="581"/>
      <c r="CS119" s="581"/>
      <c r="CT119" s="581"/>
      <c r="CU119" s="581"/>
      <c r="CV119" s="581"/>
      <c r="CW119" s="581"/>
      <c r="CX119" s="581"/>
      <c r="CY119" s="581"/>
      <c r="CZ119" s="581"/>
      <c r="DA119" s="581"/>
      <c r="DB119" s="581"/>
      <c r="DC119" s="581"/>
      <c r="DD119" s="581"/>
      <c r="DE119" s="581"/>
      <c r="DF119" s="629"/>
      <c r="DG119" s="760">
        <v>18448</v>
      </c>
      <c r="DH119" s="761"/>
      <c r="DI119" s="761"/>
      <c r="DJ119" s="761"/>
      <c r="DK119" s="767"/>
      <c r="DL119" s="768">
        <v>21565</v>
      </c>
      <c r="DM119" s="761"/>
      <c r="DN119" s="761"/>
      <c r="DO119" s="761"/>
      <c r="DP119" s="767"/>
      <c r="DQ119" s="768">
        <v>15204</v>
      </c>
      <c r="DR119" s="761"/>
      <c r="DS119" s="761"/>
      <c r="DT119" s="761"/>
      <c r="DU119" s="767"/>
      <c r="DV119" s="771">
        <v>0.1</v>
      </c>
      <c r="DW119" s="772"/>
      <c r="DX119" s="772"/>
      <c r="DY119" s="772"/>
      <c r="DZ119" s="778"/>
    </row>
    <row r="120" s="390" customFormat="1" ht="26.25" customHeight="1" spans="1:130">
      <c r="A120" s="585"/>
      <c r="B120" s="586"/>
      <c r="C120" s="587" t="s">
        <v>352</v>
      </c>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624"/>
      <c r="AA120" s="625" t="s">
        <v>47</v>
      </c>
      <c r="AB120" s="626"/>
      <c r="AC120" s="626"/>
      <c r="AD120" s="626"/>
      <c r="AE120" s="627"/>
      <c r="AF120" s="628" t="s">
        <v>47</v>
      </c>
      <c r="AG120" s="626"/>
      <c r="AH120" s="626"/>
      <c r="AI120" s="626"/>
      <c r="AJ120" s="627"/>
      <c r="AK120" s="628" t="s">
        <v>47</v>
      </c>
      <c r="AL120" s="626"/>
      <c r="AM120" s="626"/>
      <c r="AN120" s="626"/>
      <c r="AO120" s="627"/>
      <c r="AP120" s="656" t="s">
        <v>47</v>
      </c>
      <c r="AQ120" s="657"/>
      <c r="AR120" s="657"/>
      <c r="AS120" s="657"/>
      <c r="AT120" s="658"/>
      <c r="AU120" s="667" t="s">
        <v>376</v>
      </c>
      <c r="AV120" s="668"/>
      <c r="AW120" s="668"/>
      <c r="AX120" s="668"/>
      <c r="AY120" s="686"/>
      <c r="AZ120" s="584" t="s">
        <v>377</v>
      </c>
      <c r="BA120" s="572"/>
      <c r="BB120" s="572"/>
      <c r="BC120" s="572"/>
      <c r="BD120" s="572"/>
      <c r="BE120" s="572"/>
      <c r="BF120" s="572"/>
      <c r="BG120" s="572"/>
      <c r="BH120" s="572"/>
      <c r="BI120" s="572"/>
      <c r="BJ120" s="572"/>
      <c r="BK120" s="572"/>
      <c r="BL120" s="572"/>
      <c r="BM120" s="572"/>
      <c r="BN120" s="572"/>
      <c r="BO120" s="572"/>
      <c r="BP120" s="614"/>
      <c r="BQ120" s="700">
        <v>49089242</v>
      </c>
      <c r="BR120" s="701"/>
      <c r="BS120" s="701"/>
      <c r="BT120" s="701"/>
      <c r="BU120" s="701"/>
      <c r="BV120" s="701">
        <v>50876472</v>
      </c>
      <c r="BW120" s="701"/>
      <c r="BX120" s="701"/>
      <c r="BY120" s="701"/>
      <c r="BZ120" s="701"/>
      <c r="CA120" s="701">
        <v>53431283</v>
      </c>
      <c r="CB120" s="701"/>
      <c r="CC120" s="701"/>
      <c r="CD120" s="701"/>
      <c r="CE120" s="701"/>
      <c r="CF120" s="722">
        <v>218</v>
      </c>
      <c r="CG120" s="723"/>
      <c r="CH120" s="723"/>
      <c r="CI120" s="723"/>
      <c r="CJ120" s="723"/>
      <c r="CK120" s="741" t="s">
        <v>378</v>
      </c>
      <c r="CL120" s="742"/>
      <c r="CM120" s="742"/>
      <c r="CN120" s="742"/>
      <c r="CO120" s="743"/>
      <c r="CP120" s="744" t="s">
        <v>322</v>
      </c>
      <c r="CQ120" s="745"/>
      <c r="CR120" s="745"/>
      <c r="CS120" s="745"/>
      <c r="CT120" s="745"/>
      <c r="CU120" s="745"/>
      <c r="CV120" s="745"/>
      <c r="CW120" s="745"/>
      <c r="CX120" s="745"/>
      <c r="CY120" s="745"/>
      <c r="CZ120" s="745"/>
      <c r="DA120" s="745"/>
      <c r="DB120" s="745"/>
      <c r="DC120" s="745"/>
      <c r="DD120" s="745"/>
      <c r="DE120" s="745"/>
      <c r="DF120" s="762"/>
      <c r="DG120" s="700">
        <v>9254614</v>
      </c>
      <c r="DH120" s="701"/>
      <c r="DI120" s="701"/>
      <c r="DJ120" s="701"/>
      <c r="DK120" s="701"/>
      <c r="DL120" s="701">
        <v>8448561</v>
      </c>
      <c r="DM120" s="701"/>
      <c r="DN120" s="701"/>
      <c r="DO120" s="701"/>
      <c r="DP120" s="701"/>
      <c r="DQ120" s="701">
        <v>7811270</v>
      </c>
      <c r="DR120" s="701"/>
      <c r="DS120" s="701"/>
      <c r="DT120" s="701"/>
      <c r="DU120" s="701"/>
      <c r="DV120" s="769">
        <v>31.9</v>
      </c>
      <c r="DW120" s="769"/>
      <c r="DX120" s="769"/>
      <c r="DY120" s="769"/>
      <c r="DZ120" s="776"/>
    </row>
    <row r="121" s="390" customFormat="1" ht="26.25" customHeight="1" spans="1:130">
      <c r="A121" s="585"/>
      <c r="B121" s="586"/>
      <c r="C121" s="588" t="s">
        <v>379</v>
      </c>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635"/>
      <c r="AA121" s="625" t="s">
        <v>47</v>
      </c>
      <c r="AB121" s="626"/>
      <c r="AC121" s="626"/>
      <c r="AD121" s="626"/>
      <c r="AE121" s="627"/>
      <c r="AF121" s="628" t="s">
        <v>47</v>
      </c>
      <c r="AG121" s="626"/>
      <c r="AH121" s="626"/>
      <c r="AI121" s="626"/>
      <c r="AJ121" s="627"/>
      <c r="AK121" s="628" t="s">
        <v>47</v>
      </c>
      <c r="AL121" s="626"/>
      <c r="AM121" s="626"/>
      <c r="AN121" s="626"/>
      <c r="AO121" s="627"/>
      <c r="AP121" s="656" t="s">
        <v>47</v>
      </c>
      <c r="AQ121" s="657"/>
      <c r="AR121" s="657"/>
      <c r="AS121" s="657"/>
      <c r="AT121" s="658"/>
      <c r="AU121" s="669"/>
      <c r="AV121" s="670"/>
      <c r="AW121" s="670"/>
      <c r="AX121" s="670"/>
      <c r="AY121" s="687"/>
      <c r="AZ121" s="587" t="s">
        <v>380</v>
      </c>
      <c r="BA121" s="493"/>
      <c r="BB121" s="493"/>
      <c r="BC121" s="493"/>
      <c r="BD121" s="493"/>
      <c r="BE121" s="493"/>
      <c r="BF121" s="493"/>
      <c r="BG121" s="493"/>
      <c r="BH121" s="493"/>
      <c r="BI121" s="493"/>
      <c r="BJ121" s="493"/>
      <c r="BK121" s="493"/>
      <c r="BL121" s="493"/>
      <c r="BM121" s="493"/>
      <c r="BN121" s="493"/>
      <c r="BO121" s="493"/>
      <c r="BP121" s="624"/>
      <c r="BQ121" s="702">
        <v>3089262</v>
      </c>
      <c r="BR121" s="703"/>
      <c r="BS121" s="703"/>
      <c r="BT121" s="703"/>
      <c r="BU121" s="703"/>
      <c r="BV121" s="703">
        <v>2801262</v>
      </c>
      <c r="BW121" s="703"/>
      <c r="BX121" s="703"/>
      <c r="BY121" s="703"/>
      <c r="BZ121" s="703"/>
      <c r="CA121" s="703">
        <v>2479752</v>
      </c>
      <c r="CB121" s="703"/>
      <c r="CC121" s="703"/>
      <c r="CD121" s="703"/>
      <c r="CE121" s="703"/>
      <c r="CF121" s="724">
        <v>10.1</v>
      </c>
      <c r="CG121" s="725"/>
      <c r="CH121" s="725"/>
      <c r="CI121" s="725"/>
      <c r="CJ121" s="725"/>
      <c r="CK121" s="746"/>
      <c r="CL121" s="747"/>
      <c r="CM121" s="747"/>
      <c r="CN121" s="747"/>
      <c r="CO121" s="748"/>
      <c r="CP121" s="749" t="s">
        <v>320</v>
      </c>
      <c r="CQ121" s="750"/>
      <c r="CR121" s="750"/>
      <c r="CS121" s="750"/>
      <c r="CT121" s="750"/>
      <c r="CU121" s="750"/>
      <c r="CV121" s="750"/>
      <c r="CW121" s="750"/>
      <c r="CX121" s="750"/>
      <c r="CY121" s="750"/>
      <c r="CZ121" s="750"/>
      <c r="DA121" s="750"/>
      <c r="DB121" s="750"/>
      <c r="DC121" s="750"/>
      <c r="DD121" s="750"/>
      <c r="DE121" s="750"/>
      <c r="DF121" s="763"/>
      <c r="DG121" s="702">
        <v>1662298</v>
      </c>
      <c r="DH121" s="703"/>
      <c r="DI121" s="703"/>
      <c r="DJ121" s="703"/>
      <c r="DK121" s="703"/>
      <c r="DL121" s="703">
        <v>1578336</v>
      </c>
      <c r="DM121" s="703"/>
      <c r="DN121" s="703"/>
      <c r="DO121" s="703"/>
      <c r="DP121" s="703"/>
      <c r="DQ121" s="703">
        <v>1524334</v>
      </c>
      <c r="DR121" s="703"/>
      <c r="DS121" s="703"/>
      <c r="DT121" s="703"/>
      <c r="DU121" s="703"/>
      <c r="DV121" s="770">
        <v>6.2</v>
      </c>
      <c r="DW121" s="770"/>
      <c r="DX121" s="770"/>
      <c r="DY121" s="770"/>
      <c r="DZ121" s="777"/>
    </row>
    <row r="122" s="390" customFormat="1" ht="26.25" customHeight="1" spans="1:130">
      <c r="A122" s="585"/>
      <c r="B122" s="586"/>
      <c r="C122" s="587" t="s">
        <v>362</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624"/>
      <c r="AA122" s="625" t="s">
        <v>47</v>
      </c>
      <c r="AB122" s="626"/>
      <c r="AC122" s="626"/>
      <c r="AD122" s="626"/>
      <c r="AE122" s="627"/>
      <c r="AF122" s="628" t="s">
        <v>47</v>
      </c>
      <c r="AG122" s="626"/>
      <c r="AH122" s="626"/>
      <c r="AI122" s="626"/>
      <c r="AJ122" s="627"/>
      <c r="AK122" s="628" t="s">
        <v>47</v>
      </c>
      <c r="AL122" s="626"/>
      <c r="AM122" s="626"/>
      <c r="AN122" s="626"/>
      <c r="AO122" s="627"/>
      <c r="AP122" s="656" t="s">
        <v>47</v>
      </c>
      <c r="AQ122" s="657"/>
      <c r="AR122" s="657"/>
      <c r="AS122" s="657"/>
      <c r="AT122" s="658"/>
      <c r="AU122" s="669"/>
      <c r="AV122" s="670"/>
      <c r="AW122" s="670"/>
      <c r="AX122" s="670"/>
      <c r="AY122" s="687"/>
      <c r="AZ122" s="592" t="s">
        <v>381</v>
      </c>
      <c r="BA122" s="581"/>
      <c r="BB122" s="581"/>
      <c r="BC122" s="581"/>
      <c r="BD122" s="581"/>
      <c r="BE122" s="581"/>
      <c r="BF122" s="581"/>
      <c r="BG122" s="581"/>
      <c r="BH122" s="581"/>
      <c r="BI122" s="581"/>
      <c r="BJ122" s="581"/>
      <c r="BK122" s="581"/>
      <c r="BL122" s="581"/>
      <c r="BM122" s="581"/>
      <c r="BN122" s="581"/>
      <c r="BO122" s="581"/>
      <c r="BP122" s="629"/>
      <c r="BQ122" s="705">
        <v>34362997</v>
      </c>
      <c r="BR122" s="706"/>
      <c r="BS122" s="706"/>
      <c r="BT122" s="706"/>
      <c r="BU122" s="706"/>
      <c r="BV122" s="706">
        <v>31693732</v>
      </c>
      <c r="BW122" s="706"/>
      <c r="BX122" s="706"/>
      <c r="BY122" s="706"/>
      <c r="BZ122" s="706"/>
      <c r="CA122" s="706">
        <v>30530203</v>
      </c>
      <c r="CB122" s="706"/>
      <c r="CC122" s="706"/>
      <c r="CD122" s="706"/>
      <c r="CE122" s="706"/>
      <c r="CF122" s="729">
        <v>124.5</v>
      </c>
      <c r="CG122" s="730"/>
      <c r="CH122" s="730"/>
      <c r="CI122" s="730"/>
      <c r="CJ122" s="730"/>
      <c r="CK122" s="746"/>
      <c r="CL122" s="747"/>
      <c r="CM122" s="747"/>
      <c r="CN122" s="747"/>
      <c r="CO122" s="748"/>
      <c r="CP122" s="749" t="s">
        <v>323</v>
      </c>
      <c r="CQ122" s="750"/>
      <c r="CR122" s="750"/>
      <c r="CS122" s="750"/>
      <c r="CT122" s="750"/>
      <c r="CU122" s="750"/>
      <c r="CV122" s="750"/>
      <c r="CW122" s="750"/>
      <c r="CX122" s="750"/>
      <c r="CY122" s="750"/>
      <c r="CZ122" s="750"/>
      <c r="DA122" s="750"/>
      <c r="DB122" s="750"/>
      <c r="DC122" s="750"/>
      <c r="DD122" s="750"/>
      <c r="DE122" s="750"/>
      <c r="DF122" s="763"/>
      <c r="DG122" s="702" t="s">
        <v>47</v>
      </c>
      <c r="DH122" s="703"/>
      <c r="DI122" s="703"/>
      <c r="DJ122" s="703"/>
      <c r="DK122" s="703"/>
      <c r="DL122" s="703" t="s">
        <v>47</v>
      </c>
      <c r="DM122" s="703"/>
      <c r="DN122" s="703"/>
      <c r="DO122" s="703"/>
      <c r="DP122" s="703"/>
      <c r="DQ122" s="703">
        <v>27401</v>
      </c>
      <c r="DR122" s="703"/>
      <c r="DS122" s="703"/>
      <c r="DT122" s="703"/>
      <c r="DU122" s="703"/>
      <c r="DV122" s="770">
        <v>0.1</v>
      </c>
      <c r="DW122" s="770"/>
      <c r="DX122" s="770"/>
      <c r="DY122" s="770"/>
      <c r="DZ122" s="777"/>
    </row>
    <row r="123" s="390" customFormat="1" ht="26.25" customHeight="1" spans="1:130">
      <c r="A123" s="585"/>
      <c r="B123" s="586"/>
      <c r="C123" s="587" t="s">
        <v>368</v>
      </c>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624"/>
      <c r="AA123" s="625" t="s">
        <v>47</v>
      </c>
      <c r="AB123" s="626"/>
      <c r="AC123" s="626"/>
      <c r="AD123" s="626"/>
      <c r="AE123" s="627"/>
      <c r="AF123" s="628" t="s">
        <v>47</v>
      </c>
      <c r="AG123" s="626"/>
      <c r="AH123" s="626"/>
      <c r="AI123" s="626"/>
      <c r="AJ123" s="627"/>
      <c r="AK123" s="628" t="s">
        <v>47</v>
      </c>
      <c r="AL123" s="626"/>
      <c r="AM123" s="626"/>
      <c r="AN123" s="626"/>
      <c r="AO123" s="627"/>
      <c r="AP123" s="656" t="s">
        <v>47</v>
      </c>
      <c r="AQ123" s="657"/>
      <c r="AR123" s="657"/>
      <c r="AS123" s="657"/>
      <c r="AT123" s="658"/>
      <c r="AU123" s="671"/>
      <c r="AV123" s="672"/>
      <c r="AW123" s="672"/>
      <c r="AX123" s="672"/>
      <c r="AY123" s="672"/>
      <c r="AZ123" s="685" t="s">
        <v>103</v>
      </c>
      <c r="BA123" s="685"/>
      <c r="BB123" s="685"/>
      <c r="BC123" s="685"/>
      <c r="BD123" s="685"/>
      <c r="BE123" s="685"/>
      <c r="BF123" s="685"/>
      <c r="BG123" s="685"/>
      <c r="BH123" s="685"/>
      <c r="BI123" s="685"/>
      <c r="BJ123" s="685"/>
      <c r="BK123" s="685"/>
      <c r="BL123" s="685"/>
      <c r="BM123" s="685"/>
      <c r="BN123" s="685"/>
      <c r="BO123" s="630" t="s">
        <v>382</v>
      </c>
      <c r="BP123" s="707"/>
      <c r="BQ123" s="708">
        <v>86541501</v>
      </c>
      <c r="BR123" s="709"/>
      <c r="BS123" s="709"/>
      <c r="BT123" s="709"/>
      <c r="BU123" s="709"/>
      <c r="BV123" s="709">
        <v>85371466</v>
      </c>
      <c r="BW123" s="709"/>
      <c r="BX123" s="709"/>
      <c r="BY123" s="709"/>
      <c r="BZ123" s="709"/>
      <c r="CA123" s="709">
        <v>86441238</v>
      </c>
      <c r="CB123" s="709"/>
      <c r="CC123" s="709"/>
      <c r="CD123" s="709"/>
      <c r="CE123" s="709"/>
      <c r="CF123" s="726"/>
      <c r="CG123" s="727"/>
      <c r="CH123" s="727"/>
      <c r="CI123" s="727"/>
      <c r="CJ123" s="728"/>
      <c r="CK123" s="746"/>
      <c r="CL123" s="747"/>
      <c r="CM123" s="747"/>
      <c r="CN123" s="747"/>
      <c r="CO123" s="748"/>
      <c r="CP123" s="749" t="s">
        <v>317</v>
      </c>
      <c r="CQ123" s="750"/>
      <c r="CR123" s="750"/>
      <c r="CS123" s="750"/>
      <c r="CT123" s="750"/>
      <c r="CU123" s="750"/>
      <c r="CV123" s="750"/>
      <c r="CW123" s="750"/>
      <c r="CX123" s="750"/>
      <c r="CY123" s="750"/>
      <c r="CZ123" s="750"/>
      <c r="DA123" s="750"/>
      <c r="DB123" s="750"/>
      <c r="DC123" s="750"/>
      <c r="DD123" s="750"/>
      <c r="DE123" s="750"/>
      <c r="DF123" s="763"/>
      <c r="DG123" s="625">
        <v>3161</v>
      </c>
      <c r="DH123" s="626"/>
      <c r="DI123" s="626"/>
      <c r="DJ123" s="626"/>
      <c r="DK123" s="627"/>
      <c r="DL123" s="628">
        <v>3148</v>
      </c>
      <c r="DM123" s="626"/>
      <c r="DN123" s="626"/>
      <c r="DO123" s="626"/>
      <c r="DP123" s="627"/>
      <c r="DQ123" s="628">
        <v>6388</v>
      </c>
      <c r="DR123" s="626"/>
      <c r="DS123" s="626"/>
      <c r="DT123" s="626"/>
      <c r="DU123" s="627"/>
      <c r="DV123" s="656">
        <v>0</v>
      </c>
      <c r="DW123" s="657"/>
      <c r="DX123" s="657"/>
      <c r="DY123" s="657"/>
      <c r="DZ123" s="658"/>
    </row>
    <row r="124" s="390" customFormat="1" ht="26.25" customHeight="1" spans="1:130">
      <c r="A124" s="585"/>
      <c r="B124" s="586"/>
      <c r="C124" s="587" t="s">
        <v>371</v>
      </c>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624"/>
      <c r="AA124" s="625" t="s">
        <v>47</v>
      </c>
      <c r="AB124" s="626"/>
      <c r="AC124" s="626"/>
      <c r="AD124" s="626"/>
      <c r="AE124" s="627"/>
      <c r="AF124" s="628" t="s">
        <v>47</v>
      </c>
      <c r="AG124" s="626"/>
      <c r="AH124" s="626"/>
      <c r="AI124" s="626"/>
      <c r="AJ124" s="627"/>
      <c r="AK124" s="628" t="s">
        <v>47</v>
      </c>
      <c r="AL124" s="626"/>
      <c r="AM124" s="626"/>
      <c r="AN124" s="626"/>
      <c r="AO124" s="627"/>
      <c r="AP124" s="656" t="s">
        <v>47</v>
      </c>
      <c r="AQ124" s="657"/>
      <c r="AR124" s="657"/>
      <c r="AS124" s="657"/>
      <c r="AT124" s="658"/>
      <c r="AU124" s="673" t="s">
        <v>383</v>
      </c>
      <c r="AV124" s="674"/>
      <c r="AW124" s="674"/>
      <c r="AX124" s="674"/>
      <c r="AY124" s="674"/>
      <c r="AZ124" s="674"/>
      <c r="BA124" s="674"/>
      <c r="BB124" s="674"/>
      <c r="BC124" s="674"/>
      <c r="BD124" s="674"/>
      <c r="BE124" s="674"/>
      <c r="BF124" s="674"/>
      <c r="BG124" s="674"/>
      <c r="BH124" s="674"/>
      <c r="BI124" s="674"/>
      <c r="BJ124" s="674"/>
      <c r="BK124" s="674"/>
      <c r="BL124" s="674"/>
      <c r="BM124" s="674"/>
      <c r="BN124" s="674"/>
      <c r="BO124" s="674"/>
      <c r="BP124" s="710"/>
      <c r="BQ124" s="711" t="s">
        <v>47</v>
      </c>
      <c r="BR124" s="712"/>
      <c r="BS124" s="712"/>
      <c r="BT124" s="712"/>
      <c r="BU124" s="712"/>
      <c r="BV124" s="712" t="s">
        <v>47</v>
      </c>
      <c r="BW124" s="712"/>
      <c r="BX124" s="712"/>
      <c r="BY124" s="712"/>
      <c r="BZ124" s="712"/>
      <c r="CA124" s="712" t="s">
        <v>47</v>
      </c>
      <c r="CB124" s="712"/>
      <c r="CC124" s="712"/>
      <c r="CD124" s="712"/>
      <c r="CE124" s="712"/>
      <c r="CF124" s="731"/>
      <c r="CG124" s="732"/>
      <c r="CH124" s="732"/>
      <c r="CI124" s="732"/>
      <c r="CJ124" s="733"/>
      <c r="CK124" s="751"/>
      <c r="CL124" s="751"/>
      <c r="CM124" s="751"/>
      <c r="CN124" s="751"/>
      <c r="CO124" s="752"/>
      <c r="CP124" s="749" t="s">
        <v>384</v>
      </c>
      <c r="CQ124" s="750"/>
      <c r="CR124" s="750"/>
      <c r="CS124" s="750"/>
      <c r="CT124" s="750"/>
      <c r="CU124" s="750"/>
      <c r="CV124" s="750"/>
      <c r="CW124" s="750"/>
      <c r="CX124" s="750"/>
      <c r="CY124" s="750"/>
      <c r="CZ124" s="750"/>
      <c r="DA124" s="750"/>
      <c r="DB124" s="750"/>
      <c r="DC124" s="750"/>
      <c r="DD124" s="750"/>
      <c r="DE124" s="750"/>
      <c r="DF124" s="763"/>
      <c r="DG124" s="760" t="s">
        <v>47</v>
      </c>
      <c r="DH124" s="761"/>
      <c r="DI124" s="761"/>
      <c r="DJ124" s="761"/>
      <c r="DK124" s="767"/>
      <c r="DL124" s="768" t="s">
        <v>47</v>
      </c>
      <c r="DM124" s="761"/>
      <c r="DN124" s="761"/>
      <c r="DO124" s="761"/>
      <c r="DP124" s="767"/>
      <c r="DQ124" s="768" t="s">
        <v>47</v>
      </c>
      <c r="DR124" s="761"/>
      <c r="DS124" s="761"/>
      <c r="DT124" s="761"/>
      <c r="DU124" s="767"/>
      <c r="DV124" s="771" t="s">
        <v>47</v>
      </c>
      <c r="DW124" s="772"/>
      <c r="DX124" s="772"/>
      <c r="DY124" s="772"/>
      <c r="DZ124" s="778"/>
    </row>
    <row r="125" s="390" customFormat="1" ht="26.25" customHeight="1" spans="1:130">
      <c r="A125" s="585"/>
      <c r="B125" s="586"/>
      <c r="C125" s="587" t="s">
        <v>373</v>
      </c>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624"/>
      <c r="AA125" s="625" t="s">
        <v>47</v>
      </c>
      <c r="AB125" s="626"/>
      <c r="AC125" s="626"/>
      <c r="AD125" s="626"/>
      <c r="AE125" s="627"/>
      <c r="AF125" s="628" t="s">
        <v>47</v>
      </c>
      <c r="AG125" s="626"/>
      <c r="AH125" s="626"/>
      <c r="AI125" s="626"/>
      <c r="AJ125" s="627"/>
      <c r="AK125" s="628" t="s">
        <v>47</v>
      </c>
      <c r="AL125" s="626"/>
      <c r="AM125" s="626"/>
      <c r="AN125" s="626"/>
      <c r="AO125" s="627"/>
      <c r="AP125" s="656" t="s">
        <v>47</v>
      </c>
      <c r="AQ125" s="657"/>
      <c r="AR125" s="657"/>
      <c r="AS125" s="657"/>
      <c r="AT125" s="658"/>
      <c r="AU125" s="571"/>
      <c r="AV125" s="572"/>
      <c r="AW125" s="572"/>
      <c r="AX125" s="572"/>
      <c r="AY125" s="572"/>
      <c r="AZ125" s="572"/>
      <c r="BA125" s="572"/>
      <c r="BB125" s="572"/>
      <c r="BC125" s="572"/>
      <c r="BD125" s="572"/>
      <c r="BE125" s="572"/>
      <c r="BF125" s="572"/>
      <c r="BG125" s="572"/>
      <c r="BH125" s="572"/>
      <c r="BI125" s="572"/>
      <c r="BJ125" s="572"/>
      <c r="BK125" s="572"/>
      <c r="BL125" s="572"/>
      <c r="BM125" s="572"/>
      <c r="BN125" s="572"/>
      <c r="BO125" s="572"/>
      <c r="BP125" s="572"/>
      <c r="BQ125" s="493"/>
      <c r="BR125" s="493"/>
      <c r="BS125" s="493"/>
      <c r="BT125" s="493"/>
      <c r="BU125" s="493"/>
      <c r="BV125" s="493"/>
      <c r="BW125" s="493"/>
      <c r="BX125" s="493"/>
      <c r="BY125" s="493"/>
      <c r="BZ125" s="493"/>
      <c r="CA125" s="493"/>
      <c r="CB125" s="493"/>
      <c r="CC125" s="493"/>
      <c r="CD125" s="493"/>
      <c r="CE125" s="493"/>
      <c r="CF125" s="493"/>
      <c r="CG125" s="493"/>
      <c r="CH125" s="493"/>
      <c r="CI125" s="493"/>
      <c r="CJ125" s="734"/>
      <c r="CK125" s="753" t="s">
        <v>385</v>
      </c>
      <c r="CL125" s="742"/>
      <c r="CM125" s="742"/>
      <c r="CN125" s="742"/>
      <c r="CO125" s="743"/>
      <c r="CP125" s="584" t="s">
        <v>386</v>
      </c>
      <c r="CQ125" s="572"/>
      <c r="CR125" s="572"/>
      <c r="CS125" s="572"/>
      <c r="CT125" s="572"/>
      <c r="CU125" s="572"/>
      <c r="CV125" s="572"/>
      <c r="CW125" s="572"/>
      <c r="CX125" s="572"/>
      <c r="CY125" s="572"/>
      <c r="CZ125" s="572"/>
      <c r="DA125" s="572"/>
      <c r="DB125" s="572"/>
      <c r="DC125" s="572"/>
      <c r="DD125" s="572"/>
      <c r="DE125" s="572"/>
      <c r="DF125" s="614"/>
      <c r="DG125" s="700" t="s">
        <v>47</v>
      </c>
      <c r="DH125" s="701"/>
      <c r="DI125" s="701"/>
      <c r="DJ125" s="701"/>
      <c r="DK125" s="701"/>
      <c r="DL125" s="701" t="s">
        <v>47</v>
      </c>
      <c r="DM125" s="701"/>
      <c r="DN125" s="701"/>
      <c r="DO125" s="701"/>
      <c r="DP125" s="701"/>
      <c r="DQ125" s="701" t="s">
        <v>47</v>
      </c>
      <c r="DR125" s="701"/>
      <c r="DS125" s="701"/>
      <c r="DT125" s="701"/>
      <c r="DU125" s="701"/>
      <c r="DV125" s="769" t="s">
        <v>47</v>
      </c>
      <c r="DW125" s="769"/>
      <c r="DX125" s="769"/>
      <c r="DY125" s="769"/>
      <c r="DZ125" s="776"/>
    </row>
    <row r="126" s="390" customFormat="1" ht="26.25" customHeight="1" spans="1:130">
      <c r="A126" s="585"/>
      <c r="B126" s="586"/>
      <c r="C126" s="587" t="s">
        <v>375</v>
      </c>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624"/>
      <c r="AA126" s="625">
        <v>14041</v>
      </c>
      <c r="AB126" s="626"/>
      <c r="AC126" s="626"/>
      <c r="AD126" s="626"/>
      <c r="AE126" s="627"/>
      <c r="AF126" s="628">
        <v>6469</v>
      </c>
      <c r="AG126" s="626"/>
      <c r="AH126" s="626"/>
      <c r="AI126" s="626"/>
      <c r="AJ126" s="627"/>
      <c r="AK126" s="628">
        <v>6360</v>
      </c>
      <c r="AL126" s="626"/>
      <c r="AM126" s="626"/>
      <c r="AN126" s="626"/>
      <c r="AO126" s="627"/>
      <c r="AP126" s="656">
        <v>0</v>
      </c>
      <c r="AQ126" s="657"/>
      <c r="AR126" s="657"/>
      <c r="AS126" s="657"/>
      <c r="AT126" s="658"/>
      <c r="AU126" s="493"/>
      <c r="AV126" s="493"/>
      <c r="AW126" s="493"/>
      <c r="AX126" s="493"/>
      <c r="AY126" s="493"/>
      <c r="AZ126" s="493"/>
      <c r="BA126" s="493"/>
      <c r="BB126" s="493"/>
      <c r="BC126" s="493"/>
      <c r="BD126" s="493"/>
      <c r="BE126" s="493"/>
      <c r="BF126" s="493"/>
      <c r="BG126" s="493"/>
      <c r="BH126" s="493"/>
      <c r="BI126" s="493"/>
      <c r="BJ126" s="493"/>
      <c r="BK126" s="493"/>
      <c r="BL126" s="493"/>
      <c r="BM126" s="493"/>
      <c r="BN126" s="493"/>
      <c r="BO126" s="493"/>
      <c r="BP126" s="493"/>
      <c r="BQ126" s="493"/>
      <c r="BR126" s="493"/>
      <c r="BS126" s="493"/>
      <c r="BT126" s="493"/>
      <c r="BU126" s="493"/>
      <c r="BV126" s="493"/>
      <c r="BW126" s="493"/>
      <c r="BX126" s="493"/>
      <c r="BY126" s="493"/>
      <c r="BZ126" s="493"/>
      <c r="CA126" s="493"/>
      <c r="CB126" s="493"/>
      <c r="CC126" s="493"/>
      <c r="CD126" s="715"/>
      <c r="CE126" s="715"/>
      <c r="CF126" s="715"/>
      <c r="CG126" s="493"/>
      <c r="CH126" s="493"/>
      <c r="CI126" s="493"/>
      <c r="CJ126" s="734"/>
      <c r="CK126" s="754"/>
      <c r="CL126" s="747"/>
      <c r="CM126" s="747"/>
      <c r="CN126" s="747"/>
      <c r="CO126" s="748"/>
      <c r="CP126" s="587" t="s">
        <v>387</v>
      </c>
      <c r="CQ126" s="493"/>
      <c r="CR126" s="493"/>
      <c r="CS126" s="493"/>
      <c r="CT126" s="493"/>
      <c r="CU126" s="493"/>
      <c r="CV126" s="493"/>
      <c r="CW126" s="493"/>
      <c r="CX126" s="493"/>
      <c r="CY126" s="493"/>
      <c r="CZ126" s="493"/>
      <c r="DA126" s="493"/>
      <c r="DB126" s="493"/>
      <c r="DC126" s="493"/>
      <c r="DD126" s="493"/>
      <c r="DE126" s="493"/>
      <c r="DF126" s="624"/>
      <c r="DG126" s="702" t="s">
        <v>47</v>
      </c>
      <c r="DH126" s="703"/>
      <c r="DI126" s="703"/>
      <c r="DJ126" s="703"/>
      <c r="DK126" s="703"/>
      <c r="DL126" s="703" t="s">
        <v>47</v>
      </c>
      <c r="DM126" s="703"/>
      <c r="DN126" s="703"/>
      <c r="DO126" s="703"/>
      <c r="DP126" s="703"/>
      <c r="DQ126" s="703" t="s">
        <v>47</v>
      </c>
      <c r="DR126" s="703"/>
      <c r="DS126" s="703"/>
      <c r="DT126" s="703"/>
      <c r="DU126" s="703"/>
      <c r="DV126" s="770" t="s">
        <v>47</v>
      </c>
      <c r="DW126" s="770"/>
      <c r="DX126" s="770"/>
      <c r="DY126" s="770"/>
      <c r="DZ126" s="777"/>
    </row>
    <row r="127" s="390" customFormat="1" ht="26.25" customHeight="1" spans="1:130">
      <c r="A127" s="590"/>
      <c r="B127" s="591"/>
      <c r="C127" s="592" t="s">
        <v>388</v>
      </c>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629"/>
      <c r="AA127" s="625">
        <v>121985</v>
      </c>
      <c r="AB127" s="626"/>
      <c r="AC127" s="626"/>
      <c r="AD127" s="626"/>
      <c r="AE127" s="627"/>
      <c r="AF127" s="628">
        <v>345622</v>
      </c>
      <c r="AG127" s="626"/>
      <c r="AH127" s="626"/>
      <c r="AI127" s="626"/>
      <c r="AJ127" s="627"/>
      <c r="AK127" s="628">
        <v>226893</v>
      </c>
      <c r="AL127" s="626"/>
      <c r="AM127" s="626"/>
      <c r="AN127" s="626"/>
      <c r="AO127" s="627"/>
      <c r="AP127" s="656">
        <v>0.9</v>
      </c>
      <c r="AQ127" s="657"/>
      <c r="AR127" s="657"/>
      <c r="AS127" s="657"/>
      <c r="AT127" s="658"/>
      <c r="AU127" s="493"/>
      <c r="AV127" s="493"/>
      <c r="AW127" s="493"/>
      <c r="AX127" s="688" t="s">
        <v>41</v>
      </c>
      <c r="AY127" s="689"/>
      <c r="AZ127" s="689"/>
      <c r="BA127" s="689"/>
      <c r="BB127" s="689"/>
      <c r="BC127" s="689"/>
      <c r="BD127" s="689"/>
      <c r="BE127" s="690"/>
      <c r="BF127" s="691" t="s">
        <v>127</v>
      </c>
      <c r="BG127" s="689"/>
      <c r="BH127" s="689"/>
      <c r="BI127" s="689"/>
      <c r="BJ127" s="689"/>
      <c r="BK127" s="689"/>
      <c r="BL127" s="690"/>
      <c r="BM127" s="691" t="s">
        <v>389</v>
      </c>
      <c r="BN127" s="689"/>
      <c r="BO127" s="689"/>
      <c r="BP127" s="689"/>
      <c r="BQ127" s="689"/>
      <c r="BR127" s="689"/>
      <c r="BS127" s="690"/>
      <c r="BT127" s="691" t="s">
        <v>390</v>
      </c>
      <c r="BU127" s="689"/>
      <c r="BV127" s="689"/>
      <c r="BW127" s="689"/>
      <c r="BX127" s="689"/>
      <c r="BY127" s="689"/>
      <c r="BZ127" s="713"/>
      <c r="CA127" s="493"/>
      <c r="CB127" s="493"/>
      <c r="CC127" s="493"/>
      <c r="CD127" s="715"/>
      <c r="CE127" s="715"/>
      <c r="CF127" s="715"/>
      <c r="CG127" s="493"/>
      <c r="CH127" s="493"/>
      <c r="CI127" s="493"/>
      <c r="CJ127" s="734"/>
      <c r="CK127" s="754"/>
      <c r="CL127" s="747"/>
      <c r="CM127" s="747"/>
      <c r="CN127" s="747"/>
      <c r="CO127" s="748"/>
      <c r="CP127" s="587" t="s">
        <v>391</v>
      </c>
      <c r="CQ127" s="493"/>
      <c r="CR127" s="493"/>
      <c r="CS127" s="493"/>
      <c r="CT127" s="493"/>
      <c r="CU127" s="493"/>
      <c r="CV127" s="493"/>
      <c r="CW127" s="493"/>
      <c r="CX127" s="493"/>
      <c r="CY127" s="493"/>
      <c r="CZ127" s="493"/>
      <c r="DA127" s="493"/>
      <c r="DB127" s="493"/>
      <c r="DC127" s="493"/>
      <c r="DD127" s="493"/>
      <c r="DE127" s="493"/>
      <c r="DF127" s="624"/>
      <c r="DG127" s="702" t="s">
        <v>47</v>
      </c>
      <c r="DH127" s="703"/>
      <c r="DI127" s="703"/>
      <c r="DJ127" s="703"/>
      <c r="DK127" s="703"/>
      <c r="DL127" s="703" t="s">
        <v>47</v>
      </c>
      <c r="DM127" s="703"/>
      <c r="DN127" s="703"/>
      <c r="DO127" s="703"/>
      <c r="DP127" s="703"/>
      <c r="DQ127" s="703" t="s">
        <v>47</v>
      </c>
      <c r="DR127" s="703"/>
      <c r="DS127" s="703"/>
      <c r="DT127" s="703"/>
      <c r="DU127" s="703"/>
      <c r="DV127" s="770" t="s">
        <v>47</v>
      </c>
      <c r="DW127" s="770"/>
      <c r="DX127" s="770"/>
      <c r="DY127" s="770"/>
      <c r="DZ127" s="777"/>
    </row>
    <row r="128" s="390" customFormat="1" ht="26.25" customHeight="1" spans="1:130">
      <c r="A128" s="593" t="s">
        <v>392</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609" t="s">
        <v>393</v>
      </c>
      <c r="X128" s="609"/>
      <c r="Y128" s="609"/>
      <c r="Z128" s="636"/>
      <c r="AA128" s="637">
        <v>352216</v>
      </c>
      <c r="AB128" s="638"/>
      <c r="AC128" s="638"/>
      <c r="AD128" s="638"/>
      <c r="AE128" s="639"/>
      <c r="AF128" s="640">
        <v>389883</v>
      </c>
      <c r="AG128" s="638"/>
      <c r="AH128" s="638"/>
      <c r="AI128" s="638"/>
      <c r="AJ128" s="639"/>
      <c r="AK128" s="640">
        <v>318506</v>
      </c>
      <c r="AL128" s="638"/>
      <c r="AM128" s="638"/>
      <c r="AN128" s="638"/>
      <c r="AO128" s="639"/>
      <c r="AP128" s="675"/>
      <c r="AQ128" s="676"/>
      <c r="AR128" s="676"/>
      <c r="AS128" s="676"/>
      <c r="AT128" s="677"/>
      <c r="AU128" s="493"/>
      <c r="AV128" s="493"/>
      <c r="AW128" s="493"/>
      <c r="AX128" s="571" t="s">
        <v>394</v>
      </c>
      <c r="AY128" s="572"/>
      <c r="AZ128" s="572"/>
      <c r="BA128" s="572"/>
      <c r="BB128" s="572"/>
      <c r="BC128" s="572"/>
      <c r="BD128" s="572"/>
      <c r="BE128" s="614"/>
      <c r="BF128" s="692" t="s">
        <v>47</v>
      </c>
      <c r="BG128" s="693"/>
      <c r="BH128" s="693"/>
      <c r="BI128" s="693"/>
      <c r="BJ128" s="693"/>
      <c r="BK128" s="693"/>
      <c r="BL128" s="694"/>
      <c r="BM128" s="692">
        <v>11.91</v>
      </c>
      <c r="BN128" s="693"/>
      <c r="BO128" s="693"/>
      <c r="BP128" s="693"/>
      <c r="BQ128" s="693"/>
      <c r="BR128" s="693"/>
      <c r="BS128" s="694"/>
      <c r="BT128" s="692">
        <v>20</v>
      </c>
      <c r="BU128" s="693"/>
      <c r="BV128" s="693"/>
      <c r="BW128" s="693"/>
      <c r="BX128" s="693"/>
      <c r="BY128" s="693"/>
      <c r="BZ128" s="714"/>
      <c r="CA128" s="715"/>
      <c r="CB128" s="715"/>
      <c r="CC128" s="715"/>
      <c r="CD128" s="715"/>
      <c r="CE128" s="715"/>
      <c r="CF128" s="715"/>
      <c r="CG128" s="493"/>
      <c r="CH128" s="493"/>
      <c r="CI128" s="493"/>
      <c r="CJ128" s="734"/>
      <c r="CK128" s="755"/>
      <c r="CL128" s="756"/>
      <c r="CM128" s="756"/>
      <c r="CN128" s="756"/>
      <c r="CO128" s="757"/>
      <c r="CP128" s="758" t="s">
        <v>395</v>
      </c>
      <c r="CQ128" s="517"/>
      <c r="CR128" s="517"/>
      <c r="CS128" s="517"/>
      <c r="CT128" s="517"/>
      <c r="CU128" s="517"/>
      <c r="CV128" s="517"/>
      <c r="CW128" s="517"/>
      <c r="CX128" s="517"/>
      <c r="CY128" s="517"/>
      <c r="CZ128" s="517"/>
      <c r="DA128" s="517"/>
      <c r="DB128" s="517"/>
      <c r="DC128" s="517"/>
      <c r="DD128" s="517"/>
      <c r="DE128" s="517"/>
      <c r="DF128" s="764"/>
      <c r="DG128" s="765" t="s">
        <v>47</v>
      </c>
      <c r="DH128" s="766"/>
      <c r="DI128" s="766"/>
      <c r="DJ128" s="766"/>
      <c r="DK128" s="766"/>
      <c r="DL128" s="766" t="s">
        <v>47</v>
      </c>
      <c r="DM128" s="766"/>
      <c r="DN128" s="766"/>
      <c r="DO128" s="766"/>
      <c r="DP128" s="766"/>
      <c r="DQ128" s="766" t="s">
        <v>47</v>
      </c>
      <c r="DR128" s="766"/>
      <c r="DS128" s="766"/>
      <c r="DT128" s="766"/>
      <c r="DU128" s="766"/>
      <c r="DV128" s="773" t="s">
        <v>47</v>
      </c>
      <c r="DW128" s="773"/>
      <c r="DX128" s="773"/>
      <c r="DY128" s="773"/>
      <c r="DZ128" s="779"/>
    </row>
    <row r="129" s="390" customFormat="1" ht="26.25" customHeight="1" spans="1:130">
      <c r="A129" s="573" t="s">
        <v>27</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787" t="s">
        <v>396</v>
      </c>
      <c r="X129" s="788"/>
      <c r="Y129" s="788"/>
      <c r="Z129" s="792"/>
      <c r="AA129" s="625">
        <v>28391014</v>
      </c>
      <c r="AB129" s="626"/>
      <c r="AC129" s="626"/>
      <c r="AD129" s="626"/>
      <c r="AE129" s="627"/>
      <c r="AF129" s="628">
        <v>27666169</v>
      </c>
      <c r="AG129" s="626"/>
      <c r="AH129" s="626"/>
      <c r="AI129" s="626"/>
      <c r="AJ129" s="627"/>
      <c r="AK129" s="628">
        <v>27959520</v>
      </c>
      <c r="AL129" s="626"/>
      <c r="AM129" s="626"/>
      <c r="AN129" s="626"/>
      <c r="AO129" s="627"/>
      <c r="AP129" s="803"/>
      <c r="AQ129" s="804"/>
      <c r="AR129" s="804"/>
      <c r="AS129" s="804"/>
      <c r="AT129" s="805"/>
      <c r="AU129" s="507"/>
      <c r="AV129" s="507"/>
      <c r="AW129" s="507"/>
      <c r="AX129" s="812" t="s">
        <v>397</v>
      </c>
      <c r="AY129" s="493"/>
      <c r="AZ129" s="493"/>
      <c r="BA129" s="493"/>
      <c r="BB129" s="493"/>
      <c r="BC129" s="493"/>
      <c r="BD129" s="493"/>
      <c r="BE129" s="624"/>
      <c r="BF129" s="814" t="s">
        <v>47</v>
      </c>
      <c r="BG129" s="815"/>
      <c r="BH129" s="815"/>
      <c r="BI129" s="815"/>
      <c r="BJ129" s="815"/>
      <c r="BK129" s="815"/>
      <c r="BL129" s="816"/>
      <c r="BM129" s="814">
        <v>16.91</v>
      </c>
      <c r="BN129" s="815"/>
      <c r="BO129" s="815"/>
      <c r="BP129" s="815"/>
      <c r="BQ129" s="815"/>
      <c r="BR129" s="815"/>
      <c r="BS129" s="816"/>
      <c r="BT129" s="814">
        <v>30</v>
      </c>
      <c r="BU129" s="815"/>
      <c r="BV129" s="815"/>
      <c r="BW129" s="815"/>
      <c r="BX129" s="815"/>
      <c r="BY129" s="815"/>
      <c r="BZ129" s="825"/>
      <c r="CA129" s="824"/>
      <c r="CB129" s="824"/>
      <c r="CC129" s="824"/>
      <c r="CD129" s="824"/>
      <c r="CE129" s="824"/>
      <c r="CF129" s="824"/>
      <c r="CG129" s="824"/>
      <c r="CH129" s="824"/>
      <c r="CI129" s="824"/>
      <c r="CJ129" s="824"/>
      <c r="CK129" s="824"/>
      <c r="CL129" s="824"/>
      <c r="CM129" s="824"/>
      <c r="CN129" s="824"/>
      <c r="CO129" s="824"/>
      <c r="CP129" s="824"/>
      <c r="CQ129" s="824"/>
      <c r="CR129" s="824"/>
      <c r="CS129" s="824"/>
      <c r="CT129" s="824"/>
      <c r="CU129" s="824"/>
      <c r="CV129" s="824"/>
      <c r="CW129" s="824"/>
      <c r="CX129" s="824"/>
      <c r="CY129" s="824"/>
      <c r="CZ129" s="824"/>
      <c r="DA129" s="824"/>
      <c r="DB129" s="824"/>
      <c r="DC129" s="824"/>
      <c r="DD129" s="824"/>
      <c r="DE129" s="824"/>
      <c r="DF129" s="824"/>
      <c r="DG129" s="824"/>
      <c r="DH129" s="824"/>
      <c r="DI129" s="824"/>
      <c r="DJ129" s="824"/>
      <c r="DK129" s="824"/>
      <c r="DL129" s="824"/>
      <c r="DM129" s="824"/>
      <c r="DN129" s="824"/>
      <c r="DO129" s="824"/>
      <c r="DP129" s="507"/>
      <c r="DQ129" s="507"/>
      <c r="DR129" s="507"/>
      <c r="DS129" s="507"/>
      <c r="DT129" s="507"/>
      <c r="DU129" s="507"/>
      <c r="DV129" s="507"/>
      <c r="DW129" s="507"/>
      <c r="DX129" s="507"/>
      <c r="DY129" s="507"/>
      <c r="DZ129" s="507"/>
    </row>
    <row r="130" s="390" customFormat="1" ht="26.25" customHeight="1" spans="1:130">
      <c r="A130" s="573" t="s">
        <v>398</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787" t="s">
        <v>399</v>
      </c>
      <c r="X130" s="788"/>
      <c r="Y130" s="788"/>
      <c r="Z130" s="792"/>
      <c r="AA130" s="625">
        <v>3564980</v>
      </c>
      <c r="AB130" s="626"/>
      <c r="AC130" s="626"/>
      <c r="AD130" s="626"/>
      <c r="AE130" s="627"/>
      <c r="AF130" s="628">
        <v>3447736</v>
      </c>
      <c r="AG130" s="626"/>
      <c r="AH130" s="626"/>
      <c r="AI130" s="626"/>
      <c r="AJ130" s="627"/>
      <c r="AK130" s="628">
        <v>3446757</v>
      </c>
      <c r="AL130" s="626"/>
      <c r="AM130" s="626"/>
      <c r="AN130" s="626"/>
      <c r="AO130" s="627"/>
      <c r="AP130" s="803"/>
      <c r="AQ130" s="804"/>
      <c r="AR130" s="804"/>
      <c r="AS130" s="804"/>
      <c r="AT130" s="805"/>
      <c r="AU130" s="507"/>
      <c r="AV130" s="507"/>
      <c r="AW130" s="507"/>
      <c r="AX130" s="812" t="s">
        <v>400</v>
      </c>
      <c r="AY130" s="493"/>
      <c r="AZ130" s="493"/>
      <c r="BA130" s="493"/>
      <c r="BB130" s="493"/>
      <c r="BC130" s="493"/>
      <c r="BD130" s="493"/>
      <c r="BE130" s="624"/>
      <c r="BF130" s="817">
        <v>4.5</v>
      </c>
      <c r="BG130" s="818"/>
      <c r="BH130" s="818"/>
      <c r="BI130" s="818"/>
      <c r="BJ130" s="818"/>
      <c r="BK130" s="818"/>
      <c r="BL130" s="819"/>
      <c r="BM130" s="817">
        <v>25</v>
      </c>
      <c r="BN130" s="818"/>
      <c r="BO130" s="818"/>
      <c r="BP130" s="818"/>
      <c r="BQ130" s="818"/>
      <c r="BR130" s="818"/>
      <c r="BS130" s="819"/>
      <c r="BT130" s="817">
        <v>35</v>
      </c>
      <c r="BU130" s="818"/>
      <c r="BV130" s="818"/>
      <c r="BW130" s="818"/>
      <c r="BX130" s="818"/>
      <c r="BY130" s="818"/>
      <c r="BZ130" s="826"/>
      <c r="CA130" s="824"/>
      <c r="CB130" s="824"/>
      <c r="CC130" s="824"/>
      <c r="CD130" s="824"/>
      <c r="CE130" s="824"/>
      <c r="CF130" s="824"/>
      <c r="CG130" s="824"/>
      <c r="CH130" s="824"/>
      <c r="CI130" s="824"/>
      <c r="CJ130" s="824"/>
      <c r="CK130" s="824"/>
      <c r="CL130" s="824"/>
      <c r="CM130" s="824"/>
      <c r="CN130" s="824"/>
      <c r="CO130" s="824"/>
      <c r="CP130" s="824"/>
      <c r="CQ130" s="824"/>
      <c r="CR130" s="824"/>
      <c r="CS130" s="824"/>
      <c r="CT130" s="824"/>
      <c r="CU130" s="824"/>
      <c r="CV130" s="824"/>
      <c r="CW130" s="824"/>
      <c r="CX130" s="824"/>
      <c r="CY130" s="824"/>
      <c r="CZ130" s="824"/>
      <c r="DA130" s="824"/>
      <c r="DB130" s="824"/>
      <c r="DC130" s="824"/>
      <c r="DD130" s="824"/>
      <c r="DE130" s="824"/>
      <c r="DF130" s="824"/>
      <c r="DG130" s="824"/>
      <c r="DH130" s="824"/>
      <c r="DI130" s="824"/>
      <c r="DJ130" s="824"/>
      <c r="DK130" s="824"/>
      <c r="DL130" s="824"/>
      <c r="DM130" s="824"/>
      <c r="DN130" s="824"/>
      <c r="DO130" s="824"/>
      <c r="DP130" s="507"/>
      <c r="DQ130" s="507"/>
      <c r="DR130" s="507"/>
      <c r="DS130" s="507"/>
      <c r="DT130" s="507"/>
      <c r="DU130" s="507"/>
      <c r="DV130" s="507"/>
      <c r="DW130" s="507"/>
      <c r="DX130" s="507"/>
      <c r="DY130" s="507"/>
      <c r="DZ130" s="507"/>
    </row>
    <row r="131" s="390" customFormat="1" ht="26.25" customHeight="1" spans="1:130">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9" t="s">
        <v>401</v>
      </c>
      <c r="X131" s="790"/>
      <c r="Y131" s="790"/>
      <c r="Z131" s="793"/>
      <c r="AA131" s="760">
        <v>24826034</v>
      </c>
      <c r="AB131" s="761"/>
      <c r="AC131" s="761"/>
      <c r="AD131" s="761"/>
      <c r="AE131" s="767"/>
      <c r="AF131" s="768">
        <v>24218433</v>
      </c>
      <c r="AG131" s="761"/>
      <c r="AH131" s="761"/>
      <c r="AI131" s="761"/>
      <c r="AJ131" s="767"/>
      <c r="AK131" s="768">
        <v>24512763</v>
      </c>
      <c r="AL131" s="761"/>
      <c r="AM131" s="761"/>
      <c r="AN131" s="761"/>
      <c r="AO131" s="767"/>
      <c r="AP131" s="806"/>
      <c r="AQ131" s="807"/>
      <c r="AR131" s="807"/>
      <c r="AS131" s="807"/>
      <c r="AT131" s="808"/>
      <c r="AU131" s="507"/>
      <c r="AV131" s="507"/>
      <c r="AW131" s="507"/>
      <c r="AX131" s="813" t="s">
        <v>402</v>
      </c>
      <c r="AY131" s="517"/>
      <c r="AZ131" s="517"/>
      <c r="BA131" s="517"/>
      <c r="BB131" s="517"/>
      <c r="BC131" s="517"/>
      <c r="BD131" s="517"/>
      <c r="BE131" s="764"/>
      <c r="BF131" s="820" t="s">
        <v>47</v>
      </c>
      <c r="BG131" s="821"/>
      <c r="BH131" s="821"/>
      <c r="BI131" s="821"/>
      <c r="BJ131" s="821"/>
      <c r="BK131" s="821"/>
      <c r="BL131" s="822"/>
      <c r="BM131" s="820">
        <v>350</v>
      </c>
      <c r="BN131" s="821"/>
      <c r="BO131" s="821"/>
      <c r="BP131" s="821"/>
      <c r="BQ131" s="821"/>
      <c r="BR131" s="821"/>
      <c r="BS131" s="822"/>
      <c r="BT131" s="823"/>
      <c r="BU131" s="827"/>
      <c r="BV131" s="827"/>
      <c r="BW131" s="827"/>
      <c r="BX131" s="827"/>
      <c r="BY131" s="827"/>
      <c r="BZ131" s="828"/>
      <c r="CA131" s="824"/>
      <c r="CB131" s="824"/>
      <c r="CC131" s="824"/>
      <c r="CD131" s="824"/>
      <c r="CE131" s="824"/>
      <c r="CF131" s="824"/>
      <c r="CG131" s="824"/>
      <c r="CH131" s="824"/>
      <c r="CI131" s="824"/>
      <c r="CJ131" s="824"/>
      <c r="CK131" s="824"/>
      <c r="CL131" s="824"/>
      <c r="CM131" s="824"/>
      <c r="CN131" s="824"/>
      <c r="CO131" s="824"/>
      <c r="CP131" s="824"/>
      <c r="CQ131" s="824"/>
      <c r="CR131" s="824"/>
      <c r="CS131" s="824"/>
      <c r="CT131" s="824"/>
      <c r="CU131" s="824"/>
      <c r="CV131" s="824"/>
      <c r="CW131" s="824"/>
      <c r="CX131" s="824"/>
      <c r="CY131" s="824"/>
      <c r="CZ131" s="824"/>
      <c r="DA131" s="824"/>
      <c r="DB131" s="824"/>
      <c r="DC131" s="824"/>
      <c r="DD131" s="824"/>
      <c r="DE131" s="824"/>
      <c r="DF131" s="824"/>
      <c r="DG131" s="824"/>
      <c r="DH131" s="824"/>
      <c r="DI131" s="824"/>
      <c r="DJ131" s="824"/>
      <c r="DK131" s="824"/>
      <c r="DL131" s="824"/>
      <c r="DM131" s="824"/>
      <c r="DN131" s="824"/>
      <c r="DO131" s="824"/>
      <c r="DP131" s="507"/>
      <c r="DQ131" s="507"/>
      <c r="DR131" s="507"/>
      <c r="DS131" s="507"/>
      <c r="DT131" s="507"/>
      <c r="DU131" s="507"/>
      <c r="DV131" s="507"/>
      <c r="DW131" s="507"/>
      <c r="DX131" s="507"/>
      <c r="DY131" s="507"/>
      <c r="DZ131" s="507"/>
    </row>
    <row r="132" s="390" customFormat="1" ht="26.25" customHeight="1" spans="1:130">
      <c r="A132" s="782" t="s">
        <v>403</v>
      </c>
      <c r="B132" s="783"/>
      <c r="C132" s="783"/>
      <c r="D132" s="783"/>
      <c r="E132" s="783"/>
      <c r="F132" s="783"/>
      <c r="G132" s="783"/>
      <c r="H132" s="783"/>
      <c r="I132" s="783"/>
      <c r="J132" s="783"/>
      <c r="K132" s="783"/>
      <c r="L132" s="783"/>
      <c r="M132" s="783"/>
      <c r="N132" s="783"/>
      <c r="O132" s="783"/>
      <c r="P132" s="783"/>
      <c r="Q132" s="783"/>
      <c r="R132" s="783"/>
      <c r="S132" s="783"/>
      <c r="T132" s="783"/>
      <c r="U132" s="783"/>
      <c r="V132" s="791" t="s">
        <v>404</v>
      </c>
      <c r="W132" s="791"/>
      <c r="X132" s="791"/>
      <c r="Y132" s="791"/>
      <c r="Z132" s="794"/>
      <c r="AA132" s="795">
        <v>4.715275908</v>
      </c>
      <c r="AB132" s="796"/>
      <c r="AC132" s="796"/>
      <c r="AD132" s="796"/>
      <c r="AE132" s="797"/>
      <c r="AF132" s="798">
        <v>4.82680692</v>
      </c>
      <c r="AG132" s="796"/>
      <c r="AH132" s="796"/>
      <c r="AI132" s="796"/>
      <c r="AJ132" s="797"/>
      <c r="AK132" s="798">
        <v>4.238302308</v>
      </c>
      <c r="AL132" s="796"/>
      <c r="AM132" s="796"/>
      <c r="AN132" s="796"/>
      <c r="AO132" s="797"/>
      <c r="AP132" s="726"/>
      <c r="AQ132" s="727"/>
      <c r="AR132" s="727"/>
      <c r="AS132" s="727"/>
      <c r="AT132" s="809"/>
      <c r="AU132" s="810"/>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52"/>
      <c r="BT132" s="507"/>
      <c r="BU132" s="507"/>
      <c r="BV132" s="507"/>
      <c r="BW132" s="507"/>
      <c r="BX132" s="507"/>
      <c r="BY132" s="507"/>
      <c r="BZ132" s="507"/>
      <c r="CA132" s="824"/>
      <c r="CB132" s="824"/>
      <c r="CC132" s="824"/>
      <c r="CD132" s="824"/>
      <c r="CE132" s="824"/>
      <c r="CF132" s="824"/>
      <c r="CG132" s="824"/>
      <c r="CH132" s="824"/>
      <c r="CI132" s="824"/>
      <c r="CJ132" s="824"/>
      <c r="CK132" s="824"/>
      <c r="CL132" s="824"/>
      <c r="CM132" s="824"/>
      <c r="CN132" s="824"/>
      <c r="CO132" s="824"/>
      <c r="CP132" s="824"/>
      <c r="CQ132" s="824"/>
      <c r="CR132" s="824"/>
      <c r="CS132" s="824"/>
      <c r="CT132" s="824"/>
      <c r="CU132" s="824"/>
      <c r="CV132" s="824"/>
      <c r="CW132" s="824"/>
      <c r="CX132" s="824"/>
      <c r="CY132" s="824"/>
      <c r="CZ132" s="824"/>
      <c r="DA132" s="824"/>
      <c r="DB132" s="824"/>
      <c r="DC132" s="824"/>
      <c r="DD132" s="824"/>
      <c r="DE132" s="824"/>
      <c r="DF132" s="824"/>
      <c r="DG132" s="824"/>
      <c r="DH132" s="824"/>
      <c r="DI132" s="824"/>
      <c r="DJ132" s="824"/>
      <c r="DK132" s="824"/>
      <c r="DL132" s="824"/>
      <c r="DM132" s="824"/>
      <c r="DN132" s="824"/>
      <c r="DO132" s="824"/>
      <c r="DP132" s="507"/>
      <c r="DQ132" s="507"/>
      <c r="DR132" s="507"/>
      <c r="DS132" s="507"/>
      <c r="DT132" s="507"/>
      <c r="DU132" s="507"/>
      <c r="DV132" s="507"/>
      <c r="DW132" s="507"/>
      <c r="DX132" s="507"/>
      <c r="DY132" s="507"/>
      <c r="DZ132" s="507"/>
    </row>
    <row r="133" s="390" customFormat="1" ht="26.25" customHeight="1" spans="1:130">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566" t="s">
        <v>405</v>
      </c>
      <c r="W133" s="566"/>
      <c r="X133" s="566"/>
      <c r="Y133" s="566"/>
      <c r="Z133" s="799"/>
      <c r="AA133" s="800">
        <v>5</v>
      </c>
      <c r="AB133" s="801"/>
      <c r="AC133" s="801"/>
      <c r="AD133" s="801"/>
      <c r="AE133" s="802"/>
      <c r="AF133" s="800">
        <v>4.7</v>
      </c>
      <c r="AG133" s="801"/>
      <c r="AH133" s="801"/>
      <c r="AI133" s="801"/>
      <c r="AJ133" s="802"/>
      <c r="AK133" s="800">
        <v>4.5</v>
      </c>
      <c r="AL133" s="801"/>
      <c r="AM133" s="801"/>
      <c r="AN133" s="801"/>
      <c r="AO133" s="802"/>
      <c r="AP133" s="731"/>
      <c r="AQ133" s="732"/>
      <c r="AR133" s="732"/>
      <c r="AS133" s="732"/>
      <c r="AT133" s="811"/>
      <c r="AU133" s="507"/>
      <c r="AV133" s="507"/>
      <c r="AW133" s="507"/>
      <c r="AX133" s="507"/>
      <c r="AY133" s="507"/>
      <c r="AZ133" s="507"/>
      <c r="BA133" s="507"/>
      <c r="BB133" s="507"/>
      <c r="BC133" s="507"/>
      <c r="BD133" s="507"/>
      <c r="BE133" s="507"/>
      <c r="BF133" s="507"/>
      <c r="BG133" s="507"/>
      <c r="BH133" s="507"/>
      <c r="BI133" s="507"/>
      <c r="BJ133" s="507"/>
      <c r="BK133" s="507"/>
      <c r="BL133" s="507"/>
      <c r="BM133" s="507"/>
      <c r="BN133" s="824"/>
      <c r="BO133" s="824"/>
      <c r="BP133" s="824"/>
      <c r="BQ133" s="824"/>
      <c r="BR133" s="824"/>
      <c r="BS133" s="824"/>
      <c r="BT133" s="824"/>
      <c r="BU133" s="824"/>
      <c r="BV133" s="824"/>
      <c r="BW133" s="824"/>
      <c r="BX133" s="824"/>
      <c r="BY133" s="824"/>
      <c r="BZ133" s="824"/>
      <c r="CA133" s="824"/>
      <c r="CB133" s="824"/>
      <c r="CC133" s="824"/>
      <c r="CD133" s="824"/>
      <c r="CE133" s="824"/>
      <c r="CF133" s="824"/>
      <c r="CG133" s="824"/>
      <c r="CH133" s="824"/>
      <c r="CI133" s="824"/>
      <c r="CJ133" s="824"/>
      <c r="CK133" s="824"/>
      <c r="CL133" s="824"/>
      <c r="CM133" s="824"/>
      <c r="CN133" s="824"/>
      <c r="CO133" s="824"/>
      <c r="CP133" s="824"/>
      <c r="CQ133" s="824"/>
      <c r="CR133" s="824"/>
      <c r="CS133" s="824"/>
      <c r="CT133" s="824"/>
      <c r="CU133" s="824"/>
      <c r="CV133" s="824"/>
      <c r="CW133" s="824"/>
      <c r="CX133" s="824"/>
      <c r="CY133" s="824"/>
      <c r="CZ133" s="824"/>
      <c r="DA133" s="824"/>
      <c r="DB133" s="824"/>
      <c r="DC133" s="824"/>
      <c r="DD133" s="824"/>
      <c r="DE133" s="824"/>
      <c r="DF133" s="824"/>
      <c r="DG133" s="824"/>
      <c r="DH133" s="824"/>
      <c r="DI133" s="824"/>
      <c r="DJ133" s="824"/>
      <c r="DK133" s="824"/>
      <c r="DL133" s="824"/>
      <c r="DM133" s="824"/>
      <c r="DN133" s="824"/>
      <c r="DO133" s="824"/>
      <c r="DP133" s="507"/>
      <c r="DQ133" s="507"/>
      <c r="DR133" s="507"/>
      <c r="DS133" s="507"/>
      <c r="DT133" s="507"/>
      <c r="DU133" s="507"/>
      <c r="DV133" s="507"/>
      <c r="DW133" s="507"/>
      <c r="DX133" s="507"/>
      <c r="DY133" s="507"/>
      <c r="DZ133" s="507"/>
    </row>
    <row r="134" ht="11.25" customHeight="1" spans="1:131">
      <c r="A134" s="786"/>
      <c r="B134" s="786"/>
      <c r="C134" s="786"/>
      <c r="D134" s="786"/>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786"/>
      <c r="AD134" s="786"/>
      <c r="AE134" s="786"/>
      <c r="AF134" s="786"/>
      <c r="AG134" s="786"/>
      <c r="AH134" s="786"/>
      <c r="AI134" s="786"/>
      <c r="AJ134" s="786"/>
      <c r="AK134" s="786"/>
      <c r="AL134" s="786"/>
      <c r="AM134" s="786"/>
      <c r="AN134" s="786"/>
      <c r="AO134" s="786"/>
      <c r="AP134" s="786"/>
      <c r="AQ134" s="786"/>
      <c r="AR134" s="786"/>
      <c r="AS134" s="786"/>
      <c r="AT134" s="786"/>
      <c r="AU134" s="507"/>
      <c r="AV134" s="507"/>
      <c r="AW134" s="507"/>
      <c r="AX134" s="507"/>
      <c r="AY134" s="507"/>
      <c r="AZ134" s="507"/>
      <c r="BA134" s="507"/>
      <c r="BB134" s="507"/>
      <c r="BC134" s="507"/>
      <c r="BD134" s="507"/>
      <c r="BE134" s="507"/>
      <c r="BF134" s="507"/>
      <c r="BG134" s="507"/>
      <c r="BH134" s="507"/>
      <c r="BI134" s="507"/>
      <c r="BJ134" s="507"/>
      <c r="BK134" s="507"/>
      <c r="BL134" s="507"/>
      <c r="BM134" s="507"/>
      <c r="BN134" s="824"/>
      <c r="BO134" s="824"/>
      <c r="BP134" s="824"/>
      <c r="BQ134" s="824"/>
      <c r="BR134" s="824"/>
      <c r="BS134" s="824"/>
      <c r="BT134" s="824"/>
      <c r="BU134" s="824"/>
      <c r="BV134" s="824"/>
      <c r="BW134" s="824"/>
      <c r="BX134" s="824"/>
      <c r="BY134" s="824"/>
      <c r="BZ134" s="824"/>
      <c r="CA134" s="824"/>
      <c r="CB134" s="824"/>
      <c r="CC134" s="824"/>
      <c r="CD134" s="824"/>
      <c r="CE134" s="824"/>
      <c r="CF134" s="824"/>
      <c r="CG134" s="824"/>
      <c r="CH134" s="824"/>
      <c r="CI134" s="824"/>
      <c r="CJ134" s="824"/>
      <c r="CK134" s="824"/>
      <c r="CL134" s="824"/>
      <c r="CM134" s="824"/>
      <c r="CN134" s="824"/>
      <c r="CO134" s="824"/>
      <c r="CP134" s="824"/>
      <c r="CQ134" s="824"/>
      <c r="CR134" s="824"/>
      <c r="CS134" s="824"/>
      <c r="CT134" s="824"/>
      <c r="CU134" s="824"/>
      <c r="CV134" s="824"/>
      <c r="CW134" s="824"/>
      <c r="CX134" s="824"/>
      <c r="CY134" s="824"/>
      <c r="CZ134" s="824"/>
      <c r="DA134" s="824"/>
      <c r="DB134" s="824"/>
      <c r="DC134" s="824"/>
      <c r="DD134" s="824"/>
      <c r="DE134" s="824"/>
      <c r="DF134" s="824"/>
      <c r="DG134" s="824"/>
      <c r="DH134" s="824"/>
      <c r="DI134" s="824"/>
      <c r="DJ134" s="824"/>
      <c r="DK134" s="824"/>
      <c r="DL134" s="824"/>
      <c r="DM134" s="824"/>
      <c r="DN134" s="824"/>
      <c r="DO134" s="824"/>
      <c r="DP134" s="507"/>
      <c r="DQ134" s="507"/>
      <c r="DR134" s="507"/>
      <c r="DS134" s="507"/>
      <c r="DT134" s="507"/>
      <c r="DU134" s="507"/>
      <c r="DV134" s="507"/>
      <c r="DW134" s="507"/>
      <c r="DX134" s="507"/>
      <c r="DY134" s="507"/>
      <c r="DZ134" s="507"/>
      <c r="EA134" s="390"/>
    </row>
    <row r="135" ht="14.25" hidden="1" spans="47:130">
      <c r="AU135" s="786"/>
      <c r="AV135" s="786"/>
      <c r="AW135" s="786"/>
      <c r="AX135" s="786"/>
      <c r="AY135" s="786"/>
      <c r="AZ135" s="786"/>
      <c r="BA135" s="786"/>
      <c r="BB135" s="786"/>
      <c r="BC135" s="786"/>
      <c r="BD135" s="786"/>
      <c r="BE135" s="786"/>
      <c r="BF135" s="786"/>
      <c r="BG135" s="786"/>
      <c r="BH135" s="786"/>
      <c r="BI135" s="786"/>
      <c r="BJ135" s="786"/>
      <c r="BK135" s="786"/>
      <c r="BL135" s="786"/>
      <c r="BM135" s="786"/>
      <c r="BN135" s="786"/>
      <c r="BO135" s="786"/>
      <c r="BP135" s="786"/>
      <c r="BQ135" s="786"/>
      <c r="BR135" s="786"/>
      <c r="BS135" s="786"/>
      <c r="BT135" s="786"/>
      <c r="BU135" s="786"/>
      <c r="BV135" s="786"/>
      <c r="BW135" s="786"/>
      <c r="BX135" s="786"/>
      <c r="BY135" s="786"/>
      <c r="BZ135" s="786"/>
      <c r="CA135" s="786"/>
      <c r="CB135" s="786"/>
      <c r="CC135" s="786"/>
      <c r="CD135" s="786"/>
      <c r="CE135" s="786"/>
      <c r="CF135" s="786"/>
      <c r="CG135" s="786"/>
      <c r="CH135" s="786"/>
      <c r="CI135" s="786"/>
      <c r="CJ135" s="786"/>
      <c r="CK135" s="786"/>
      <c r="CL135" s="786"/>
      <c r="CM135" s="786"/>
      <c r="CN135" s="786"/>
      <c r="CO135" s="786"/>
      <c r="CP135" s="786"/>
      <c r="CQ135" s="786"/>
      <c r="CR135" s="786"/>
      <c r="CS135" s="786"/>
      <c r="CT135" s="786"/>
      <c r="CU135" s="786"/>
      <c r="CV135" s="786"/>
      <c r="CW135" s="786"/>
      <c r="CX135" s="786"/>
      <c r="CY135" s="786"/>
      <c r="CZ135" s="786"/>
      <c r="DA135" s="786"/>
      <c r="DB135" s="786"/>
      <c r="DC135" s="786"/>
      <c r="DD135" s="786"/>
      <c r="DE135" s="786"/>
      <c r="DF135" s="786"/>
      <c r="DG135" s="786"/>
      <c r="DH135" s="786"/>
      <c r="DI135" s="786"/>
      <c r="DJ135" s="786"/>
      <c r="DK135" s="786"/>
      <c r="DL135" s="786"/>
      <c r="DM135" s="786"/>
      <c r="DN135" s="786"/>
      <c r="DO135" s="786"/>
      <c r="DP135" s="786"/>
      <c r="DQ135" s="786"/>
      <c r="DR135" s="786"/>
      <c r="DS135" s="786"/>
      <c r="DT135" s="786"/>
      <c r="DU135" s="786"/>
      <c r="DV135" s="786"/>
      <c r="DW135" s="786"/>
      <c r="DX135" s="786"/>
      <c r="DY135" s="786"/>
      <c r="DZ135" s="786"/>
    </row>
  </sheetData>
  <sheetProtection algorithmName="SHA-512" hashValue="+9+xBg8NO2u5s6YXlnam9TlN9nA3k6u69B2odM3/iuL29EGUKT1HWof4J5ChKkj5AjGBMDgxKfBm0I5VZ8tp2g==" saltValue="A98OoPVGm+hqtd6ejOYKEQ==" spinCount="100000" sheet="1" formatRows="0" objects="1" scenarios="1"/>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132:U133"/>
    <mergeCell ref="A119:B127"/>
    <mergeCell ref="CK125:CO128"/>
    <mergeCell ref="CK120:CO124"/>
    <mergeCell ref="AU120:AY123"/>
    <mergeCell ref="A112:B116"/>
    <mergeCell ref="CK110:CL119"/>
    <mergeCell ref="AU110:AY119"/>
    <mergeCell ref="A66:P67"/>
    <mergeCell ref="Q66:U67"/>
    <mergeCell ref="V66:Z67"/>
    <mergeCell ref="AA66:AE67"/>
    <mergeCell ref="AF66:AJ67"/>
    <mergeCell ref="AK66:AO67"/>
    <mergeCell ref="AP66:AT67"/>
    <mergeCell ref="AU66:AY67"/>
    <mergeCell ref="AZ66:BD67"/>
    <mergeCell ref="Q26:U27"/>
    <mergeCell ref="V26:Z27"/>
    <mergeCell ref="AA26:AE27"/>
    <mergeCell ref="AF26:AJ27"/>
    <mergeCell ref="AK26:AO27"/>
    <mergeCell ref="AP26:AT27"/>
    <mergeCell ref="AU26:AY27"/>
    <mergeCell ref="AZ26:BD27"/>
    <mergeCell ref="BE26:BI27"/>
    <mergeCell ref="A26:P27"/>
    <mergeCell ref="CH5:CL6"/>
    <mergeCell ref="CM5:CQ6"/>
    <mergeCell ref="CR5:CV6"/>
    <mergeCell ref="CW5:DA6"/>
    <mergeCell ref="DB5:DF6"/>
    <mergeCell ref="DG5:DK6"/>
    <mergeCell ref="DL5:DP6"/>
    <mergeCell ref="DQ5:DU6"/>
    <mergeCell ref="DV5:DZ6"/>
    <mergeCell ref="Q5:U6"/>
    <mergeCell ref="V5:Z6"/>
    <mergeCell ref="AA5:AE6"/>
    <mergeCell ref="AF5:AJ6"/>
    <mergeCell ref="AK5:AO6"/>
    <mergeCell ref="AP5:AT6"/>
    <mergeCell ref="AU5:AY6"/>
    <mergeCell ref="BQ5:CG6"/>
    <mergeCell ref="A5:P6"/>
  </mergeCells>
  <pageMargins left="0.590551181102362" right="0" top="0.590551181102362" bottom="0.590551181102362" header="0.393700787401575" footer="0.393700787401575"/>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P105"/>
  <sheetViews>
    <sheetView showGridLines="0" view="pageBreakPreview" zoomScale="70" zoomScaleNormal="85" workbookViewId="0">
      <selection activeCell="A1" sqref="A1"/>
    </sheetView>
  </sheetViews>
  <sheetFormatPr defaultColWidth="0" defaultRowHeight="13.5" customHeight="1" zeroHeight="1"/>
  <cols>
    <col min="1" max="120" width="2.75" style="267" customWidth="1"/>
    <col min="121" max="121" width="0" style="268" hidden="1" customWidth="1"/>
    <col min="122" max="16384" width="9" style="268" hidden="1"/>
  </cols>
  <sheetData>
    <row r="1" spans="1:120">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row r="3"/>
    <row r="4"/>
    <row r="5"/>
    <row r="6"/>
    <row r="7"/>
    <row r="8"/>
    <row r="9"/>
    <row r="10"/>
    <row r="11"/>
    <row r="12"/>
    <row r="13"/>
    <row r="14"/>
    <row r="15"/>
    <row r="16" spans="120:120">
      <c r="DP16" s="268"/>
    </row>
    <row r="17" spans="120:120">
      <c r="DP17" s="268"/>
    </row>
    <row r="18"/>
    <row r="19"/>
    <row r="20" spans="119:120">
      <c r="DO20" s="268"/>
      <c r="DP20" s="268"/>
    </row>
    <row r="21" spans="120:120">
      <c r="DP21" s="268"/>
    </row>
    <row r="22"/>
    <row r="23" spans="119:120">
      <c r="DO23" s="268"/>
      <c r="DP23" s="268"/>
    </row>
    <row r="24" spans="120:120">
      <c r="DP24" s="268"/>
    </row>
    <row r="25" spans="120:120">
      <c r="DP25" s="268"/>
    </row>
    <row r="26" spans="119:120">
      <c r="DO26" s="268"/>
      <c r="DP26" s="268"/>
    </row>
    <row r="27"/>
    <row r="28" spans="119:120">
      <c r="DO28" s="268"/>
      <c r="DP28" s="268"/>
    </row>
    <row r="29" spans="120:120">
      <c r="DP29" s="268"/>
    </row>
    <row r="30"/>
    <row r="31" spans="119:120">
      <c r="DO31" s="268"/>
      <c r="DP31" s="268"/>
    </row>
    <row r="32"/>
    <row r="33" spans="119:120">
      <c r="DO33" s="268"/>
      <c r="DP33" s="268"/>
    </row>
    <row r="34" spans="117:117">
      <c r="DM34" s="268"/>
    </row>
    <row r="35" spans="98:120">
      <c r="CT35" s="268"/>
      <c r="CU35" s="268"/>
      <c r="CV35" s="268"/>
      <c r="CY35" s="268"/>
      <c r="CZ35" s="268"/>
      <c r="DA35" s="268"/>
      <c r="DD35" s="268"/>
      <c r="DE35" s="268"/>
      <c r="DF35" s="268"/>
      <c r="DI35" s="268"/>
      <c r="DJ35" s="268"/>
      <c r="DK35" s="268"/>
      <c r="DM35" s="268"/>
      <c r="DN35" s="268"/>
      <c r="DO35" s="268"/>
      <c r="DP35" s="268"/>
    </row>
    <row r="36"/>
    <row r="37" spans="101:120">
      <c r="CW37" s="268"/>
      <c r="DB37" s="268"/>
      <c r="DG37" s="268"/>
      <c r="DL37" s="268"/>
      <c r="DP37" s="268"/>
    </row>
    <row r="38" spans="98:120">
      <c r="CT38" s="268"/>
      <c r="CU38" s="268"/>
      <c r="CV38" s="268"/>
      <c r="CW38" s="268"/>
      <c r="CY38" s="268"/>
      <c r="CZ38" s="268"/>
      <c r="DA38" s="268"/>
      <c r="DB38" s="268"/>
      <c r="DD38" s="268"/>
      <c r="DE38" s="268"/>
      <c r="DF38" s="268"/>
      <c r="DG38" s="268"/>
      <c r="DI38" s="268"/>
      <c r="DJ38" s="268"/>
      <c r="DK38" s="268"/>
      <c r="DL38" s="268"/>
      <c r="DN38" s="268"/>
      <c r="DO38" s="268"/>
      <c r="DP38" s="268"/>
    </row>
    <row r="39"/>
    <row r="40"/>
    <row r="41"/>
    <row r="42"/>
    <row r="43"/>
    <row r="44"/>
    <row r="45"/>
    <row r="46"/>
    <row r="47"/>
    <row r="48"/>
    <row r="49" spans="118:120">
      <c r="DN49" s="268"/>
      <c r="DO49" s="268"/>
      <c r="DP49" s="268"/>
    </row>
    <row r="50"/>
    <row r="51"/>
    <row r="52"/>
    <row r="53"/>
    <row r="54"/>
    <row r="55"/>
    <row r="56"/>
    <row r="57"/>
    <row r="58"/>
    <row r="59"/>
    <row r="60"/>
    <row r="61"/>
    <row r="62"/>
    <row r="63" spans="23:112">
      <c r="W63" s="268"/>
      <c r="CS63" s="268"/>
      <c r="CX63" s="268"/>
      <c r="DC63" s="268"/>
      <c r="DH63" s="268"/>
    </row>
    <row r="64" spans="22:22">
      <c r="V64" s="268"/>
    </row>
    <row r="65" spans="24:114">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7:117">
      <c r="Q66" s="268"/>
      <c r="S66" s="268"/>
      <c r="U66" s="268"/>
      <c r="DM66" s="268"/>
    </row>
    <row r="67" spans="15:120">
      <c r="O67" s="268"/>
      <c r="P67" s="268"/>
      <c r="R67" s="268"/>
      <c r="T67" s="268"/>
      <c r="Y67" s="268"/>
      <c r="CT67" s="268"/>
      <c r="CV67" s="268"/>
      <c r="CW67" s="268"/>
      <c r="CY67" s="268"/>
      <c r="DA67" s="268"/>
      <c r="DB67" s="268"/>
      <c r="DD67" s="268"/>
      <c r="DF67" s="268"/>
      <c r="DG67" s="268"/>
      <c r="DI67" s="268"/>
      <c r="DK67" s="268"/>
      <c r="DL67" s="268"/>
      <c r="DN67" s="268"/>
      <c r="DO67" s="268"/>
      <c r="DP67" s="268"/>
    </row>
    <row r="68"/>
    <row r="69"/>
    <row r="70"/>
    <row r="71"/>
    <row r="72" spans="120:120">
      <c r="DP72" s="268"/>
    </row>
    <row r="73" spans="120:120">
      <c r="DP73" s="268"/>
    </row>
    <row r="74"/>
    <row r="75"/>
    <row r="76"/>
    <row r="77"/>
    <row r="78"/>
    <row r="79"/>
    <row r="80"/>
    <row r="81"/>
    <row r="82"/>
    <row r="83"/>
    <row r="84"/>
    <row r="85"/>
    <row r="86"/>
    <row r="87"/>
    <row r="88"/>
    <row r="89"/>
    <row r="90"/>
    <row r="91"/>
    <row r="92"/>
    <row r="93"/>
    <row r="94"/>
    <row r="95"/>
    <row r="96" spans="97:112">
      <c r="CS96" s="268"/>
      <c r="CX96" s="268"/>
      <c r="DC96" s="268"/>
      <c r="DH96" s="268"/>
    </row>
    <row r="97" spans="97:120">
      <c r="CS97" s="268"/>
      <c r="CX97" s="268"/>
      <c r="DC97" s="268"/>
      <c r="DH97" s="268"/>
      <c r="DP97" s="267" t="s">
        <v>406</v>
      </c>
    </row>
    <row r="98" hidden="1" spans="97:112">
      <c r="CS98" s="268"/>
      <c r="CX98" s="268"/>
      <c r="DC98" s="268"/>
      <c r="DH98" s="268"/>
    </row>
    <row r="99" hidden="1" spans="97:112">
      <c r="CS99" s="268"/>
      <c r="CX99" s="268"/>
      <c r="DC99" s="268"/>
      <c r="DH99" s="268"/>
    </row>
    <row r="101" ht="12" hidden="1" customHeight="1" spans="24:114">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ht="1.5" hidden="1" customHeight="1" spans="99:117">
      <c r="CU102" s="268"/>
      <c r="CZ102" s="268"/>
      <c r="DE102" s="268"/>
      <c r="DJ102" s="268"/>
      <c r="DM102" s="268"/>
    </row>
    <row r="103" hidden="1" spans="98:120">
      <c r="CT103" s="268"/>
      <c r="CV103" s="268"/>
      <c r="CW103" s="268"/>
      <c r="CY103" s="268"/>
      <c r="DA103" s="268"/>
      <c r="DB103" s="268"/>
      <c r="DD103" s="268"/>
      <c r="DF103" s="268"/>
      <c r="DG103" s="268"/>
      <c r="DI103" s="268"/>
      <c r="DK103" s="268"/>
      <c r="DL103" s="268"/>
      <c r="DM103" s="268"/>
      <c r="DN103" s="268"/>
      <c r="DO103" s="268"/>
      <c r="DP103" s="268"/>
    </row>
    <row r="104" hidden="1" spans="100:120">
      <c r="CV104" s="268"/>
      <c r="CW104" s="268"/>
      <c r="DA104" s="268"/>
      <c r="DB104" s="268"/>
      <c r="DF104" s="268"/>
      <c r="DG104" s="268"/>
      <c r="DK104" s="268"/>
      <c r="DL104" s="268"/>
      <c r="DN104" s="268"/>
      <c r="DO104" s="268"/>
      <c r="DP104" s="268"/>
    </row>
    <row r="105" ht="12.75" hidden="1" customHeight="1"/>
  </sheetData>
  <sheetProtection algorithmName="SHA-512" hashValue="kNDRsgn6l4WJCfdxg2YKNBUroXSkdQAE0EEom0lJZkcHlE3ikeA+yV7/wGIjoLYknnMtehpKw6QCX7VImATSrg==" saltValue="3AQynYvTEr9KO+eRhdIEVw==" spinCount="100000" sheet="1" objects="1" scenarios="1"/>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L89"/>
  <sheetViews>
    <sheetView showGridLines="0" zoomScale="70" zoomScaleNormal="70" zoomScaleSheetLayoutView="55" workbookViewId="0">
      <selection activeCell="A1" sqref="A1"/>
    </sheetView>
  </sheetViews>
  <sheetFormatPr defaultColWidth="0" defaultRowHeight="13.5" customHeight="1" zeroHeight="1"/>
  <cols>
    <col min="1" max="116" width="2.625" style="267" customWidth="1"/>
    <col min="117" max="16384" width="9" style="268" hidden="1"/>
  </cols>
  <sheetData>
    <row r="1" customHeight="1" spans="2:116">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customHeight="1"/>
    <row r="3" customHeight="1"/>
    <row r="4" customHeight="1" spans="18:116">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customHeight="1" spans="18:116">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customHeight="1"/>
    <row r="7" customHeight="1"/>
    <row r="8" customHeight="1"/>
    <row r="9" customHeight="1"/>
    <row r="10" customHeight="1"/>
    <row r="11" customHeight="1"/>
    <row r="12" customHeight="1"/>
    <row r="13" customHeight="1"/>
    <row r="14" customHeight="1"/>
    <row r="15" customHeight="1"/>
    <row r="16" customHeight="1"/>
    <row r="17" customHeight="1"/>
    <row r="18" customHeight="1" spans="9:116">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customHeight="1"/>
    <row r="20" customHeight="1"/>
    <row r="21" customHeight="1" spans="116:116">
      <c r="DL21" s="268"/>
    </row>
    <row r="22" customHeight="1" spans="113:116">
      <c r="DI22" s="268"/>
      <c r="DJ22" s="268"/>
      <c r="DK22" s="268"/>
      <c r="DL22" s="268"/>
    </row>
    <row r="23" customHeight="1" spans="103:116">
      <c r="CY23" s="268"/>
      <c r="CZ23" s="268"/>
      <c r="DA23" s="268"/>
      <c r="DB23" s="268"/>
      <c r="DC23" s="268"/>
      <c r="DD23" s="268"/>
      <c r="DE23" s="268"/>
      <c r="DF23" s="268"/>
      <c r="DG23" s="268"/>
      <c r="DH23" s="268"/>
      <c r="DI23" s="268"/>
      <c r="DJ23" s="268"/>
      <c r="DK23" s="268"/>
      <c r="DL23" s="268"/>
    </row>
    <row r="24" customHeight="1"/>
    <row r="25" customHeight="1"/>
    <row r="26" customHeight="1"/>
    <row r="27" customHeight="1"/>
    <row r="28" customHeight="1"/>
    <row r="29" customHeight="1"/>
    <row r="30" customHeight="1"/>
    <row r="31" customHeight="1"/>
    <row r="32" customHeight="1"/>
    <row r="33" customHeight="1"/>
    <row r="34" customHeight="1"/>
    <row r="35" customHeight="1" spans="104:116">
      <c r="CZ35" s="268"/>
      <c r="DA35" s="268"/>
      <c r="DB35" s="268"/>
      <c r="DC35" s="268"/>
      <c r="DD35" s="268"/>
      <c r="DE35" s="268"/>
      <c r="DF35" s="268"/>
      <c r="DG35" s="268"/>
      <c r="DH35" s="268"/>
      <c r="DI35" s="268"/>
      <c r="DJ35" s="268"/>
      <c r="DK35" s="268"/>
      <c r="DL35" s="268"/>
    </row>
    <row r="36" customHeight="1"/>
    <row r="37" customHeight="1" spans="116:116">
      <c r="DL37" s="268"/>
    </row>
    <row r="38" customHeight="1" spans="113:116">
      <c r="DI38" s="268"/>
      <c r="DJ38" s="268"/>
      <c r="DK38" s="268"/>
      <c r="DL38" s="268"/>
    </row>
    <row r="39" customHeight="1"/>
    <row r="40" customHeight="1"/>
    <row r="41" customHeight="1"/>
    <row r="42" customHeight="1"/>
    <row r="43" customHeight="1" spans="15:116">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customHeight="1" spans="116:116">
      <c r="DL44" s="268"/>
    </row>
    <row r="45" customHeight="1"/>
    <row r="46" customHeight="1" spans="105:116">
      <c r="DA46" s="268"/>
      <c r="DB46" s="268"/>
      <c r="DC46" s="268"/>
      <c r="DD46" s="268"/>
      <c r="DE46" s="268"/>
      <c r="DF46" s="268"/>
      <c r="DG46" s="268"/>
      <c r="DH46" s="268"/>
      <c r="DI46" s="268"/>
      <c r="DJ46" s="268"/>
      <c r="DK46" s="268"/>
      <c r="DL46" s="268"/>
    </row>
    <row r="47" customHeight="1"/>
    <row r="48" customHeight="1"/>
    <row r="49" customHeight="1"/>
    <row r="50" customHeight="1" spans="104:116">
      <c r="CZ50" s="268"/>
      <c r="DA50" s="268"/>
      <c r="DB50" s="268"/>
      <c r="DC50" s="268"/>
      <c r="DD50" s="268"/>
      <c r="DE50" s="268"/>
      <c r="DF50" s="268"/>
      <c r="DG50" s="268"/>
      <c r="DH50" s="268"/>
      <c r="DI50" s="268"/>
      <c r="DJ50" s="268"/>
      <c r="DK50" s="268"/>
      <c r="DL50" s="268"/>
    </row>
    <row r="51" customHeight="1"/>
    <row r="52" customHeight="1"/>
    <row r="53" customHeight="1" spans="116:116">
      <c r="DL53" s="268"/>
    </row>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spans="107:116">
      <c r="DC67" s="268"/>
      <c r="DD67" s="268"/>
      <c r="DE67" s="268"/>
      <c r="DF67" s="268"/>
      <c r="DG67" s="268"/>
      <c r="DH67" s="268"/>
      <c r="DI67" s="268"/>
      <c r="DJ67" s="268"/>
      <c r="DK67" s="268"/>
      <c r="DL67" s="268"/>
    </row>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sheetData>
  <sheetProtection algorithmName="SHA-512" hashValue="2BPX9UCSayH8Q0gXE1D5yzrGXgm1/VJ24/U+/qw6TPwF+sqGZiXm/DV+mgGXZEHBZnk1bhYMNu1dHewXmIaDPg==" saltValue="H0gPKAINgYCQvZRw/5zncw==" spinCount="100000" sheet="1" objects="1" scenarios="1"/>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73"/>
  <sheetViews>
    <sheetView showGridLines="0" view="pageBreakPreview" zoomScaleNormal="100" workbookViewId="0">
      <selection activeCell="A1" sqref="A1"/>
    </sheetView>
  </sheetViews>
  <sheetFormatPr defaultColWidth="0" defaultRowHeight="13.5" customHeight="1" zeroHeight="1"/>
  <cols>
    <col min="1" max="36" width="2.5" style="270" customWidth="1"/>
    <col min="37" max="44" width="17" style="270" customWidth="1"/>
    <col min="45" max="45" width="6.125" style="271" customWidth="1"/>
    <col min="46" max="46" width="3" style="272" customWidth="1"/>
    <col min="47" max="47" width="19.125" style="270" hidden="1" customWidth="1"/>
    <col min="48" max="52" width="12.625" style="270" hidden="1" customWidth="1"/>
    <col min="53" max="16384" width="8.625" style="270" hidden="1"/>
  </cols>
  <sheetData>
    <row r="1" spans="45:46">
      <c r="AS1" s="275"/>
      <c r="AT1" s="275"/>
    </row>
    <row r="2" spans="45:46">
      <c r="AS2" s="275"/>
      <c r="AT2" s="275"/>
    </row>
    <row r="3" spans="45:46">
      <c r="AS3" s="275"/>
      <c r="AT3" s="275"/>
    </row>
    <row r="4" spans="45:46">
      <c r="AS4" s="275"/>
      <c r="AT4" s="275"/>
    </row>
    <row r="5" ht="17.25" spans="1:45">
      <c r="A5" s="273" t="s">
        <v>407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330"/>
    </row>
    <row r="6" spans="1:44">
      <c r="A6" s="272"/>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7" t="s">
        <v>408</v>
      </c>
      <c r="AL6" s="277"/>
      <c r="AM6" s="277"/>
      <c r="AN6" s="277"/>
      <c r="AO6" s="275"/>
      <c r="AP6" s="275"/>
      <c r="AQ6" s="275"/>
      <c r="AR6" s="275"/>
    </row>
    <row r="7" customHeight="1" spans="1:44">
      <c r="A7" s="272"/>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84"/>
      <c r="AL7" s="285"/>
      <c r="AM7" s="285"/>
      <c r="AN7" s="286"/>
      <c r="AO7" s="331" t="s">
        <v>409</v>
      </c>
      <c r="AP7" s="332"/>
      <c r="AQ7" s="333" t="s">
        <v>410</v>
      </c>
      <c r="AR7" s="334"/>
    </row>
    <row r="8" spans="1:44">
      <c r="A8" s="272"/>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87"/>
      <c r="AL8" s="288"/>
      <c r="AM8" s="288"/>
      <c r="AN8" s="289"/>
      <c r="AO8" s="335"/>
      <c r="AP8" s="336" t="s">
        <v>411</v>
      </c>
      <c r="AQ8" s="337" t="s">
        <v>412</v>
      </c>
      <c r="AR8" s="338" t="s">
        <v>413</v>
      </c>
    </row>
    <row r="9" spans="1:44">
      <c r="A9" s="272"/>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90" t="s">
        <v>414</v>
      </c>
      <c r="AL9" s="291"/>
      <c r="AM9" s="291"/>
      <c r="AN9" s="292"/>
      <c r="AO9" s="339">
        <v>7527057</v>
      </c>
      <c r="AP9" s="339">
        <v>90381</v>
      </c>
      <c r="AQ9" s="340">
        <v>88459</v>
      </c>
      <c r="AR9" s="341">
        <v>2.2</v>
      </c>
    </row>
    <row r="10" customHeight="1" spans="1:44">
      <c r="A10" s="272"/>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90" t="s">
        <v>415</v>
      </c>
      <c r="AL10" s="291"/>
      <c r="AM10" s="291"/>
      <c r="AN10" s="292"/>
      <c r="AO10" s="342">
        <v>5711</v>
      </c>
      <c r="AP10" s="342">
        <v>69</v>
      </c>
      <c r="AQ10" s="343">
        <v>6814</v>
      </c>
      <c r="AR10" s="344">
        <v>-99</v>
      </c>
    </row>
    <row r="11" customHeight="1" spans="1:44">
      <c r="A11" s="272"/>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90" t="s">
        <v>416</v>
      </c>
      <c r="AL11" s="291"/>
      <c r="AM11" s="291"/>
      <c r="AN11" s="292"/>
      <c r="AO11" s="342" t="s">
        <v>47</v>
      </c>
      <c r="AP11" s="342" t="s">
        <v>47</v>
      </c>
      <c r="AQ11" s="343">
        <v>1610</v>
      </c>
      <c r="AR11" s="344" t="s">
        <v>47</v>
      </c>
    </row>
    <row r="12" customHeight="1" spans="1:44">
      <c r="A12" s="272"/>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90" t="s">
        <v>417</v>
      </c>
      <c r="AL12" s="291"/>
      <c r="AM12" s="291"/>
      <c r="AN12" s="292"/>
      <c r="AO12" s="342" t="s">
        <v>47</v>
      </c>
      <c r="AP12" s="342" t="s">
        <v>47</v>
      </c>
      <c r="AQ12" s="343">
        <v>24</v>
      </c>
      <c r="AR12" s="344" t="s">
        <v>47</v>
      </c>
    </row>
    <row r="13" customHeight="1" spans="1:44">
      <c r="A13" s="272"/>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90" t="s">
        <v>418</v>
      </c>
      <c r="AL13" s="291"/>
      <c r="AM13" s="291"/>
      <c r="AN13" s="292"/>
      <c r="AO13" s="342">
        <v>350249</v>
      </c>
      <c r="AP13" s="342">
        <v>4206</v>
      </c>
      <c r="AQ13" s="343">
        <v>3854</v>
      </c>
      <c r="AR13" s="344">
        <v>9.1</v>
      </c>
    </row>
    <row r="14" customHeight="1" spans="1:44">
      <c r="A14" s="272"/>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90" t="s">
        <v>419</v>
      </c>
      <c r="AL14" s="291"/>
      <c r="AM14" s="291"/>
      <c r="AN14" s="292"/>
      <c r="AO14" s="342">
        <v>153513</v>
      </c>
      <c r="AP14" s="342">
        <v>1843</v>
      </c>
      <c r="AQ14" s="343">
        <v>1979</v>
      </c>
      <c r="AR14" s="344">
        <v>-6.9</v>
      </c>
    </row>
    <row r="15" customHeight="1" spans="1:44">
      <c r="A15" s="272"/>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93" t="s">
        <v>420</v>
      </c>
      <c r="AL15" s="294"/>
      <c r="AM15" s="294"/>
      <c r="AN15" s="295"/>
      <c r="AO15" s="342">
        <v>-374689</v>
      </c>
      <c r="AP15" s="342">
        <v>-4499</v>
      </c>
      <c r="AQ15" s="343">
        <v>-5062</v>
      </c>
      <c r="AR15" s="344">
        <v>-11.1</v>
      </c>
    </row>
    <row r="16" spans="1:44">
      <c r="A16" s="272"/>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93" t="s">
        <v>103</v>
      </c>
      <c r="AL16" s="294"/>
      <c r="AM16" s="294"/>
      <c r="AN16" s="295"/>
      <c r="AO16" s="342">
        <v>7661841</v>
      </c>
      <c r="AP16" s="342">
        <v>92000</v>
      </c>
      <c r="AQ16" s="343">
        <v>97678</v>
      </c>
      <c r="AR16" s="344">
        <v>-5.8</v>
      </c>
    </row>
    <row r="17" spans="1:44">
      <c r="A17" s="272"/>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345"/>
    </row>
    <row r="18" spans="1:44">
      <c r="A18" s="272"/>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346"/>
      <c r="AR18" s="346"/>
    </row>
    <row r="19" spans="1:44">
      <c r="A19" s="272"/>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t="s">
        <v>421</v>
      </c>
      <c r="AL19" s="275"/>
      <c r="AM19" s="275"/>
      <c r="AN19" s="275"/>
      <c r="AO19" s="275"/>
      <c r="AP19" s="275"/>
      <c r="AQ19" s="275"/>
      <c r="AR19" s="275"/>
    </row>
    <row r="20" spans="1:44">
      <c r="A20" s="272"/>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96"/>
      <c r="AL20" s="297"/>
      <c r="AM20" s="297"/>
      <c r="AN20" s="298"/>
      <c r="AO20" s="347" t="s">
        <v>422</v>
      </c>
      <c r="AP20" s="348" t="s">
        <v>423</v>
      </c>
      <c r="AQ20" s="349" t="s">
        <v>424</v>
      </c>
      <c r="AR20" s="350"/>
    </row>
    <row r="21" s="269" customFormat="1" spans="1:46">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99" t="s">
        <v>425</v>
      </c>
      <c r="AL21" s="300"/>
      <c r="AM21" s="300"/>
      <c r="AN21" s="301"/>
      <c r="AO21" s="351">
        <v>8.89</v>
      </c>
      <c r="AP21" s="352">
        <v>8.79</v>
      </c>
      <c r="AQ21" s="353">
        <v>0.1</v>
      </c>
      <c r="AR21" s="277"/>
      <c r="AS21" s="354"/>
      <c r="AT21" s="276"/>
    </row>
    <row r="22" s="269" customFormat="1" spans="1:46">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99" t="s">
        <v>105</v>
      </c>
      <c r="AL22" s="300"/>
      <c r="AM22" s="300"/>
      <c r="AN22" s="301"/>
      <c r="AO22" s="355">
        <v>99.3</v>
      </c>
      <c r="AP22" s="356">
        <v>97.7</v>
      </c>
      <c r="AQ22" s="357">
        <v>1.6</v>
      </c>
      <c r="AR22" s="346"/>
      <c r="AS22" s="354"/>
      <c r="AT22" s="276"/>
    </row>
    <row r="23" s="269" customFormat="1" spans="1:46">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346"/>
      <c r="AQ23" s="346"/>
      <c r="AR23" s="346"/>
      <c r="AS23" s="354"/>
      <c r="AT23" s="276"/>
    </row>
    <row r="24" s="269" customFormat="1" spans="1:46">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346"/>
      <c r="AQ24" s="346"/>
      <c r="AR24" s="346"/>
      <c r="AS24" s="354"/>
      <c r="AT24" s="276"/>
    </row>
    <row r="25" s="269" customFormat="1" spans="1:46">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358"/>
      <c r="AQ25" s="358"/>
      <c r="AR25" s="358"/>
      <c r="AS25" s="359"/>
      <c r="AT25" s="276"/>
    </row>
    <row r="26" s="269" customFormat="1" spans="1:46">
      <c r="A26" s="280" t="s">
        <v>426</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77"/>
    </row>
    <row r="27" spans="1:46">
      <c r="A27" s="281"/>
      <c r="AO27" s="275"/>
      <c r="AP27" s="275"/>
      <c r="AQ27" s="275"/>
      <c r="AR27" s="275"/>
      <c r="AS27" s="275"/>
      <c r="AT27" s="275"/>
    </row>
    <row r="28" ht="17.25" spans="1:45">
      <c r="A28" s="273" t="s">
        <v>427</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60"/>
    </row>
    <row r="29" spans="1:45">
      <c r="A29" s="272"/>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7" t="s">
        <v>428</v>
      </c>
      <c r="AL29" s="277"/>
      <c r="AM29" s="277"/>
      <c r="AN29" s="277"/>
      <c r="AO29" s="275"/>
      <c r="AP29" s="275"/>
      <c r="AQ29" s="275"/>
      <c r="AR29" s="275"/>
      <c r="AS29" s="361"/>
    </row>
    <row r="30" customHeight="1" spans="1:44">
      <c r="A30" s="272"/>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84"/>
      <c r="AL30" s="285"/>
      <c r="AM30" s="285"/>
      <c r="AN30" s="286"/>
      <c r="AO30" s="331" t="s">
        <v>409</v>
      </c>
      <c r="AP30" s="332"/>
      <c r="AQ30" s="333" t="s">
        <v>410</v>
      </c>
      <c r="AR30" s="334"/>
    </row>
    <row r="31" spans="1:44">
      <c r="A31" s="272"/>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87"/>
      <c r="AL31" s="288"/>
      <c r="AM31" s="288"/>
      <c r="AN31" s="289"/>
      <c r="AO31" s="335"/>
      <c r="AP31" s="336" t="s">
        <v>411</v>
      </c>
      <c r="AQ31" s="337" t="s">
        <v>412</v>
      </c>
      <c r="AR31" s="338" t="s">
        <v>413</v>
      </c>
    </row>
    <row r="32" ht="27" customHeight="1" spans="1:44">
      <c r="A32" s="272"/>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302" t="s">
        <v>429</v>
      </c>
      <c r="AL32" s="303"/>
      <c r="AM32" s="303"/>
      <c r="AN32" s="304"/>
      <c r="AO32" s="362">
        <v>3342577</v>
      </c>
      <c r="AP32" s="362">
        <v>40136</v>
      </c>
      <c r="AQ32" s="363">
        <v>63215</v>
      </c>
      <c r="AR32" s="364">
        <v>-36.5</v>
      </c>
    </row>
    <row r="33" customHeight="1" spans="1:44">
      <c r="A33" s="272"/>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302" t="s">
        <v>430</v>
      </c>
      <c r="AL33" s="303"/>
      <c r="AM33" s="303"/>
      <c r="AN33" s="304"/>
      <c r="AO33" s="362" t="s">
        <v>47</v>
      </c>
      <c r="AP33" s="362" t="s">
        <v>47</v>
      </c>
      <c r="AQ33" s="363" t="s">
        <v>47</v>
      </c>
      <c r="AR33" s="364" t="s">
        <v>47</v>
      </c>
    </row>
    <row r="34" ht="27" customHeight="1" spans="1:44">
      <c r="A34" s="272"/>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302" t="s">
        <v>431</v>
      </c>
      <c r="AL34" s="303"/>
      <c r="AM34" s="303"/>
      <c r="AN34" s="304"/>
      <c r="AO34" s="362" t="s">
        <v>47</v>
      </c>
      <c r="AP34" s="362" t="s">
        <v>47</v>
      </c>
      <c r="AQ34" s="363">
        <v>3</v>
      </c>
      <c r="AR34" s="364" t="s">
        <v>47</v>
      </c>
    </row>
    <row r="35" ht="27" customHeight="1" spans="1:44">
      <c r="A35" s="272"/>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302" t="s">
        <v>432</v>
      </c>
      <c r="AL35" s="303"/>
      <c r="AM35" s="303"/>
      <c r="AN35" s="304"/>
      <c r="AO35" s="362">
        <v>1228358</v>
      </c>
      <c r="AP35" s="362">
        <v>14750</v>
      </c>
      <c r="AQ35" s="363">
        <v>15084</v>
      </c>
      <c r="AR35" s="364">
        <v>-2.2</v>
      </c>
    </row>
    <row r="36" ht="27" customHeight="1" spans="1:44">
      <c r="A36" s="272"/>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302" t="s">
        <v>433</v>
      </c>
      <c r="AL36" s="303"/>
      <c r="AM36" s="303"/>
      <c r="AN36" s="304"/>
      <c r="AO36" s="362" t="s">
        <v>47</v>
      </c>
      <c r="AP36" s="362" t="s">
        <v>47</v>
      </c>
      <c r="AQ36" s="363">
        <v>1958</v>
      </c>
      <c r="AR36" s="364" t="s">
        <v>47</v>
      </c>
    </row>
    <row r="37" customHeight="1" spans="1:44">
      <c r="A37" s="272"/>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302" t="s">
        <v>434</v>
      </c>
      <c r="AL37" s="303"/>
      <c r="AM37" s="303"/>
      <c r="AN37" s="304"/>
      <c r="AO37" s="362">
        <v>233253</v>
      </c>
      <c r="AP37" s="362">
        <v>2801</v>
      </c>
      <c r="AQ37" s="363">
        <v>529</v>
      </c>
      <c r="AR37" s="364">
        <v>429.5</v>
      </c>
    </row>
    <row r="38" ht="27" customHeight="1" spans="1:45">
      <c r="A38" s="272"/>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305" t="s">
        <v>435</v>
      </c>
      <c r="AL38" s="306"/>
      <c r="AM38" s="306"/>
      <c r="AN38" s="307"/>
      <c r="AO38" s="365" t="s">
        <v>47</v>
      </c>
      <c r="AP38" s="365" t="s">
        <v>47</v>
      </c>
      <c r="AQ38" s="366">
        <v>2</v>
      </c>
      <c r="AR38" s="357" t="s">
        <v>47</v>
      </c>
      <c r="AS38" s="361"/>
    </row>
    <row r="39" spans="1:45">
      <c r="A39" s="272"/>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305" t="s">
        <v>436</v>
      </c>
      <c r="AL39" s="306"/>
      <c r="AM39" s="306"/>
      <c r="AN39" s="307"/>
      <c r="AO39" s="362">
        <v>-318506</v>
      </c>
      <c r="AP39" s="362">
        <v>-3824</v>
      </c>
      <c r="AQ39" s="363">
        <v>-3177</v>
      </c>
      <c r="AR39" s="364">
        <v>20.4</v>
      </c>
      <c r="AS39" s="361"/>
    </row>
    <row r="40" ht="27" customHeight="1" spans="1:45">
      <c r="A40" s="272"/>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302" t="s">
        <v>437</v>
      </c>
      <c r="AL40" s="303"/>
      <c r="AM40" s="303"/>
      <c r="AN40" s="304"/>
      <c r="AO40" s="362">
        <v>-3446757</v>
      </c>
      <c r="AP40" s="362">
        <v>-41387</v>
      </c>
      <c r="AQ40" s="363">
        <v>-54547</v>
      </c>
      <c r="AR40" s="364">
        <v>-24.1</v>
      </c>
      <c r="AS40" s="361"/>
    </row>
    <row r="41" spans="1:45">
      <c r="A41" s="272"/>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308" t="s">
        <v>103</v>
      </c>
      <c r="AL41" s="309"/>
      <c r="AM41" s="309"/>
      <c r="AN41" s="310"/>
      <c r="AO41" s="362">
        <v>1038925</v>
      </c>
      <c r="AP41" s="362">
        <v>12475</v>
      </c>
      <c r="AQ41" s="363">
        <v>23067</v>
      </c>
      <c r="AR41" s="364">
        <v>-45.9</v>
      </c>
      <c r="AS41" s="361"/>
    </row>
    <row r="42" spans="1:45">
      <c r="A42" s="272"/>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311"/>
      <c r="AL42" s="275"/>
      <c r="AM42" s="275"/>
      <c r="AN42" s="275"/>
      <c r="AO42" s="275"/>
      <c r="AP42" s="275"/>
      <c r="AQ42" s="346"/>
      <c r="AR42" s="346"/>
      <c r="AS42" s="361"/>
    </row>
    <row r="43" spans="1:45">
      <c r="A43" s="272"/>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367"/>
      <c r="AQ43" s="346"/>
      <c r="AR43" s="275"/>
      <c r="AS43" s="361"/>
    </row>
    <row r="44" spans="1:44">
      <c r="A44" s="272"/>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346"/>
      <c r="AR44" s="275"/>
    </row>
    <row r="45" spans="1:46">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68"/>
      <c r="AR45" s="274"/>
      <c r="AS45" s="274"/>
      <c r="AT45" s="275"/>
    </row>
    <row r="46" spans="1:46">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75"/>
    </row>
    <row r="47" ht="17.25" customHeight="1" spans="1:44">
      <c r="A47" s="283" t="s">
        <v>438</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row>
    <row r="48" spans="1:44">
      <c r="A48" s="272"/>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312" t="s">
        <v>261</v>
      </c>
      <c r="AL48" s="312"/>
      <c r="AM48" s="312"/>
      <c r="AN48" s="312"/>
      <c r="AO48" s="312"/>
      <c r="AP48" s="312"/>
      <c r="AQ48" s="369"/>
      <c r="AR48" s="312"/>
    </row>
    <row r="49" customHeight="1" spans="1:44">
      <c r="A49" s="272"/>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313"/>
      <c r="AL49" s="314"/>
      <c r="AM49" s="315" t="s">
        <v>409</v>
      </c>
      <c r="AN49" s="316" t="s">
        <v>439</v>
      </c>
      <c r="AO49" s="370"/>
      <c r="AP49" s="370"/>
      <c r="AQ49" s="370"/>
      <c r="AR49" s="371"/>
    </row>
    <row r="50" spans="1:44">
      <c r="A50" s="272"/>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317"/>
      <c r="AL50" s="318"/>
      <c r="AM50" s="319"/>
      <c r="AN50" s="320" t="s">
        <v>440</v>
      </c>
      <c r="AO50" s="372" t="s">
        <v>441</v>
      </c>
      <c r="AP50" s="373" t="s">
        <v>442</v>
      </c>
      <c r="AQ50" s="374" t="s">
        <v>443</v>
      </c>
      <c r="AR50" s="375" t="s">
        <v>444</v>
      </c>
    </row>
    <row r="51" spans="1:44">
      <c r="A51" s="272"/>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313" t="s">
        <v>445</v>
      </c>
      <c r="AL51" s="314"/>
      <c r="AM51" s="321">
        <v>6243729</v>
      </c>
      <c r="AN51" s="322">
        <v>71280</v>
      </c>
      <c r="AO51" s="376">
        <v>38.4</v>
      </c>
      <c r="AP51" s="377">
        <v>70166</v>
      </c>
      <c r="AQ51" s="378">
        <v>1.4</v>
      </c>
      <c r="AR51" s="379">
        <v>37</v>
      </c>
    </row>
    <row r="52" spans="1:44">
      <c r="A52" s="272"/>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323"/>
      <c r="AL52" s="324" t="s">
        <v>446</v>
      </c>
      <c r="AM52" s="325">
        <v>3339136</v>
      </c>
      <c r="AN52" s="326">
        <v>38120</v>
      </c>
      <c r="AO52" s="380">
        <v>44.7</v>
      </c>
      <c r="AP52" s="381">
        <v>36115</v>
      </c>
      <c r="AQ52" s="382">
        <v>-6.2</v>
      </c>
      <c r="AR52" s="383">
        <v>50.9</v>
      </c>
    </row>
    <row r="53" spans="1:44">
      <c r="A53" s="272"/>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3" t="s">
        <v>447</v>
      </c>
      <c r="AL53" s="314"/>
      <c r="AM53" s="321">
        <v>6262821</v>
      </c>
      <c r="AN53" s="322">
        <v>72250</v>
      </c>
      <c r="AO53" s="376">
        <v>1.4</v>
      </c>
      <c r="AP53" s="377">
        <v>70329</v>
      </c>
      <c r="AQ53" s="378">
        <v>0.2</v>
      </c>
      <c r="AR53" s="379">
        <v>1.2</v>
      </c>
    </row>
    <row r="54" spans="1:44">
      <c r="A54" s="272"/>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323"/>
      <c r="AL54" s="324" t="s">
        <v>446</v>
      </c>
      <c r="AM54" s="325">
        <v>3342757</v>
      </c>
      <c r="AN54" s="326">
        <v>38563</v>
      </c>
      <c r="AO54" s="380">
        <v>1.2</v>
      </c>
      <c r="AP54" s="381">
        <v>39403</v>
      </c>
      <c r="AQ54" s="382">
        <v>9.1</v>
      </c>
      <c r="AR54" s="383">
        <v>-7.9</v>
      </c>
    </row>
    <row r="55" spans="1:44">
      <c r="A55" s="272"/>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313" t="s">
        <v>448</v>
      </c>
      <c r="AL55" s="314"/>
      <c r="AM55" s="321">
        <v>4019194</v>
      </c>
      <c r="AN55" s="322">
        <v>47028</v>
      </c>
      <c r="AO55" s="376">
        <v>-34.9</v>
      </c>
      <c r="AP55" s="377">
        <v>71871</v>
      </c>
      <c r="AQ55" s="378">
        <v>2.2</v>
      </c>
      <c r="AR55" s="379">
        <v>-37.1</v>
      </c>
    </row>
    <row r="56" spans="1:44">
      <c r="A56" s="272"/>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323"/>
      <c r="AL56" s="324" t="s">
        <v>446</v>
      </c>
      <c r="AM56" s="325">
        <v>2228348</v>
      </c>
      <c r="AN56" s="326">
        <v>26074</v>
      </c>
      <c r="AO56" s="380">
        <v>-32.4</v>
      </c>
      <c r="AP56" s="381">
        <v>38232</v>
      </c>
      <c r="AQ56" s="382">
        <v>-3</v>
      </c>
      <c r="AR56" s="383">
        <v>-29.4</v>
      </c>
    </row>
    <row r="57" spans="1:44">
      <c r="A57" s="272"/>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313" t="s">
        <v>449</v>
      </c>
      <c r="AL57" s="314"/>
      <c r="AM57" s="321">
        <v>5243074</v>
      </c>
      <c r="AN57" s="322">
        <v>62167</v>
      </c>
      <c r="AO57" s="376">
        <v>32.2</v>
      </c>
      <c r="AP57" s="377">
        <v>71807</v>
      </c>
      <c r="AQ57" s="378">
        <v>-0.1</v>
      </c>
      <c r="AR57" s="379">
        <v>32.3</v>
      </c>
    </row>
    <row r="58" spans="1:44">
      <c r="A58" s="272"/>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323"/>
      <c r="AL58" s="324" t="s">
        <v>446</v>
      </c>
      <c r="AM58" s="325">
        <v>2517949</v>
      </c>
      <c r="AN58" s="326">
        <v>29855</v>
      </c>
      <c r="AO58" s="380">
        <v>14.5</v>
      </c>
      <c r="AP58" s="381">
        <v>37333</v>
      </c>
      <c r="AQ58" s="382">
        <v>-2.4</v>
      </c>
      <c r="AR58" s="383">
        <v>16.9</v>
      </c>
    </row>
    <row r="59" spans="1:44">
      <c r="A59" s="272"/>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313" t="s">
        <v>450</v>
      </c>
      <c r="AL59" s="314"/>
      <c r="AM59" s="321">
        <v>5542855</v>
      </c>
      <c r="AN59" s="322">
        <v>66556</v>
      </c>
      <c r="AO59" s="376">
        <v>7.1</v>
      </c>
      <c r="AP59" s="377">
        <v>80821</v>
      </c>
      <c r="AQ59" s="378">
        <v>12.6</v>
      </c>
      <c r="AR59" s="379">
        <v>-5.5</v>
      </c>
    </row>
    <row r="60" spans="1:44">
      <c r="A60" s="272"/>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323"/>
      <c r="AL60" s="324" t="s">
        <v>446</v>
      </c>
      <c r="AM60" s="325">
        <v>3565253</v>
      </c>
      <c r="AN60" s="326">
        <v>42810</v>
      </c>
      <c r="AO60" s="380">
        <v>43.4</v>
      </c>
      <c r="AP60" s="381">
        <v>49586</v>
      </c>
      <c r="AQ60" s="382">
        <v>32.8</v>
      </c>
      <c r="AR60" s="383">
        <v>10.6</v>
      </c>
    </row>
    <row r="61" spans="1:44">
      <c r="A61" s="272"/>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313" t="s">
        <v>451</v>
      </c>
      <c r="AL61" s="327"/>
      <c r="AM61" s="328">
        <v>5462335</v>
      </c>
      <c r="AN61" s="329">
        <v>63856</v>
      </c>
      <c r="AO61" s="384">
        <v>8.8</v>
      </c>
      <c r="AP61" s="385">
        <v>72999</v>
      </c>
      <c r="AQ61" s="386">
        <v>3.3</v>
      </c>
      <c r="AR61" s="379">
        <v>5.5</v>
      </c>
    </row>
    <row r="62" spans="1:44">
      <c r="A62" s="272"/>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323"/>
      <c r="AL62" s="324" t="s">
        <v>446</v>
      </c>
      <c r="AM62" s="325">
        <v>2998689</v>
      </c>
      <c r="AN62" s="326">
        <v>35084</v>
      </c>
      <c r="AO62" s="380">
        <v>14.3</v>
      </c>
      <c r="AP62" s="381">
        <v>40134</v>
      </c>
      <c r="AQ62" s="382">
        <v>6.1</v>
      </c>
      <c r="AR62" s="383">
        <v>8.2</v>
      </c>
    </row>
    <row r="63" spans="1:44">
      <c r="A63" s="272"/>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row>
    <row r="64" spans="1:44">
      <c r="A64" s="272"/>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row>
    <row r="65" spans="1:44">
      <c r="A65" s="272"/>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row>
    <row r="66" spans="1:45">
      <c r="A66" s="387"/>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388"/>
    </row>
    <row r="67" hidden="1" customHeight="1" spans="37:46">
      <c r="AK67" s="275"/>
      <c r="AL67" s="275"/>
      <c r="AM67" s="275"/>
      <c r="AN67" s="275"/>
      <c r="AO67" s="275"/>
      <c r="AP67" s="275"/>
      <c r="AQ67" s="275"/>
      <c r="AR67" s="275"/>
      <c r="AS67" s="275"/>
      <c r="AT67" s="275"/>
    </row>
    <row r="68" hidden="1" customHeight="1" spans="37:44">
      <c r="AK68" s="275"/>
      <c r="AL68" s="275"/>
      <c r="AM68" s="275"/>
      <c r="AN68" s="275"/>
      <c r="AO68" s="275"/>
      <c r="AP68" s="275"/>
      <c r="AQ68" s="275"/>
      <c r="AR68" s="275"/>
    </row>
    <row r="69" hidden="1" customHeight="1" spans="37:44">
      <c r="AK69" s="275"/>
      <c r="AL69" s="275"/>
      <c r="AM69" s="275"/>
      <c r="AN69" s="275"/>
      <c r="AO69" s="275"/>
      <c r="AP69" s="275"/>
      <c r="AQ69" s="275"/>
      <c r="AR69" s="275"/>
    </row>
    <row r="70" hidden="1" spans="37:44">
      <c r="AK70" s="275"/>
      <c r="AL70" s="275"/>
      <c r="AM70" s="275"/>
      <c r="AN70" s="275"/>
      <c r="AO70" s="275"/>
      <c r="AP70" s="275"/>
      <c r="AQ70" s="275"/>
      <c r="AR70" s="275"/>
    </row>
    <row r="71" hidden="1" spans="37:44">
      <c r="AK71" s="275"/>
      <c r="AL71" s="275"/>
      <c r="AM71" s="275"/>
      <c r="AN71" s="275"/>
      <c r="AO71" s="275"/>
      <c r="AP71" s="275"/>
      <c r="AQ71" s="275"/>
      <c r="AR71" s="275"/>
    </row>
    <row r="72" hidden="1" spans="37:44">
      <c r="AK72" s="275"/>
      <c r="AL72" s="275"/>
      <c r="AM72" s="275"/>
      <c r="AN72" s="275"/>
      <c r="AO72" s="275"/>
      <c r="AP72" s="275"/>
      <c r="AQ72" s="275"/>
      <c r="AR72" s="275"/>
    </row>
    <row r="73" hidden="1" spans="37:44">
      <c r="AK73" s="275"/>
      <c r="AL73" s="275"/>
      <c r="AM73" s="275"/>
      <c r="AN73" s="275"/>
      <c r="AO73" s="275"/>
      <c r="AP73" s="275"/>
      <c r="AQ73" s="275"/>
      <c r="AR73" s="275"/>
    </row>
  </sheetData>
  <sheetProtection algorithmName="SHA-512" hashValue="AiZw8FdRN9n4Irr+sNYZOLU6BNY4SBNt0DhmJ6XvNtijrwn/+MdOGpXL2ras9XTvXBunOxsrRQoXgHX8YEWb2A==" saltValue="WYM5yflejuef/qP+XTlMJ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M49:AM50"/>
    <mergeCell ref="AO7:AO8"/>
    <mergeCell ref="AO30:AO31"/>
  </mergeCells>
  <printOptions horizontalCentered="1"/>
  <pageMargins left="0.393700787401575" right="0.196850393700787" top="0.393700787401575" bottom="0.31496062992126" header="0.511811023622047"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U121"/>
  <sheetViews>
    <sheetView showGridLines="0" zoomScaleSheetLayoutView="55" workbookViewId="0">
      <selection activeCell="A1" sqref="A1"/>
    </sheetView>
  </sheetViews>
  <sheetFormatPr defaultColWidth="0" defaultRowHeight="13.5" customHeight="1" zeroHeight="1"/>
  <cols>
    <col min="1" max="125" width="2.5" style="267" customWidth="1"/>
    <col min="126" max="16384" width="9" style="268" hidden="1"/>
  </cols>
  <sheetData>
    <row r="1" customHeight="1" spans="2:12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11">
      <c r="B2" s="268"/>
      <c r="DG2" s="268"/>
    </row>
    <row r="3" spans="3:12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row r="5"/>
    <row r="6"/>
    <row r="7"/>
    <row r="8"/>
    <row r="9" spans="125:125">
      <c r="DU9" s="268"/>
    </row>
    <row r="10"/>
    <row r="11"/>
    <row r="12"/>
    <row r="13"/>
    <row r="14"/>
    <row r="15"/>
    <row r="16"/>
    <row r="17" spans="125:125">
      <c r="DU17" s="268"/>
    </row>
    <row r="18"/>
    <row r="19"/>
    <row r="20" spans="125:125">
      <c r="DU20" s="268"/>
    </row>
    <row r="21" spans="125:125">
      <c r="DU21" s="268"/>
    </row>
    <row r="22"/>
    <row r="23"/>
    <row r="24"/>
    <row r="25"/>
    <row r="26"/>
    <row r="27"/>
    <row r="28" spans="125:125">
      <c r="DU28" s="268"/>
    </row>
    <row r="29"/>
    <row r="30"/>
    <row r="31"/>
    <row r="32"/>
    <row r="33" spans="2:9">
      <c r="B33" s="268"/>
      <c r="G33" s="268"/>
      <c r="I33" s="268"/>
    </row>
    <row r="34" spans="3:112">
      <c r="C34" s="268"/>
      <c r="P34" s="268"/>
      <c r="DE34" s="268"/>
      <c r="DH34" s="268"/>
    </row>
    <row r="35" spans="4:125">
      <c r="D35" s="268"/>
      <c r="E35" s="268"/>
      <c r="DG35" s="268"/>
      <c r="DJ35" s="268"/>
      <c r="DP35" s="268"/>
      <c r="DQ35" s="268"/>
      <c r="DR35" s="268"/>
      <c r="DS35" s="268"/>
      <c r="DT35" s="268"/>
      <c r="DU35" s="268"/>
    </row>
    <row r="36" spans="6:12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125:125">
      <c r="DU37" s="268"/>
    </row>
    <row r="38" spans="124:125">
      <c r="DT38" s="268"/>
      <c r="DU38" s="268"/>
    </row>
    <row r="39"/>
    <row r="40" spans="112:112">
      <c r="DH40" s="268"/>
    </row>
    <row r="41" spans="109:109">
      <c r="DE41" s="268"/>
    </row>
    <row r="42" spans="111:114">
      <c r="DG42" s="268"/>
      <c r="DJ42" s="268"/>
    </row>
    <row r="43" spans="17:12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125:125">
      <c r="DU44" s="268"/>
    </row>
    <row r="45"/>
    <row r="46"/>
    <row r="47"/>
    <row r="48" spans="124:125">
      <c r="DT48" s="268"/>
      <c r="DU48" s="268"/>
    </row>
    <row r="49" spans="125:125">
      <c r="DU49" s="268"/>
    </row>
    <row r="50" spans="125:125">
      <c r="DU50" s="268"/>
    </row>
    <row r="51" spans="120:125">
      <c r="DP51" s="268"/>
      <c r="DQ51" s="268"/>
      <c r="DR51" s="268"/>
      <c r="DS51" s="268"/>
      <c r="DT51" s="268"/>
      <c r="DU51" s="268"/>
    </row>
    <row r="52"/>
    <row r="53"/>
    <row r="54" spans="125:125">
      <c r="DU54" s="268"/>
    </row>
    <row r="55"/>
    <row r="56"/>
    <row r="57"/>
    <row r="58" spans="125:125">
      <c r="DU58" s="268"/>
    </row>
    <row r="59"/>
    <row r="60"/>
    <row r="61"/>
    <row r="62"/>
    <row r="63" spans="125:125">
      <c r="DU63" s="268"/>
    </row>
    <row r="64" spans="124:125">
      <c r="DT64" s="268"/>
      <c r="DU64" s="268"/>
    </row>
    <row r="65"/>
    <row r="66"/>
    <row r="67"/>
    <row r="68"/>
    <row r="69" spans="123:125">
      <c r="DS69" s="268"/>
      <c r="DT69" s="268"/>
      <c r="DU69" s="268"/>
    </row>
    <row r="70"/>
    <row r="71"/>
    <row r="72"/>
    <row r="73"/>
    <row r="74"/>
    <row r="75"/>
    <row r="76"/>
    <row r="77"/>
    <row r="78"/>
    <row r="79"/>
    <row r="80"/>
    <row r="81"/>
    <row r="82" spans="116:116">
      <c r="DL82" s="268"/>
    </row>
    <row r="83" spans="117:125">
      <c r="DM83" s="268"/>
      <c r="DN83" s="268"/>
      <c r="DO83" s="268"/>
      <c r="DP83" s="268"/>
      <c r="DQ83" s="268"/>
      <c r="DR83" s="268"/>
      <c r="DS83" s="268"/>
      <c r="DT83" s="268"/>
      <c r="DU83" s="268"/>
    </row>
    <row r="84"/>
    <row r="85"/>
    <row r="86"/>
    <row r="87"/>
    <row r="88" spans="125:125">
      <c r="DU88" s="268"/>
    </row>
    <row r="89"/>
    <row r="90"/>
    <row r="91"/>
    <row r="92" customHeight="1"/>
    <row r="93" customHeight="1"/>
    <row r="94" customHeight="1" spans="123:125">
      <c r="DS94" s="268"/>
      <c r="DT94" s="268"/>
      <c r="DU94" s="268"/>
    </row>
    <row r="95" customHeight="1" spans="125:125">
      <c r="DU95" s="268"/>
    </row>
    <row r="96" customHeight="1"/>
    <row r="97" customHeight="1"/>
    <row r="98" customHeight="1"/>
    <row r="99" customHeight="1"/>
    <row r="100" customHeight="1"/>
    <row r="101" customHeight="1" spans="125:125">
      <c r="DU101" s="268"/>
    </row>
    <row r="102" customHeight="1"/>
    <row r="103" customHeight="1"/>
    <row r="104" customHeight="1" spans="124:125">
      <c r="DT104" s="268"/>
      <c r="DU104" s="268"/>
    </row>
    <row r="105" customHeight="1"/>
    <row r="106" customHeight="1"/>
    <row r="107" customHeight="1"/>
    <row r="108" customHeight="1"/>
    <row r="109" customHeight="1"/>
    <row r="110" customHeight="1"/>
    <row r="111" customHeight="1"/>
    <row r="112" customHeight="1"/>
    <row r="113" customHeight="1"/>
    <row r="114" customHeight="1"/>
    <row r="115" customHeight="1"/>
    <row r="116" customHeight="1" spans="125:125">
      <c r="DU116" s="268" t="s">
        <v>406</v>
      </c>
    </row>
    <row r="121" hidden="1" customHeight="1" spans="125:125">
      <c r="DU121" s="268"/>
    </row>
  </sheetData>
  <sheetProtection algorithmName="SHA-512" hashValue="WLycsN4rR81YtkOKlRZiJkP2cIBH4lk7PZjjntlnNE+ZRPRhfPtQvKFFDIhXOafq/UH4zBMjujJoKePXnLNouA==" saltValue="U/U1GE+KP+3Te4Cr8P5hkg==" spinCount="100000" sheet="1" objects="1" scenarios="1"/>
  <printOptions horizontalCentered="1" verticalCentered="1"/>
  <pageMargins left="0" right="0" top="0.196850393700787" bottom="0" header="0.393700787401575"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U116"/>
  <sheetViews>
    <sheetView showGridLines="0" zoomScaleSheetLayoutView="55" workbookViewId="0">
      <selection activeCell="A1" sqref="A1"/>
    </sheetView>
  </sheetViews>
  <sheetFormatPr defaultColWidth="0" defaultRowHeight="13.5" customHeight="1" zeroHeight="1"/>
  <cols>
    <col min="1" max="125" width="2.5" style="267" customWidth="1"/>
    <col min="126" max="142" width="0" style="268" hidden="1" customWidth="1"/>
    <col min="143" max="16384" width="9" style="268" hidden="1"/>
  </cols>
  <sheetData>
    <row r="1" customHeight="1" spans="1:12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20">
      <c r="B2" s="268"/>
      <c r="T2" s="268"/>
    </row>
    <row r="3" spans="3:12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row r="5"/>
    <row r="6"/>
    <row r="7"/>
    <row r="8"/>
    <row r="9"/>
    <row r="10"/>
    <row r="11"/>
    <row r="12"/>
    <row r="13"/>
    <row r="14"/>
    <row r="15"/>
    <row r="16"/>
    <row r="17"/>
    <row r="18"/>
    <row r="19"/>
    <row r="20"/>
    <row r="21"/>
    <row r="22"/>
    <row r="23"/>
    <row r="24"/>
    <row r="25"/>
    <row r="26"/>
    <row r="27"/>
    <row r="28"/>
    <row r="29"/>
    <row r="30"/>
    <row r="31"/>
    <row r="32"/>
    <row r="33" spans="2:9">
      <c r="B33" s="268"/>
      <c r="G33" s="268"/>
      <c r="I33" s="268"/>
    </row>
    <row r="34" spans="3:21">
      <c r="C34" s="268"/>
      <c r="P34" s="268"/>
      <c r="R34" s="268"/>
      <c r="U34" s="268"/>
    </row>
    <row r="35" spans="4:12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6:22">
      <c r="F36" s="268"/>
      <c r="H36" s="268"/>
      <c r="J36" s="268"/>
      <c r="K36" s="268"/>
      <c r="L36" s="268"/>
      <c r="M36" s="268"/>
      <c r="N36" s="268"/>
      <c r="O36" s="268"/>
      <c r="Q36" s="268"/>
      <c r="S36" s="268"/>
      <c r="V36" s="268"/>
    </row>
    <row r="37"/>
    <row r="38"/>
    <row r="39"/>
    <row r="40" spans="21:21">
      <c r="U40" s="268"/>
    </row>
    <row r="41" spans="18:18">
      <c r="R41" s="268"/>
    </row>
    <row r="42" spans="20:12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17:22">
      <c r="Q43" s="268"/>
      <c r="S43" s="268"/>
      <c r="V43" s="268"/>
    </row>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spans="125:125">
      <c r="DU116" s="267" t="s">
        <v>406</v>
      </c>
    </row>
  </sheetData>
  <sheetProtection algorithmName="SHA-512" hashValue="rc6VgfB4BJhX3pMkTJk1+NkmNewoLbJrvy8kjn5WSOJRHw1253a+m0OO5J8jTfJ5MLB5hBmX1APD8CUDUjGsQg==" saltValue="ENgWQGsTvQsI7Lpc5azFyg==" spinCount="100000" sheet="1" objects="1" scenarios="1"/>
  <printOptions horizontalCentered="1" verticalCentered="1"/>
  <pageMargins left="0" right="0" top="0.196850393700787" bottom="0" header="0.393700787401575"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MasterSheet">
    <pageSetUpPr fitToPage="1"/>
  </sheetPr>
  <dimension ref="B1:J50"/>
  <sheetViews>
    <sheetView showGridLines="0" zoomScale="70" zoomScaleNormal="70" workbookViewId="0">
      <selection activeCell="A1" sqref="A1"/>
    </sheetView>
  </sheetViews>
  <sheetFormatPr defaultColWidth="0" defaultRowHeight="13.5" customHeight="1" zeroHeight="1"/>
  <cols>
    <col min="1" max="1" width="8.25" style="43" customWidth="1"/>
    <col min="2" max="16" width="14.625" style="43" customWidth="1"/>
    <col min="17" max="16384" width="0" style="4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29.25" customHeight="1" spans="2:10">
      <c r="B45" s="44"/>
      <c r="C45" s="44"/>
      <c r="D45" s="44"/>
      <c r="E45" s="44"/>
      <c r="F45" s="44"/>
      <c r="G45" s="44"/>
      <c r="H45" s="44"/>
      <c r="I45" s="44"/>
      <c r="J45" s="262" t="s">
        <v>452</v>
      </c>
    </row>
    <row r="46" ht="29.25" customHeight="1" spans="2:10">
      <c r="B46" s="242" t="s">
        <v>7</v>
      </c>
      <c r="C46" s="243"/>
      <c r="D46" s="243"/>
      <c r="E46" s="244" t="s">
        <v>453</v>
      </c>
      <c r="F46" s="245" t="s">
        <v>454</v>
      </c>
      <c r="G46" s="246" t="s">
        <v>455</v>
      </c>
      <c r="H46" s="246" t="s">
        <v>456</v>
      </c>
      <c r="I46" s="246" t="s">
        <v>457</v>
      </c>
      <c r="J46" s="263" t="s">
        <v>458</v>
      </c>
    </row>
    <row r="47" ht="57.75" customHeight="1" spans="2:10">
      <c r="B47" s="247"/>
      <c r="C47" s="248" t="s">
        <v>459</v>
      </c>
      <c r="D47" s="248"/>
      <c r="E47" s="249"/>
      <c r="F47" s="250">
        <v>86.43</v>
      </c>
      <c r="G47" s="251">
        <v>70.86</v>
      </c>
      <c r="H47" s="251">
        <v>67.02</v>
      </c>
      <c r="I47" s="251">
        <v>70.01</v>
      </c>
      <c r="J47" s="264">
        <v>73.02</v>
      </c>
    </row>
    <row r="48" ht="57.75" customHeight="1" spans="2:10">
      <c r="B48" s="252"/>
      <c r="C48" s="253" t="s">
        <v>460</v>
      </c>
      <c r="D48" s="253"/>
      <c r="E48" s="254"/>
      <c r="F48" s="255">
        <v>3.89</v>
      </c>
      <c r="G48" s="256">
        <v>5.73</v>
      </c>
      <c r="H48" s="256">
        <v>9.88</v>
      </c>
      <c r="I48" s="256">
        <v>14.87</v>
      </c>
      <c r="J48" s="265">
        <v>12.28</v>
      </c>
    </row>
    <row r="49" ht="57.75" customHeight="1" spans="2:10">
      <c r="B49" s="257"/>
      <c r="C49" s="258" t="s">
        <v>58</v>
      </c>
      <c r="D49" s="258"/>
      <c r="E49" s="259"/>
      <c r="F49" s="260" t="s">
        <v>461</v>
      </c>
      <c r="G49" s="261" t="s">
        <v>462</v>
      </c>
      <c r="H49" s="261" t="s">
        <v>463</v>
      </c>
      <c r="I49" s="261">
        <v>0.55</v>
      </c>
      <c r="J49" s="266" t="s">
        <v>464</v>
      </c>
    </row>
    <row r="50"/>
  </sheetData>
  <sheetProtection algorithmName="SHA-512" hashValue="uBsrXpabaDsFkP0LKBNlHA7Y/OGZuBK75GIOHzHXKRleyihNaoBo03lAnlg2VDB08vE3zs62ChWR78R89USPrQ==" saltValue="FBiYKhWo3j0WNviYRskliw==" spinCount="100000" sheet="1" objects="1" scenarios="1"/>
  <mergeCells count="3">
    <mergeCell ref="C47:E47"/>
    <mergeCell ref="C48:E48"/>
    <mergeCell ref="C49:E49"/>
  </mergeCells>
  <printOptions horizontalCentered="1"/>
  <pageMargins left="0" right="0" top="0.196850393700787"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MasterSheet5">
    <pageSetUpPr fitToPage="1"/>
  </sheetPr>
  <dimension ref="A1:P45"/>
  <sheetViews>
    <sheetView showGridLines="0" zoomScale="60" zoomScaleNormal="60" workbookViewId="0">
      <selection activeCell="A1" sqref="A1"/>
    </sheetView>
  </sheetViews>
  <sheetFormatPr defaultColWidth="0" defaultRowHeight="13.5" customHeight="1" zeroHeight="1"/>
  <cols>
    <col min="1" max="1" width="6.625" style="208" customWidth="1"/>
    <col min="2" max="2" width="11" style="208" customWidth="1"/>
    <col min="3" max="3" width="17" style="208" customWidth="1"/>
    <col min="4" max="5" width="16.625" style="208" customWidth="1"/>
    <col min="6" max="15" width="15" style="208" customWidth="1"/>
    <col min="16" max="16" width="24" style="208" customWidth="1"/>
    <col min="17" max="16384" width="0" style="208" hidden="1"/>
  </cols>
  <sheetData>
    <row r="1" ht="16.5" customHeight="1" spans="1:16">
      <c r="A1" s="209"/>
      <c r="B1" s="209"/>
      <c r="C1" s="209"/>
      <c r="D1" s="209"/>
      <c r="E1" s="209"/>
      <c r="F1" s="209"/>
      <c r="G1" s="209"/>
      <c r="H1" s="209"/>
      <c r="I1" s="209"/>
      <c r="J1" s="209"/>
      <c r="K1" s="209"/>
      <c r="L1" s="209"/>
      <c r="M1" s="209"/>
      <c r="N1" s="209"/>
      <c r="O1" s="209"/>
      <c r="P1" s="209"/>
    </row>
    <row r="2" ht="16.5" customHeight="1" spans="1:16">
      <c r="A2" s="209"/>
      <c r="B2" s="209"/>
      <c r="C2" s="209"/>
      <c r="D2" s="209"/>
      <c r="E2" s="209"/>
      <c r="F2" s="209"/>
      <c r="G2" s="209"/>
      <c r="H2" s="209"/>
      <c r="I2" s="209"/>
      <c r="J2" s="209"/>
      <c r="K2" s="209"/>
      <c r="L2" s="209"/>
      <c r="M2" s="209"/>
      <c r="N2" s="209"/>
      <c r="O2" s="209"/>
      <c r="P2" s="209"/>
    </row>
    <row r="3" ht="16.5" customHeight="1" spans="1:16">
      <c r="A3" s="209"/>
      <c r="B3" s="209"/>
      <c r="C3" s="209"/>
      <c r="D3" s="209"/>
      <c r="E3" s="209"/>
      <c r="F3" s="209"/>
      <c r="G3" s="209"/>
      <c r="H3" s="209"/>
      <c r="I3" s="209"/>
      <c r="J3" s="209"/>
      <c r="K3" s="209"/>
      <c r="L3" s="209"/>
      <c r="M3" s="209"/>
      <c r="N3" s="209"/>
      <c r="O3" s="209"/>
      <c r="P3" s="209"/>
    </row>
    <row r="4" ht="16.5" customHeight="1" spans="1:16">
      <c r="A4" s="209"/>
      <c r="B4" s="209"/>
      <c r="C4" s="209"/>
      <c r="D4" s="209"/>
      <c r="E4" s="209"/>
      <c r="F4" s="209"/>
      <c r="G4" s="209"/>
      <c r="H4" s="209"/>
      <c r="I4" s="209"/>
      <c r="J4" s="209"/>
      <c r="K4" s="209"/>
      <c r="L4" s="209"/>
      <c r="M4" s="209"/>
      <c r="N4" s="209"/>
      <c r="O4" s="209"/>
      <c r="P4" s="209"/>
    </row>
    <row r="5" ht="16.5" customHeight="1" spans="1:16">
      <c r="A5" s="209"/>
      <c r="B5" s="209"/>
      <c r="C5" s="209"/>
      <c r="D5" s="209"/>
      <c r="E5" s="209"/>
      <c r="F5" s="209"/>
      <c r="G5" s="209"/>
      <c r="H5" s="209"/>
      <c r="I5" s="209"/>
      <c r="J5" s="209"/>
      <c r="K5" s="209"/>
      <c r="L5" s="209"/>
      <c r="M5" s="209"/>
      <c r="N5" s="209"/>
      <c r="O5" s="209"/>
      <c r="P5" s="209"/>
    </row>
    <row r="6" ht="16.5" customHeight="1" spans="1:16">
      <c r="A6" s="209"/>
      <c r="B6" s="209"/>
      <c r="C6" s="209"/>
      <c r="D6" s="209"/>
      <c r="E6" s="209"/>
      <c r="F6" s="209"/>
      <c r="G6" s="209"/>
      <c r="H6" s="209"/>
      <c r="I6" s="209"/>
      <c r="J6" s="209"/>
      <c r="K6" s="209"/>
      <c r="L6" s="209"/>
      <c r="M6" s="209"/>
      <c r="N6" s="209"/>
      <c r="O6" s="209"/>
      <c r="P6" s="209"/>
    </row>
    <row r="7" ht="16.5" customHeight="1" spans="1:16">
      <c r="A7" s="209"/>
      <c r="B7" s="209"/>
      <c r="C7" s="209"/>
      <c r="D7" s="209"/>
      <c r="E7" s="209"/>
      <c r="F7" s="209"/>
      <c r="G7" s="209"/>
      <c r="H7" s="209"/>
      <c r="I7" s="209"/>
      <c r="J7" s="209"/>
      <c r="K7" s="209"/>
      <c r="L7" s="209"/>
      <c r="M7" s="209"/>
      <c r="N7" s="209"/>
      <c r="O7" s="209"/>
      <c r="P7" s="209"/>
    </row>
    <row r="8" ht="16.5" customHeight="1" spans="1:16">
      <c r="A8" s="209"/>
      <c r="B8" s="209"/>
      <c r="C8" s="209"/>
      <c r="D8" s="209"/>
      <c r="E8" s="209"/>
      <c r="F8" s="209"/>
      <c r="G8" s="209"/>
      <c r="H8" s="209"/>
      <c r="I8" s="209"/>
      <c r="J8" s="209"/>
      <c r="K8" s="209"/>
      <c r="L8" s="209"/>
      <c r="M8" s="209"/>
      <c r="N8" s="209"/>
      <c r="O8" s="209"/>
      <c r="P8" s="209"/>
    </row>
    <row r="9" ht="16.5" customHeight="1" spans="1:16">
      <c r="A9" s="209"/>
      <c r="B9" s="209"/>
      <c r="C9" s="209"/>
      <c r="D9" s="209"/>
      <c r="E9" s="209"/>
      <c r="F9" s="209"/>
      <c r="G9" s="209"/>
      <c r="H9" s="209"/>
      <c r="I9" s="209"/>
      <c r="J9" s="209"/>
      <c r="K9" s="209"/>
      <c r="L9" s="209"/>
      <c r="M9" s="209"/>
      <c r="N9" s="209"/>
      <c r="O9" s="209"/>
      <c r="P9" s="209"/>
    </row>
    <row r="10" ht="16.5" customHeight="1" spans="1:16">
      <c r="A10" s="209"/>
      <c r="B10" s="209"/>
      <c r="C10" s="209"/>
      <c r="D10" s="209"/>
      <c r="E10" s="209"/>
      <c r="F10" s="209"/>
      <c r="G10" s="209"/>
      <c r="H10" s="209"/>
      <c r="I10" s="209"/>
      <c r="J10" s="209"/>
      <c r="K10" s="209"/>
      <c r="L10" s="209"/>
      <c r="M10" s="209"/>
      <c r="N10" s="209"/>
      <c r="O10" s="209"/>
      <c r="P10" s="209"/>
    </row>
    <row r="11" ht="16.5" customHeight="1" spans="1:16">
      <c r="A11" s="209"/>
      <c r="B11" s="209"/>
      <c r="C11" s="209"/>
      <c r="D11" s="209"/>
      <c r="E11" s="209"/>
      <c r="F11" s="209"/>
      <c r="G11" s="209"/>
      <c r="H11" s="209"/>
      <c r="I11" s="209"/>
      <c r="J11" s="209"/>
      <c r="K11" s="209"/>
      <c r="L11" s="209"/>
      <c r="M11" s="209"/>
      <c r="N11" s="209"/>
      <c r="O11" s="209"/>
      <c r="P11" s="209"/>
    </row>
    <row r="12" ht="16.5" customHeight="1" spans="1:16">
      <c r="A12" s="209"/>
      <c r="B12" s="209"/>
      <c r="C12" s="209"/>
      <c r="D12" s="209"/>
      <c r="E12" s="209"/>
      <c r="F12" s="209"/>
      <c r="G12" s="209"/>
      <c r="H12" s="209"/>
      <c r="I12" s="209"/>
      <c r="J12" s="209"/>
      <c r="K12" s="209"/>
      <c r="L12" s="209"/>
      <c r="M12" s="209"/>
      <c r="N12" s="209"/>
      <c r="O12" s="209"/>
      <c r="P12" s="209"/>
    </row>
    <row r="13" ht="16.5" customHeight="1" spans="1:16">
      <c r="A13" s="209"/>
      <c r="B13" s="209"/>
      <c r="C13" s="209"/>
      <c r="D13" s="209"/>
      <c r="E13" s="209"/>
      <c r="F13" s="209"/>
      <c r="G13" s="209"/>
      <c r="H13" s="209"/>
      <c r="I13" s="209"/>
      <c r="J13" s="209"/>
      <c r="K13" s="209"/>
      <c r="L13" s="209"/>
      <c r="M13" s="209"/>
      <c r="N13" s="209"/>
      <c r="O13" s="209"/>
      <c r="P13" s="209"/>
    </row>
    <row r="14" ht="16.5" customHeight="1" spans="1:16">
      <c r="A14" s="209"/>
      <c r="B14" s="209"/>
      <c r="C14" s="209"/>
      <c r="D14" s="209"/>
      <c r="E14" s="209"/>
      <c r="F14" s="209"/>
      <c r="G14" s="209"/>
      <c r="H14" s="209"/>
      <c r="I14" s="209"/>
      <c r="J14" s="209"/>
      <c r="K14" s="209"/>
      <c r="L14" s="209"/>
      <c r="M14" s="209"/>
      <c r="N14" s="209"/>
      <c r="O14" s="209"/>
      <c r="P14" s="209"/>
    </row>
    <row r="15" ht="16.5" customHeight="1" spans="1:16">
      <c r="A15" s="209"/>
      <c r="B15" s="209"/>
      <c r="C15" s="209"/>
      <c r="D15" s="209"/>
      <c r="E15" s="209"/>
      <c r="F15" s="209"/>
      <c r="G15" s="209"/>
      <c r="H15" s="209"/>
      <c r="I15" s="209"/>
      <c r="J15" s="209"/>
      <c r="K15" s="209"/>
      <c r="L15" s="209"/>
      <c r="M15" s="209"/>
      <c r="N15" s="209"/>
      <c r="O15" s="209"/>
      <c r="P15" s="209"/>
    </row>
    <row r="16" ht="16.5" customHeight="1" spans="1:16">
      <c r="A16" s="209"/>
      <c r="B16" s="209"/>
      <c r="C16" s="209"/>
      <c r="D16" s="209"/>
      <c r="E16" s="209"/>
      <c r="F16" s="209"/>
      <c r="G16" s="209"/>
      <c r="H16" s="209"/>
      <c r="I16" s="209"/>
      <c r="J16" s="209"/>
      <c r="K16" s="209"/>
      <c r="L16" s="209"/>
      <c r="M16" s="209"/>
      <c r="N16" s="209"/>
      <c r="O16" s="209"/>
      <c r="P16" s="209"/>
    </row>
    <row r="17" ht="16.5" customHeight="1" spans="1:16">
      <c r="A17" s="209"/>
      <c r="B17" s="209"/>
      <c r="C17" s="209"/>
      <c r="D17" s="209"/>
      <c r="E17" s="209"/>
      <c r="F17" s="209"/>
      <c r="G17" s="209"/>
      <c r="H17" s="209"/>
      <c r="I17" s="209"/>
      <c r="J17" s="209"/>
      <c r="K17" s="209"/>
      <c r="L17" s="209"/>
      <c r="M17" s="209"/>
      <c r="N17" s="209"/>
      <c r="O17" s="209"/>
      <c r="P17" s="209"/>
    </row>
    <row r="18" ht="16.5" customHeight="1" spans="1:16">
      <c r="A18" s="209"/>
      <c r="B18" s="209"/>
      <c r="C18" s="209"/>
      <c r="D18" s="209"/>
      <c r="E18" s="209"/>
      <c r="F18" s="209"/>
      <c r="G18" s="209"/>
      <c r="H18" s="209"/>
      <c r="I18" s="209"/>
      <c r="J18" s="209"/>
      <c r="K18" s="209"/>
      <c r="L18" s="209"/>
      <c r="M18" s="209"/>
      <c r="N18" s="209"/>
      <c r="O18" s="209"/>
      <c r="P18" s="209"/>
    </row>
    <row r="19" ht="16.5" customHeight="1" spans="1:16">
      <c r="A19" s="209"/>
      <c r="B19" s="209"/>
      <c r="C19" s="209"/>
      <c r="D19" s="209"/>
      <c r="E19" s="209"/>
      <c r="F19" s="209"/>
      <c r="G19" s="209"/>
      <c r="H19" s="209"/>
      <c r="I19" s="209"/>
      <c r="J19" s="209"/>
      <c r="K19" s="209"/>
      <c r="L19" s="209"/>
      <c r="M19" s="209"/>
      <c r="N19" s="209"/>
      <c r="O19" s="209"/>
      <c r="P19" s="209"/>
    </row>
    <row r="20" ht="16.5" customHeight="1" spans="1:16">
      <c r="A20" s="209"/>
      <c r="B20" s="209"/>
      <c r="C20" s="209"/>
      <c r="D20" s="209"/>
      <c r="E20" s="209"/>
      <c r="F20" s="209"/>
      <c r="G20" s="209"/>
      <c r="H20" s="209"/>
      <c r="I20" s="209"/>
      <c r="J20" s="209"/>
      <c r="K20" s="209"/>
      <c r="L20" s="209"/>
      <c r="M20" s="209"/>
      <c r="N20" s="209"/>
      <c r="O20" s="209"/>
      <c r="P20" s="209"/>
    </row>
    <row r="21" ht="16.5" customHeight="1" spans="1:16">
      <c r="A21" s="209"/>
      <c r="B21" s="209"/>
      <c r="C21" s="209"/>
      <c r="D21" s="209"/>
      <c r="E21" s="209"/>
      <c r="F21" s="209"/>
      <c r="G21" s="209"/>
      <c r="H21" s="209"/>
      <c r="I21" s="209"/>
      <c r="J21" s="209"/>
      <c r="K21" s="209"/>
      <c r="L21" s="209"/>
      <c r="M21" s="209"/>
      <c r="N21" s="209"/>
      <c r="O21" s="209"/>
      <c r="P21" s="209"/>
    </row>
    <row r="22" ht="16.5" customHeight="1" spans="1:16">
      <c r="A22" s="209"/>
      <c r="B22" s="209"/>
      <c r="C22" s="209"/>
      <c r="D22" s="209"/>
      <c r="E22" s="209"/>
      <c r="F22" s="209"/>
      <c r="G22" s="209"/>
      <c r="H22" s="209"/>
      <c r="I22" s="209"/>
      <c r="J22" s="209"/>
      <c r="K22" s="209"/>
      <c r="L22" s="209"/>
      <c r="M22" s="209"/>
      <c r="N22" s="209"/>
      <c r="O22" s="209"/>
      <c r="P22" s="209"/>
    </row>
    <row r="23" ht="16.5" customHeight="1" spans="1:16">
      <c r="A23" s="209"/>
      <c r="B23" s="209"/>
      <c r="C23" s="209"/>
      <c r="D23" s="209"/>
      <c r="E23" s="209"/>
      <c r="F23" s="209"/>
      <c r="G23" s="209"/>
      <c r="H23" s="209"/>
      <c r="I23" s="209"/>
      <c r="J23" s="209"/>
      <c r="K23" s="209"/>
      <c r="L23" s="209"/>
      <c r="M23" s="209"/>
      <c r="N23" s="209"/>
      <c r="O23" s="209"/>
      <c r="P23" s="209"/>
    </row>
    <row r="24" ht="16.5" customHeight="1" spans="1:16">
      <c r="A24" s="209"/>
      <c r="B24" s="209"/>
      <c r="C24" s="209"/>
      <c r="D24" s="209"/>
      <c r="E24" s="209"/>
      <c r="F24" s="209"/>
      <c r="G24" s="209"/>
      <c r="H24" s="209"/>
      <c r="I24" s="209"/>
      <c r="J24" s="209"/>
      <c r="K24" s="209"/>
      <c r="L24" s="209"/>
      <c r="M24" s="209"/>
      <c r="N24" s="209"/>
      <c r="O24" s="209"/>
      <c r="P24" s="209"/>
    </row>
    <row r="25" ht="16.5" customHeight="1" spans="1:16">
      <c r="A25" s="209"/>
      <c r="B25" s="209"/>
      <c r="C25" s="209"/>
      <c r="D25" s="209"/>
      <c r="E25" s="209"/>
      <c r="F25" s="209"/>
      <c r="G25" s="209"/>
      <c r="H25" s="209"/>
      <c r="I25" s="209"/>
      <c r="J25" s="209"/>
      <c r="K25" s="209"/>
      <c r="L25" s="209"/>
      <c r="M25" s="209"/>
      <c r="N25" s="209"/>
      <c r="O25" s="209"/>
      <c r="P25" s="209"/>
    </row>
    <row r="26" ht="16.5" customHeight="1" spans="1:16">
      <c r="A26" s="209"/>
      <c r="B26" s="209"/>
      <c r="C26" s="209"/>
      <c r="D26" s="209"/>
      <c r="E26" s="209"/>
      <c r="F26" s="209"/>
      <c r="G26" s="209"/>
      <c r="H26" s="209"/>
      <c r="I26" s="209"/>
      <c r="J26" s="209"/>
      <c r="K26" s="209"/>
      <c r="L26" s="209"/>
      <c r="M26" s="209"/>
      <c r="N26" s="209"/>
      <c r="O26" s="209"/>
      <c r="P26" s="209"/>
    </row>
    <row r="27" ht="16.5" customHeight="1" spans="1:16">
      <c r="A27" s="209"/>
      <c r="B27" s="209"/>
      <c r="C27" s="209"/>
      <c r="D27" s="209"/>
      <c r="E27" s="209"/>
      <c r="F27" s="209"/>
      <c r="G27" s="209"/>
      <c r="H27" s="209"/>
      <c r="I27" s="209"/>
      <c r="J27" s="209"/>
      <c r="K27" s="209"/>
      <c r="L27" s="209"/>
      <c r="M27" s="209"/>
      <c r="N27" s="209"/>
      <c r="O27" s="209"/>
      <c r="P27" s="209"/>
    </row>
    <row r="28" ht="16.5" customHeight="1" spans="1:16">
      <c r="A28" s="209"/>
      <c r="B28" s="209"/>
      <c r="C28" s="209"/>
      <c r="D28" s="209"/>
      <c r="E28" s="209"/>
      <c r="F28" s="209"/>
      <c r="G28" s="209"/>
      <c r="H28" s="209"/>
      <c r="I28" s="209"/>
      <c r="J28" s="209"/>
      <c r="K28" s="209"/>
      <c r="L28" s="209"/>
      <c r="M28" s="209"/>
      <c r="N28" s="209"/>
      <c r="O28" s="209"/>
      <c r="P28" s="209"/>
    </row>
    <row r="29" ht="16.5" customHeight="1" spans="1:16">
      <c r="A29" s="209"/>
      <c r="B29" s="209"/>
      <c r="C29" s="209"/>
      <c r="D29" s="209"/>
      <c r="E29" s="209"/>
      <c r="F29" s="209"/>
      <c r="G29" s="209"/>
      <c r="H29" s="209"/>
      <c r="I29" s="209"/>
      <c r="J29" s="209"/>
      <c r="K29" s="209"/>
      <c r="L29" s="209"/>
      <c r="M29" s="209"/>
      <c r="N29" s="209"/>
      <c r="O29" s="209"/>
      <c r="P29" s="209"/>
    </row>
    <row r="30" ht="16.5" customHeight="1" spans="1:16">
      <c r="A30" s="209"/>
      <c r="B30" s="209"/>
      <c r="C30" s="209"/>
      <c r="D30" s="209"/>
      <c r="E30" s="209"/>
      <c r="F30" s="209"/>
      <c r="G30" s="209"/>
      <c r="H30" s="209"/>
      <c r="I30" s="209"/>
      <c r="J30" s="209"/>
      <c r="K30" s="209"/>
      <c r="L30" s="209"/>
      <c r="M30" s="209"/>
      <c r="N30" s="209"/>
      <c r="O30" s="209"/>
      <c r="P30" s="209"/>
    </row>
    <row r="31" ht="16.5" customHeight="1" spans="1:16">
      <c r="A31" s="209"/>
      <c r="B31" s="209"/>
      <c r="C31" s="209"/>
      <c r="D31" s="209"/>
      <c r="E31" s="209"/>
      <c r="F31" s="209"/>
      <c r="G31" s="209"/>
      <c r="H31" s="209"/>
      <c r="I31" s="209"/>
      <c r="J31" s="209"/>
      <c r="K31" s="209"/>
      <c r="L31" s="209"/>
      <c r="M31" s="209"/>
      <c r="N31" s="209"/>
      <c r="O31" s="209"/>
      <c r="P31" s="209"/>
    </row>
    <row r="32" ht="31.5" customHeight="1" spans="1:16">
      <c r="A32" s="209"/>
      <c r="B32" s="209"/>
      <c r="C32" s="209"/>
      <c r="D32" s="209"/>
      <c r="E32" s="209"/>
      <c r="F32" s="209"/>
      <c r="G32" s="209"/>
      <c r="H32" s="209"/>
      <c r="I32" s="209"/>
      <c r="J32" s="237" t="s">
        <v>452</v>
      </c>
      <c r="K32" s="209"/>
      <c r="L32" s="209"/>
      <c r="M32" s="209"/>
      <c r="N32" s="209"/>
      <c r="O32" s="209"/>
      <c r="P32" s="209"/>
    </row>
    <row r="33" ht="39" customHeight="1" spans="1:16">
      <c r="A33" s="209"/>
      <c r="B33" s="210" t="s">
        <v>465</v>
      </c>
      <c r="C33" s="211"/>
      <c r="D33" s="211"/>
      <c r="E33" s="212" t="s">
        <v>453</v>
      </c>
      <c r="F33" s="213" t="s">
        <v>454</v>
      </c>
      <c r="G33" s="214" t="s">
        <v>455</v>
      </c>
      <c r="H33" s="214" t="s">
        <v>456</v>
      </c>
      <c r="I33" s="214" t="s">
        <v>457</v>
      </c>
      <c r="J33" s="238" t="s">
        <v>458</v>
      </c>
      <c r="K33" s="209"/>
      <c r="L33" s="209"/>
      <c r="M33" s="209"/>
      <c r="N33" s="209"/>
      <c r="O33" s="209"/>
      <c r="P33" s="209"/>
    </row>
    <row r="34" ht="39" customHeight="1" spans="1:16">
      <c r="A34" s="209"/>
      <c r="B34" s="215"/>
      <c r="C34" s="216" t="s">
        <v>285</v>
      </c>
      <c r="D34" s="216"/>
      <c r="E34" s="217"/>
      <c r="F34" s="218">
        <v>3.88</v>
      </c>
      <c r="G34" s="219">
        <v>5.72</v>
      </c>
      <c r="H34" s="219">
        <v>9.87</v>
      </c>
      <c r="I34" s="219">
        <v>14.87</v>
      </c>
      <c r="J34" s="239">
        <v>12.27</v>
      </c>
      <c r="K34" s="209"/>
      <c r="L34" s="209"/>
      <c r="M34" s="209"/>
      <c r="N34" s="209"/>
      <c r="O34" s="209"/>
      <c r="P34" s="209"/>
    </row>
    <row r="35" ht="39" customHeight="1" spans="1:16">
      <c r="A35" s="209"/>
      <c r="B35" s="220"/>
      <c r="C35" s="221" t="s">
        <v>320</v>
      </c>
      <c r="D35" s="222"/>
      <c r="E35" s="223"/>
      <c r="F35" s="224">
        <v>9.04</v>
      </c>
      <c r="G35" s="225">
        <v>9.37</v>
      </c>
      <c r="H35" s="225">
        <v>9.04</v>
      </c>
      <c r="I35" s="225">
        <v>9.52</v>
      </c>
      <c r="J35" s="240">
        <v>9.87</v>
      </c>
      <c r="K35" s="209"/>
      <c r="L35" s="209"/>
      <c r="M35" s="209"/>
      <c r="N35" s="209"/>
      <c r="O35" s="209"/>
      <c r="P35" s="209"/>
    </row>
    <row r="36" ht="39" customHeight="1" spans="1:16">
      <c r="A36" s="209"/>
      <c r="B36" s="220"/>
      <c r="C36" s="221" t="s">
        <v>316</v>
      </c>
      <c r="D36" s="222"/>
      <c r="E36" s="223"/>
      <c r="F36" s="224">
        <v>0.97</v>
      </c>
      <c r="G36" s="225">
        <v>1.27</v>
      </c>
      <c r="H36" s="225">
        <v>1.71</v>
      </c>
      <c r="I36" s="225">
        <v>1.78</v>
      </c>
      <c r="J36" s="240">
        <v>1.99</v>
      </c>
      <c r="K36" s="209"/>
      <c r="L36" s="209"/>
      <c r="M36" s="209"/>
      <c r="N36" s="209"/>
      <c r="O36" s="209"/>
      <c r="P36" s="209"/>
    </row>
    <row r="37" ht="39" customHeight="1" spans="1:16">
      <c r="A37" s="209"/>
      <c r="B37" s="220"/>
      <c r="C37" s="221" t="s">
        <v>318</v>
      </c>
      <c r="D37" s="222"/>
      <c r="E37" s="223"/>
      <c r="F37" s="224">
        <v>0.67</v>
      </c>
      <c r="G37" s="225">
        <v>0.39</v>
      </c>
      <c r="H37" s="225">
        <v>0.59</v>
      </c>
      <c r="I37" s="225">
        <v>1.03</v>
      </c>
      <c r="J37" s="240">
        <v>1.17</v>
      </c>
      <c r="K37" s="209"/>
      <c r="L37" s="209"/>
      <c r="M37" s="209"/>
      <c r="N37" s="209"/>
      <c r="O37" s="209"/>
      <c r="P37" s="209"/>
    </row>
    <row r="38" ht="39" customHeight="1" spans="1:16">
      <c r="A38" s="209"/>
      <c r="B38" s="220"/>
      <c r="C38" s="221" t="s">
        <v>322</v>
      </c>
      <c r="D38" s="222"/>
      <c r="E38" s="223"/>
      <c r="F38" s="224" t="s">
        <v>47</v>
      </c>
      <c r="G38" s="225">
        <v>1.14</v>
      </c>
      <c r="H38" s="225">
        <v>1.13</v>
      </c>
      <c r="I38" s="225">
        <v>1.16</v>
      </c>
      <c r="J38" s="240">
        <v>1.15</v>
      </c>
      <c r="K38" s="209"/>
      <c r="L38" s="209"/>
      <c r="M38" s="209"/>
      <c r="N38" s="209"/>
      <c r="O38" s="209"/>
      <c r="P38" s="209"/>
    </row>
    <row r="39" ht="39" customHeight="1" spans="1:16">
      <c r="A39" s="209"/>
      <c r="B39" s="220"/>
      <c r="C39" s="221" t="s">
        <v>319</v>
      </c>
      <c r="D39" s="222"/>
      <c r="E39" s="223"/>
      <c r="F39" s="224">
        <v>0.23</v>
      </c>
      <c r="G39" s="225">
        <v>0.23</v>
      </c>
      <c r="H39" s="225">
        <v>0.23</v>
      </c>
      <c r="I39" s="225">
        <v>0.25</v>
      </c>
      <c r="J39" s="240">
        <v>0.25</v>
      </c>
      <c r="K39" s="209"/>
      <c r="L39" s="209"/>
      <c r="M39" s="209"/>
      <c r="N39" s="209"/>
      <c r="O39" s="209"/>
      <c r="P39" s="209"/>
    </row>
    <row r="40" ht="39" customHeight="1" spans="1:16">
      <c r="A40" s="209"/>
      <c r="B40" s="220"/>
      <c r="C40" s="221" t="s">
        <v>317</v>
      </c>
      <c r="D40" s="222"/>
      <c r="E40" s="223"/>
      <c r="F40" s="224">
        <v>0.11</v>
      </c>
      <c r="G40" s="225">
        <v>0.19</v>
      </c>
      <c r="H40" s="225">
        <v>0.16</v>
      </c>
      <c r="I40" s="225">
        <v>0.23</v>
      </c>
      <c r="J40" s="240">
        <v>0.16</v>
      </c>
      <c r="K40" s="209"/>
      <c r="L40" s="209"/>
      <c r="M40" s="209"/>
      <c r="N40" s="209"/>
      <c r="O40" s="209"/>
      <c r="P40" s="209"/>
    </row>
    <row r="41" ht="39" customHeight="1" spans="1:16">
      <c r="A41" s="209"/>
      <c r="B41" s="220"/>
      <c r="C41" s="221" t="s">
        <v>325</v>
      </c>
      <c r="D41" s="222"/>
      <c r="E41" s="223"/>
      <c r="F41" s="224">
        <v>0.04</v>
      </c>
      <c r="G41" s="225">
        <v>0.02</v>
      </c>
      <c r="H41" s="225">
        <v>0.1</v>
      </c>
      <c r="I41" s="225">
        <v>0.06</v>
      </c>
      <c r="J41" s="240">
        <v>0.06</v>
      </c>
      <c r="K41" s="209"/>
      <c r="L41" s="209"/>
      <c r="M41" s="209"/>
      <c r="N41" s="209"/>
      <c r="O41" s="209"/>
      <c r="P41" s="209"/>
    </row>
    <row r="42" ht="39" customHeight="1" spans="1:16">
      <c r="A42" s="209"/>
      <c r="B42" s="226"/>
      <c r="C42" s="221" t="s">
        <v>466</v>
      </c>
      <c r="D42" s="222"/>
      <c r="E42" s="223"/>
      <c r="F42" s="224" t="s">
        <v>47</v>
      </c>
      <c r="G42" s="225" t="s">
        <v>47</v>
      </c>
      <c r="H42" s="225" t="s">
        <v>47</v>
      </c>
      <c r="I42" s="225" t="s">
        <v>47</v>
      </c>
      <c r="J42" s="240" t="s">
        <v>47</v>
      </c>
      <c r="K42" s="209"/>
      <c r="L42" s="209"/>
      <c r="M42" s="209"/>
      <c r="N42" s="209"/>
      <c r="O42" s="209"/>
      <c r="P42" s="209"/>
    </row>
    <row r="43" ht="39" customHeight="1" spans="1:16">
      <c r="A43" s="209"/>
      <c r="B43" s="227"/>
      <c r="C43" s="228" t="s">
        <v>467</v>
      </c>
      <c r="D43" s="229"/>
      <c r="E43" s="230"/>
      <c r="F43" s="231">
        <v>1</v>
      </c>
      <c r="G43" s="232">
        <v>0.01</v>
      </c>
      <c r="H43" s="232">
        <v>0</v>
      </c>
      <c r="I43" s="232">
        <v>0</v>
      </c>
      <c r="J43" s="241">
        <v>0</v>
      </c>
      <c r="K43" s="209"/>
      <c r="L43" s="209"/>
      <c r="M43" s="209"/>
      <c r="N43" s="209"/>
      <c r="O43" s="209"/>
      <c r="P43" s="209"/>
    </row>
    <row r="44" ht="39" customHeight="1" spans="1:16">
      <c r="A44" s="209"/>
      <c r="B44" s="233"/>
      <c r="C44" s="234"/>
      <c r="D44" s="235"/>
      <c r="E44" s="235"/>
      <c r="F44" s="236"/>
      <c r="G44" s="236"/>
      <c r="H44" s="236"/>
      <c r="I44" s="236"/>
      <c r="J44" s="236"/>
      <c r="K44" s="209"/>
      <c r="L44" s="209"/>
      <c r="M44" s="209"/>
      <c r="N44" s="209"/>
      <c r="O44" s="209"/>
      <c r="P44" s="209"/>
    </row>
    <row r="45" ht="17.25" spans="1:16">
      <c r="A45" s="209"/>
      <c r="B45" s="209"/>
      <c r="C45" s="209"/>
      <c r="D45" s="209"/>
      <c r="E45" s="209"/>
      <c r="F45" s="209"/>
      <c r="G45" s="209"/>
      <c r="H45" s="209"/>
      <c r="I45" s="209"/>
      <c r="J45" s="209"/>
      <c r="K45" s="209"/>
      <c r="L45" s="209"/>
      <c r="M45" s="209"/>
      <c r="N45" s="209"/>
      <c r="O45" s="209"/>
      <c r="P45" s="209"/>
    </row>
  </sheetData>
  <sheetProtection algorithmName="SHA-512" hashValue="K0/R1MQejrr0UNgCwRYv/kCkHVqytUYpJMzGiDp5DMqR8FXFynTER4jIWMxWqbynZMNGWA1Bdhwvsy5j2tHE8A==" saltValue="jETApWPe1tQfuhRxzRIjOw==" spinCount="100000" sheet="1" objects="1" scenarios="1"/>
  <mergeCells count="10">
    <mergeCell ref="C34:E34"/>
    <mergeCell ref="C35:E35"/>
    <mergeCell ref="C36:E36"/>
    <mergeCell ref="C37:E37"/>
    <mergeCell ref="C38:E38"/>
    <mergeCell ref="C39:E39"/>
    <mergeCell ref="C40:E40"/>
    <mergeCell ref="C41:E41"/>
    <mergeCell ref="C42:E42"/>
    <mergeCell ref="C43:E43"/>
  </mergeCells>
  <printOptions horizontalCentered="1"/>
  <pageMargins left="0" right="0" top="0.196850393700787"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MasterSheet6">
    <pageSetUpPr fitToPage="1"/>
  </sheetPr>
  <dimension ref="A1:U64"/>
  <sheetViews>
    <sheetView showGridLines="0" zoomScale="60" zoomScaleNormal="60" zoomScaleSheetLayoutView="55" workbookViewId="0">
      <selection activeCell="A1" sqref="A1"/>
    </sheetView>
  </sheetViews>
  <sheetFormatPr defaultColWidth="0" defaultRowHeight="12.6" customHeight="1" zeroHeight="1"/>
  <cols>
    <col min="1" max="1" width="6.625" style="129" customWidth="1"/>
    <col min="2" max="3" width="10.875" style="129" customWidth="1"/>
    <col min="4" max="4" width="10" style="129" customWidth="1"/>
    <col min="5" max="10" width="11" style="129" customWidth="1"/>
    <col min="11" max="15" width="13.125" style="129" customWidth="1"/>
    <col min="16" max="21" width="11.5" style="129" customWidth="1"/>
    <col min="22" max="16384" width="0" style="129" hidden="1"/>
  </cols>
  <sheetData>
    <row r="1" ht="13.5" customHeight="1" spans="1:21">
      <c r="A1" s="130"/>
      <c r="B1" s="130"/>
      <c r="C1" s="130"/>
      <c r="D1" s="130"/>
      <c r="E1" s="130"/>
      <c r="F1" s="130"/>
      <c r="G1" s="130"/>
      <c r="H1" s="130"/>
      <c r="I1" s="130"/>
      <c r="J1" s="130"/>
      <c r="K1" s="130"/>
      <c r="L1" s="130"/>
      <c r="M1" s="130"/>
      <c r="N1" s="130"/>
      <c r="O1" s="130"/>
      <c r="P1" s="130"/>
      <c r="Q1" s="130"/>
      <c r="R1" s="130"/>
      <c r="S1" s="130"/>
      <c r="T1" s="130"/>
      <c r="U1" s="130"/>
    </row>
    <row r="2" ht="13.5" customHeight="1" spans="1:21">
      <c r="A2" s="130"/>
      <c r="B2" s="130"/>
      <c r="C2" s="130"/>
      <c r="D2" s="130"/>
      <c r="E2" s="130"/>
      <c r="F2" s="130"/>
      <c r="G2" s="130"/>
      <c r="H2" s="130"/>
      <c r="I2" s="130"/>
      <c r="J2" s="130"/>
      <c r="K2" s="130"/>
      <c r="L2" s="130"/>
      <c r="M2" s="130"/>
      <c r="N2" s="130"/>
      <c r="O2" s="130"/>
      <c r="P2" s="130"/>
      <c r="Q2" s="130"/>
      <c r="R2" s="130"/>
      <c r="S2" s="130"/>
      <c r="T2" s="130"/>
      <c r="U2" s="130"/>
    </row>
    <row r="3" ht="13.5" customHeight="1" spans="1:21">
      <c r="A3" s="130"/>
      <c r="B3" s="130"/>
      <c r="C3" s="130"/>
      <c r="D3" s="130"/>
      <c r="E3" s="130"/>
      <c r="F3" s="130"/>
      <c r="G3" s="130"/>
      <c r="H3" s="130"/>
      <c r="I3" s="130"/>
      <c r="J3" s="130"/>
      <c r="K3" s="130"/>
      <c r="L3" s="130"/>
      <c r="M3" s="130"/>
      <c r="N3" s="130"/>
      <c r="O3" s="130"/>
      <c r="P3" s="130"/>
      <c r="Q3" s="130"/>
      <c r="R3" s="130"/>
      <c r="S3" s="130"/>
      <c r="T3" s="130"/>
      <c r="U3" s="130"/>
    </row>
    <row r="4" ht="13.5" customHeight="1" spans="1:21">
      <c r="A4" s="130"/>
      <c r="B4" s="130"/>
      <c r="C4" s="130"/>
      <c r="D4" s="130"/>
      <c r="E4" s="130"/>
      <c r="F4" s="130"/>
      <c r="G4" s="130"/>
      <c r="H4" s="130"/>
      <c r="I4" s="130"/>
      <c r="J4" s="130"/>
      <c r="K4" s="130"/>
      <c r="L4" s="130"/>
      <c r="M4" s="130"/>
      <c r="N4" s="130"/>
      <c r="O4" s="130"/>
      <c r="P4" s="130"/>
      <c r="Q4" s="130"/>
      <c r="R4" s="130"/>
      <c r="S4" s="130"/>
      <c r="T4" s="130"/>
      <c r="U4" s="130"/>
    </row>
    <row r="5" ht="13.5" customHeight="1" spans="1:21">
      <c r="A5" s="130"/>
      <c r="B5" s="130"/>
      <c r="C5" s="130"/>
      <c r="D5" s="130"/>
      <c r="E5" s="130"/>
      <c r="F5" s="130"/>
      <c r="G5" s="130"/>
      <c r="H5" s="130"/>
      <c r="I5" s="130"/>
      <c r="J5" s="130"/>
      <c r="K5" s="130"/>
      <c r="L5" s="130"/>
      <c r="M5" s="130"/>
      <c r="N5" s="130"/>
      <c r="O5" s="130"/>
      <c r="P5" s="130"/>
      <c r="Q5" s="130"/>
      <c r="R5" s="130"/>
      <c r="S5" s="130"/>
      <c r="T5" s="130"/>
      <c r="U5" s="130"/>
    </row>
    <row r="6" ht="13.5" customHeight="1" spans="1:21">
      <c r="A6" s="130"/>
      <c r="B6" s="130"/>
      <c r="C6" s="130"/>
      <c r="D6" s="130"/>
      <c r="E6" s="130"/>
      <c r="F6" s="130"/>
      <c r="G6" s="130"/>
      <c r="H6" s="130"/>
      <c r="I6" s="130"/>
      <c r="J6" s="130"/>
      <c r="K6" s="130"/>
      <c r="L6" s="130"/>
      <c r="M6" s="130"/>
      <c r="N6" s="130"/>
      <c r="O6" s="130"/>
      <c r="P6" s="130"/>
      <c r="Q6" s="130"/>
      <c r="R6" s="130"/>
      <c r="S6" s="130"/>
      <c r="T6" s="130"/>
      <c r="U6" s="130"/>
    </row>
    <row r="7" ht="13.5" customHeight="1" spans="1:21">
      <c r="A7" s="130"/>
      <c r="B7" s="130"/>
      <c r="C7" s="130"/>
      <c r="D7" s="130"/>
      <c r="E7" s="130"/>
      <c r="F7" s="130"/>
      <c r="G7" s="130"/>
      <c r="H7" s="130"/>
      <c r="I7" s="130"/>
      <c r="J7" s="130"/>
      <c r="K7" s="130"/>
      <c r="L7" s="130"/>
      <c r="M7" s="130"/>
      <c r="N7" s="130"/>
      <c r="O7" s="130"/>
      <c r="P7" s="130"/>
      <c r="Q7" s="130"/>
      <c r="R7" s="130"/>
      <c r="S7" s="130"/>
      <c r="T7" s="130"/>
      <c r="U7" s="130"/>
    </row>
    <row r="8" ht="13.5" customHeight="1" spans="1:21">
      <c r="A8" s="130"/>
      <c r="B8" s="130"/>
      <c r="C8" s="130"/>
      <c r="D8" s="130"/>
      <c r="E8" s="130"/>
      <c r="F8" s="130"/>
      <c r="G8" s="130"/>
      <c r="H8" s="130"/>
      <c r="I8" s="130"/>
      <c r="J8" s="130"/>
      <c r="K8" s="130"/>
      <c r="L8" s="130"/>
      <c r="M8" s="130"/>
      <c r="N8" s="130"/>
      <c r="O8" s="130"/>
      <c r="P8" s="130"/>
      <c r="Q8" s="130"/>
      <c r="R8" s="130"/>
      <c r="S8" s="130"/>
      <c r="T8" s="130"/>
      <c r="U8" s="130"/>
    </row>
    <row r="9" ht="13.5" customHeight="1" spans="1:21">
      <c r="A9" s="130"/>
      <c r="B9" s="130"/>
      <c r="C9" s="130"/>
      <c r="D9" s="130"/>
      <c r="E9" s="130"/>
      <c r="F9" s="130"/>
      <c r="G9" s="130"/>
      <c r="H9" s="130"/>
      <c r="I9" s="130"/>
      <c r="J9" s="130"/>
      <c r="K9" s="130"/>
      <c r="L9" s="130"/>
      <c r="M9" s="130"/>
      <c r="N9" s="130"/>
      <c r="O9" s="130"/>
      <c r="P9" s="130"/>
      <c r="Q9" s="130"/>
      <c r="R9" s="130"/>
      <c r="S9" s="130"/>
      <c r="T9" s="130"/>
      <c r="U9" s="130"/>
    </row>
    <row r="10" ht="13.5" customHeight="1" spans="1:21">
      <c r="A10" s="130"/>
      <c r="B10" s="130"/>
      <c r="C10" s="130"/>
      <c r="D10" s="130"/>
      <c r="E10" s="130"/>
      <c r="F10" s="130"/>
      <c r="G10" s="130"/>
      <c r="H10" s="130"/>
      <c r="I10" s="130"/>
      <c r="J10" s="130"/>
      <c r="K10" s="130"/>
      <c r="L10" s="130"/>
      <c r="M10" s="130"/>
      <c r="N10" s="130"/>
      <c r="O10" s="130"/>
      <c r="P10" s="130"/>
      <c r="Q10" s="130"/>
      <c r="R10" s="130"/>
      <c r="S10" s="130"/>
      <c r="T10" s="130"/>
      <c r="U10" s="130"/>
    </row>
    <row r="11" ht="13.5" customHeight="1" spans="1:21">
      <c r="A11" s="130"/>
      <c r="B11" s="130"/>
      <c r="C11" s="130"/>
      <c r="D11" s="130"/>
      <c r="E11" s="130"/>
      <c r="F11" s="130"/>
      <c r="G11" s="130"/>
      <c r="H11" s="130"/>
      <c r="I11" s="130"/>
      <c r="J11" s="130"/>
      <c r="K11" s="130"/>
      <c r="L11" s="130"/>
      <c r="M11" s="130"/>
      <c r="N11" s="130"/>
      <c r="O11" s="130"/>
      <c r="P11" s="130"/>
      <c r="Q11" s="130"/>
      <c r="R11" s="130"/>
      <c r="S11" s="130"/>
      <c r="T11" s="130"/>
      <c r="U11" s="130"/>
    </row>
    <row r="12" ht="13.5" customHeight="1" spans="1:21">
      <c r="A12" s="130"/>
      <c r="B12" s="130"/>
      <c r="C12" s="130"/>
      <c r="D12" s="130"/>
      <c r="E12" s="130"/>
      <c r="F12" s="130"/>
      <c r="G12" s="130"/>
      <c r="H12" s="130"/>
      <c r="I12" s="130"/>
      <c r="J12" s="130"/>
      <c r="K12" s="130"/>
      <c r="L12" s="130"/>
      <c r="M12" s="130"/>
      <c r="N12" s="130"/>
      <c r="O12" s="130"/>
      <c r="P12" s="130"/>
      <c r="Q12" s="130"/>
      <c r="R12" s="130"/>
      <c r="S12" s="130"/>
      <c r="T12" s="130"/>
      <c r="U12" s="130"/>
    </row>
    <row r="13" ht="13.5" customHeight="1" spans="1:21">
      <c r="A13" s="130"/>
      <c r="B13" s="130"/>
      <c r="C13" s="130"/>
      <c r="D13" s="130"/>
      <c r="E13" s="130"/>
      <c r="F13" s="130"/>
      <c r="G13" s="130"/>
      <c r="H13" s="130"/>
      <c r="I13" s="130"/>
      <c r="J13" s="130"/>
      <c r="K13" s="130"/>
      <c r="L13" s="130"/>
      <c r="M13" s="130"/>
      <c r="N13" s="130"/>
      <c r="O13" s="130"/>
      <c r="P13" s="130"/>
      <c r="Q13" s="130"/>
      <c r="R13" s="130"/>
      <c r="S13" s="130"/>
      <c r="T13" s="130"/>
      <c r="U13" s="130"/>
    </row>
    <row r="14" ht="13.5" customHeight="1" spans="1:21">
      <c r="A14" s="130"/>
      <c r="B14" s="130"/>
      <c r="C14" s="130"/>
      <c r="D14" s="130"/>
      <c r="E14" s="130"/>
      <c r="F14" s="130"/>
      <c r="G14" s="130"/>
      <c r="H14" s="130"/>
      <c r="I14" s="130"/>
      <c r="J14" s="130"/>
      <c r="K14" s="130"/>
      <c r="L14" s="130"/>
      <c r="M14" s="130"/>
      <c r="N14" s="130"/>
      <c r="O14" s="130"/>
      <c r="P14" s="130"/>
      <c r="Q14" s="130"/>
      <c r="R14" s="130"/>
      <c r="S14" s="130"/>
      <c r="T14" s="130"/>
      <c r="U14" s="130"/>
    </row>
    <row r="15" ht="13.5" customHeight="1" spans="1:21">
      <c r="A15" s="130"/>
      <c r="B15" s="130"/>
      <c r="C15" s="130"/>
      <c r="D15" s="130"/>
      <c r="E15" s="130"/>
      <c r="F15" s="130"/>
      <c r="G15" s="130"/>
      <c r="H15" s="130"/>
      <c r="I15" s="130"/>
      <c r="J15" s="130"/>
      <c r="K15" s="130"/>
      <c r="L15" s="130"/>
      <c r="M15" s="130"/>
      <c r="N15" s="130"/>
      <c r="O15" s="130"/>
      <c r="P15" s="130"/>
      <c r="Q15" s="130"/>
      <c r="R15" s="130"/>
      <c r="S15" s="130"/>
      <c r="T15" s="130"/>
      <c r="U15" s="130"/>
    </row>
    <row r="16" ht="13.5" customHeight="1" spans="1:21">
      <c r="A16" s="130"/>
      <c r="B16" s="130"/>
      <c r="C16" s="130"/>
      <c r="D16" s="130"/>
      <c r="E16" s="130"/>
      <c r="F16" s="130"/>
      <c r="G16" s="130"/>
      <c r="H16" s="130"/>
      <c r="I16" s="130"/>
      <c r="J16" s="130"/>
      <c r="K16" s="130"/>
      <c r="L16" s="130"/>
      <c r="M16" s="130"/>
      <c r="N16" s="130"/>
      <c r="O16" s="130"/>
      <c r="P16" s="130"/>
      <c r="Q16" s="130"/>
      <c r="R16" s="130"/>
      <c r="S16" s="130"/>
      <c r="T16" s="130"/>
      <c r="U16" s="130"/>
    </row>
    <row r="17" ht="13.5" customHeight="1" spans="1:21">
      <c r="A17" s="130"/>
      <c r="B17" s="130"/>
      <c r="C17" s="130"/>
      <c r="D17" s="130"/>
      <c r="E17" s="130"/>
      <c r="F17" s="130"/>
      <c r="G17" s="130"/>
      <c r="H17" s="130"/>
      <c r="I17" s="130"/>
      <c r="J17" s="130"/>
      <c r="K17" s="130"/>
      <c r="L17" s="130"/>
      <c r="M17" s="130"/>
      <c r="N17" s="130"/>
      <c r="O17" s="130"/>
      <c r="P17" s="130"/>
      <c r="Q17" s="130"/>
      <c r="R17" s="130"/>
      <c r="S17" s="130"/>
      <c r="T17" s="130"/>
      <c r="U17" s="130"/>
    </row>
    <row r="18" ht="13.5" customHeight="1" spans="1:21">
      <c r="A18" s="130"/>
      <c r="B18" s="130"/>
      <c r="C18" s="130"/>
      <c r="D18" s="130"/>
      <c r="E18" s="130"/>
      <c r="F18" s="130"/>
      <c r="G18" s="130"/>
      <c r="H18" s="130"/>
      <c r="I18" s="130"/>
      <c r="J18" s="130"/>
      <c r="K18" s="130"/>
      <c r="L18" s="130"/>
      <c r="M18" s="130"/>
      <c r="N18" s="130"/>
      <c r="O18" s="130"/>
      <c r="P18" s="130"/>
      <c r="Q18" s="130"/>
      <c r="R18" s="130"/>
      <c r="S18" s="130"/>
      <c r="T18" s="130"/>
      <c r="U18" s="130"/>
    </row>
    <row r="19" ht="13.5" customHeight="1" spans="1:21">
      <c r="A19" s="130"/>
      <c r="B19" s="130"/>
      <c r="C19" s="130"/>
      <c r="D19" s="130"/>
      <c r="E19" s="130"/>
      <c r="F19" s="130"/>
      <c r="G19" s="130"/>
      <c r="H19" s="130"/>
      <c r="I19" s="130"/>
      <c r="J19" s="130"/>
      <c r="K19" s="130"/>
      <c r="L19" s="130"/>
      <c r="M19" s="130"/>
      <c r="N19" s="130"/>
      <c r="O19" s="130"/>
      <c r="P19" s="130"/>
      <c r="Q19" s="130"/>
      <c r="R19" s="130"/>
      <c r="S19" s="130"/>
      <c r="T19" s="130"/>
      <c r="U19" s="130"/>
    </row>
    <row r="20" ht="13.5" customHeight="1" spans="1:21">
      <c r="A20" s="130"/>
      <c r="B20" s="130"/>
      <c r="C20" s="130"/>
      <c r="D20" s="130"/>
      <c r="E20" s="130"/>
      <c r="F20" s="130"/>
      <c r="G20" s="130"/>
      <c r="H20" s="130"/>
      <c r="I20" s="130"/>
      <c r="J20" s="130"/>
      <c r="K20" s="130"/>
      <c r="L20" s="130"/>
      <c r="M20" s="130"/>
      <c r="N20" s="130"/>
      <c r="O20" s="130"/>
      <c r="P20" s="130"/>
      <c r="Q20" s="130"/>
      <c r="R20" s="130"/>
      <c r="S20" s="130"/>
      <c r="T20" s="130"/>
      <c r="U20" s="130"/>
    </row>
    <row r="21" ht="13.5" customHeight="1" spans="1:21">
      <c r="A21" s="130"/>
      <c r="B21" s="130"/>
      <c r="C21" s="130"/>
      <c r="D21" s="130"/>
      <c r="E21" s="130"/>
      <c r="F21" s="130"/>
      <c r="G21" s="130"/>
      <c r="H21" s="130"/>
      <c r="I21" s="130"/>
      <c r="J21" s="130"/>
      <c r="K21" s="130"/>
      <c r="L21" s="130"/>
      <c r="M21" s="130"/>
      <c r="N21" s="130"/>
      <c r="O21" s="130"/>
      <c r="P21" s="130"/>
      <c r="Q21" s="130"/>
      <c r="R21" s="130"/>
      <c r="S21" s="130"/>
      <c r="T21" s="130"/>
      <c r="U21" s="130"/>
    </row>
    <row r="22" ht="13.5" customHeight="1" spans="1:21">
      <c r="A22" s="130"/>
      <c r="B22" s="130"/>
      <c r="C22" s="130"/>
      <c r="D22" s="130"/>
      <c r="E22" s="130"/>
      <c r="F22" s="130"/>
      <c r="G22" s="130"/>
      <c r="H22" s="130"/>
      <c r="I22" s="130"/>
      <c r="J22" s="130"/>
      <c r="K22" s="130"/>
      <c r="L22" s="130"/>
      <c r="M22" s="130"/>
      <c r="N22" s="130"/>
      <c r="O22" s="130"/>
      <c r="P22" s="130"/>
      <c r="Q22" s="130"/>
      <c r="R22" s="130"/>
      <c r="S22" s="130"/>
      <c r="T22" s="130"/>
      <c r="U22" s="130"/>
    </row>
    <row r="23" ht="13.5" customHeight="1" spans="1:21">
      <c r="A23" s="130"/>
      <c r="B23" s="130"/>
      <c r="C23" s="130"/>
      <c r="D23" s="130"/>
      <c r="E23" s="130"/>
      <c r="F23" s="130"/>
      <c r="G23" s="130"/>
      <c r="H23" s="130"/>
      <c r="I23" s="130"/>
      <c r="J23" s="130"/>
      <c r="K23" s="130"/>
      <c r="L23" s="130"/>
      <c r="M23" s="130"/>
      <c r="N23" s="130"/>
      <c r="O23" s="130"/>
      <c r="P23" s="130"/>
      <c r="Q23" s="130"/>
      <c r="R23" s="130"/>
      <c r="S23" s="130"/>
      <c r="T23" s="130"/>
      <c r="U23" s="130"/>
    </row>
    <row r="24" ht="13.5" customHeight="1" spans="1:21">
      <c r="A24" s="130"/>
      <c r="B24" s="130"/>
      <c r="C24" s="130"/>
      <c r="D24" s="130"/>
      <c r="E24" s="130"/>
      <c r="F24" s="130"/>
      <c r="G24" s="130"/>
      <c r="H24" s="130"/>
      <c r="I24" s="130"/>
      <c r="J24" s="130"/>
      <c r="K24" s="130"/>
      <c r="L24" s="130"/>
      <c r="M24" s="130"/>
      <c r="N24" s="130"/>
      <c r="O24" s="130"/>
      <c r="P24" s="130"/>
      <c r="Q24" s="130"/>
      <c r="R24" s="130"/>
      <c r="S24" s="130"/>
      <c r="T24" s="130"/>
      <c r="U24" s="130"/>
    </row>
    <row r="25" ht="13.5" customHeight="1" spans="1:21">
      <c r="A25" s="130"/>
      <c r="B25" s="130"/>
      <c r="C25" s="130"/>
      <c r="D25" s="130"/>
      <c r="E25" s="130"/>
      <c r="F25" s="130"/>
      <c r="G25" s="130"/>
      <c r="H25" s="130"/>
      <c r="I25" s="130"/>
      <c r="J25" s="130"/>
      <c r="K25" s="130"/>
      <c r="L25" s="130"/>
      <c r="M25" s="130"/>
      <c r="N25" s="130"/>
      <c r="O25" s="130"/>
      <c r="P25" s="130"/>
      <c r="Q25" s="130"/>
      <c r="R25" s="130"/>
      <c r="S25" s="130"/>
      <c r="T25" s="130"/>
      <c r="U25" s="130"/>
    </row>
    <row r="26" ht="13.5" customHeight="1" spans="1:21">
      <c r="A26" s="130"/>
      <c r="B26" s="130"/>
      <c r="C26" s="130"/>
      <c r="D26" s="130"/>
      <c r="E26" s="130"/>
      <c r="F26" s="130"/>
      <c r="G26" s="130"/>
      <c r="H26" s="130"/>
      <c r="I26" s="130"/>
      <c r="J26" s="130"/>
      <c r="K26" s="130"/>
      <c r="L26" s="130"/>
      <c r="M26" s="130"/>
      <c r="N26" s="130"/>
      <c r="O26" s="130"/>
      <c r="P26" s="130"/>
      <c r="Q26" s="130"/>
      <c r="R26" s="130"/>
      <c r="S26" s="130"/>
      <c r="T26" s="130"/>
      <c r="U26" s="130"/>
    </row>
    <row r="27" ht="13.5" customHeight="1" spans="1:21">
      <c r="A27" s="130"/>
      <c r="B27" s="130"/>
      <c r="C27" s="130"/>
      <c r="D27" s="130"/>
      <c r="E27" s="130"/>
      <c r="F27" s="130"/>
      <c r="G27" s="130"/>
      <c r="H27" s="130"/>
      <c r="I27" s="130"/>
      <c r="J27" s="130"/>
      <c r="K27" s="130"/>
      <c r="L27" s="130"/>
      <c r="M27" s="130"/>
      <c r="N27" s="130"/>
      <c r="O27" s="130"/>
      <c r="P27" s="130"/>
      <c r="Q27" s="130"/>
      <c r="R27" s="130"/>
      <c r="S27" s="130"/>
      <c r="T27" s="130"/>
      <c r="U27" s="130"/>
    </row>
    <row r="28" ht="13.5" customHeight="1" spans="1:21">
      <c r="A28" s="130"/>
      <c r="B28" s="130"/>
      <c r="C28" s="130"/>
      <c r="D28" s="130"/>
      <c r="E28" s="130"/>
      <c r="F28" s="130"/>
      <c r="G28" s="130"/>
      <c r="H28" s="130"/>
      <c r="I28" s="130"/>
      <c r="J28" s="130"/>
      <c r="K28" s="130"/>
      <c r="L28" s="130"/>
      <c r="M28" s="130"/>
      <c r="N28" s="130"/>
      <c r="O28" s="130"/>
      <c r="P28" s="130"/>
      <c r="Q28" s="130"/>
      <c r="R28" s="130"/>
      <c r="S28" s="130"/>
      <c r="T28" s="130"/>
      <c r="U28" s="130"/>
    </row>
    <row r="29" ht="13.5" customHeight="1" spans="1:21">
      <c r="A29" s="130"/>
      <c r="B29" s="130"/>
      <c r="C29" s="130"/>
      <c r="D29" s="130"/>
      <c r="E29" s="130"/>
      <c r="F29" s="130"/>
      <c r="G29" s="130"/>
      <c r="H29" s="130"/>
      <c r="I29" s="130"/>
      <c r="J29" s="130"/>
      <c r="K29" s="130"/>
      <c r="L29" s="130"/>
      <c r="M29" s="130"/>
      <c r="N29" s="130"/>
      <c r="O29" s="130"/>
      <c r="P29" s="130"/>
      <c r="Q29" s="130"/>
      <c r="R29" s="130"/>
      <c r="S29" s="130"/>
      <c r="T29" s="130"/>
      <c r="U29" s="130"/>
    </row>
    <row r="30" ht="13.5" customHeight="1" spans="1:21">
      <c r="A30" s="130"/>
      <c r="B30" s="130"/>
      <c r="C30" s="130"/>
      <c r="D30" s="130"/>
      <c r="E30" s="130"/>
      <c r="F30" s="130"/>
      <c r="G30" s="130"/>
      <c r="H30" s="130"/>
      <c r="I30" s="130"/>
      <c r="J30" s="130"/>
      <c r="K30" s="130"/>
      <c r="L30" s="130"/>
      <c r="M30" s="130"/>
      <c r="N30" s="130"/>
      <c r="O30" s="130"/>
      <c r="P30" s="130"/>
      <c r="Q30" s="130"/>
      <c r="R30" s="130"/>
      <c r="S30" s="130"/>
      <c r="T30" s="130"/>
      <c r="U30" s="130"/>
    </row>
    <row r="31" ht="13.5" customHeight="1" spans="1:21">
      <c r="A31" s="130"/>
      <c r="B31" s="130"/>
      <c r="C31" s="130"/>
      <c r="D31" s="130"/>
      <c r="E31" s="130"/>
      <c r="F31" s="130"/>
      <c r="G31" s="130"/>
      <c r="H31" s="130"/>
      <c r="I31" s="130"/>
      <c r="J31" s="130"/>
      <c r="K31" s="130"/>
      <c r="L31" s="130"/>
      <c r="M31" s="130"/>
      <c r="N31" s="130"/>
      <c r="O31" s="130"/>
      <c r="P31" s="130"/>
      <c r="Q31" s="130"/>
      <c r="R31" s="130"/>
      <c r="S31" s="130"/>
      <c r="T31" s="130"/>
      <c r="U31" s="130"/>
    </row>
    <row r="32" ht="13.5" customHeight="1" spans="1:21">
      <c r="A32" s="130"/>
      <c r="B32" s="130"/>
      <c r="C32" s="130"/>
      <c r="D32" s="130"/>
      <c r="E32" s="130"/>
      <c r="F32" s="130"/>
      <c r="G32" s="130"/>
      <c r="H32" s="130"/>
      <c r="I32" s="130"/>
      <c r="J32" s="130"/>
      <c r="K32" s="130"/>
      <c r="L32" s="130"/>
      <c r="M32" s="130"/>
      <c r="N32" s="130"/>
      <c r="O32" s="130"/>
      <c r="P32" s="130"/>
      <c r="Q32" s="130"/>
      <c r="R32" s="130"/>
      <c r="S32" s="130"/>
      <c r="T32" s="130"/>
      <c r="U32" s="130"/>
    </row>
    <row r="33" ht="13.5" customHeight="1" spans="1:21">
      <c r="A33" s="130"/>
      <c r="B33" s="130"/>
      <c r="C33" s="130"/>
      <c r="D33" s="130"/>
      <c r="E33" s="130"/>
      <c r="F33" s="130"/>
      <c r="G33" s="130"/>
      <c r="H33" s="130"/>
      <c r="I33" s="130"/>
      <c r="J33" s="130"/>
      <c r="K33" s="130"/>
      <c r="L33" s="130"/>
      <c r="M33" s="130"/>
      <c r="N33" s="130"/>
      <c r="O33" s="130"/>
      <c r="P33" s="130"/>
      <c r="Q33" s="130"/>
      <c r="R33" s="130"/>
      <c r="S33" s="130"/>
      <c r="T33" s="130"/>
      <c r="U33" s="130"/>
    </row>
    <row r="34" ht="13.5" customHeight="1" spans="1:21">
      <c r="A34" s="130"/>
      <c r="B34" s="130"/>
      <c r="C34" s="130"/>
      <c r="D34" s="130"/>
      <c r="E34" s="130"/>
      <c r="F34" s="130"/>
      <c r="G34" s="130"/>
      <c r="H34" s="130"/>
      <c r="I34" s="130"/>
      <c r="J34" s="130"/>
      <c r="K34" s="130"/>
      <c r="L34" s="130"/>
      <c r="M34" s="130"/>
      <c r="N34" s="130"/>
      <c r="O34" s="130"/>
      <c r="P34" s="130"/>
      <c r="Q34" s="130"/>
      <c r="R34" s="130"/>
      <c r="S34" s="130"/>
      <c r="T34" s="130"/>
      <c r="U34" s="130"/>
    </row>
    <row r="35" ht="13.5" customHeight="1" spans="1:21">
      <c r="A35" s="130"/>
      <c r="B35" s="130"/>
      <c r="C35" s="130"/>
      <c r="D35" s="130"/>
      <c r="E35" s="130"/>
      <c r="F35" s="130"/>
      <c r="G35" s="130"/>
      <c r="H35" s="130"/>
      <c r="I35" s="130"/>
      <c r="J35" s="130"/>
      <c r="K35" s="130"/>
      <c r="L35" s="130"/>
      <c r="M35" s="130"/>
      <c r="N35" s="130"/>
      <c r="O35" s="130"/>
      <c r="P35" s="130"/>
      <c r="Q35" s="130"/>
      <c r="R35" s="130"/>
      <c r="S35" s="130"/>
      <c r="T35" s="130"/>
      <c r="U35" s="130"/>
    </row>
    <row r="36" ht="13.5" customHeight="1" spans="1:21">
      <c r="A36" s="130"/>
      <c r="B36" s="130"/>
      <c r="C36" s="130"/>
      <c r="D36" s="130"/>
      <c r="E36" s="130"/>
      <c r="F36" s="130"/>
      <c r="G36" s="130"/>
      <c r="H36" s="130"/>
      <c r="I36" s="130"/>
      <c r="J36" s="130"/>
      <c r="K36" s="130"/>
      <c r="L36" s="130"/>
      <c r="M36" s="130"/>
      <c r="N36" s="130"/>
      <c r="O36" s="130"/>
      <c r="P36" s="130"/>
      <c r="Q36" s="130"/>
      <c r="R36" s="130"/>
      <c r="S36" s="130"/>
      <c r="T36" s="130"/>
      <c r="U36" s="130"/>
    </row>
    <row r="37" ht="13.5" customHeight="1" spans="1:21">
      <c r="A37" s="130"/>
      <c r="B37" s="130"/>
      <c r="C37" s="130"/>
      <c r="D37" s="130"/>
      <c r="E37" s="130"/>
      <c r="F37" s="130"/>
      <c r="G37" s="130"/>
      <c r="H37" s="130"/>
      <c r="I37" s="130"/>
      <c r="J37" s="130"/>
      <c r="K37" s="130"/>
      <c r="L37" s="130"/>
      <c r="M37" s="130"/>
      <c r="N37" s="130"/>
      <c r="O37" s="130"/>
      <c r="P37" s="130"/>
      <c r="Q37" s="130"/>
      <c r="R37" s="130"/>
      <c r="S37" s="130"/>
      <c r="T37" s="130"/>
      <c r="U37" s="130"/>
    </row>
    <row r="38" ht="13.5" customHeight="1" spans="1:21">
      <c r="A38" s="130"/>
      <c r="B38" s="130"/>
      <c r="C38" s="130"/>
      <c r="D38" s="130"/>
      <c r="E38" s="130"/>
      <c r="F38" s="130"/>
      <c r="G38" s="130"/>
      <c r="H38" s="130"/>
      <c r="I38" s="130"/>
      <c r="J38" s="130"/>
      <c r="K38" s="130"/>
      <c r="L38" s="130"/>
      <c r="M38" s="130"/>
      <c r="N38" s="130"/>
      <c r="O38" s="130"/>
      <c r="P38" s="130"/>
      <c r="Q38" s="130"/>
      <c r="R38" s="130"/>
      <c r="S38" s="130"/>
      <c r="T38" s="130"/>
      <c r="U38" s="130"/>
    </row>
    <row r="39" ht="13.5" customHeight="1" spans="1:21">
      <c r="A39" s="130"/>
      <c r="B39" s="130"/>
      <c r="C39" s="130"/>
      <c r="D39" s="130"/>
      <c r="E39" s="130"/>
      <c r="F39" s="130"/>
      <c r="G39" s="130"/>
      <c r="H39" s="130"/>
      <c r="I39" s="130"/>
      <c r="J39" s="130"/>
      <c r="K39" s="130"/>
      <c r="L39" s="130"/>
      <c r="M39" s="130"/>
      <c r="N39" s="130"/>
      <c r="O39" s="130"/>
      <c r="P39" s="130"/>
      <c r="Q39" s="130"/>
      <c r="R39" s="130"/>
      <c r="S39" s="130"/>
      <c r="T39" s="130"/>
      <c r="U39" s="130"/>
    </row>
    <row r="40" ht="13.5" customHeight="1" spans="1:21">
      <c r="A40" s="130"/>
      <c r="B40" s="130"/>
      <c r="C40" s="130"/>
      <c r="D40" s="130"/>
      <c r="E40" s="130"/>
      <c r="F40" s="130"/>
      <c r="G40" s="130"/>
      <c r="H40" s="130"/>
      <c r="I40" s="130"/>
      <c r="J40" s="130"/>
      <c r="K40" s="130"/>
      <c r="L40" s="130"/>
      <c r="M40" s="130"/>
      <c r="N40" s="130"/>
      <c r="O40" s="130"/>
      <c r="P40" s="130"/>
      <c r="Q40" s="130"/>
      <c r="R40" s="130"/>
      <c r="S40" s="130"/>
      <c r="T40" s="130"/>
      <c r="U40" s="130"/>
    </row>
    <row r="41" ht="13.5" customHeight="1" spans="1:21">
      <c r="A41" s="130"/>
      <c r="B41" s="130"/>
      <c r="C41" s="130"/>
      <c r="D41" s="130"/>
      <c r="E41" s="130"/>
      <c r="F41" s="130"/>
      <c r="G41" s="130"/>
      <c r="H41" s="130"/>
      <c r="I41" s="130"/>
      <c r="J41" s="130"/>
      <c r="K41" s="130"/>
      <c r="L41" s="130"/>
      <c r="M41" s="130"/>
      <c r="N41" s="130"/>
      <c r="O41" s="130"/>
      <c r="P41" s="130"/>
      <c r="Q41" s="130"/>
      <c r="R41" s="130"/>
      <c r="S41" s="130"/>
      <c r="T41" s="130"/>
      <c r="U41" s="130"/>
    </row>
    <row r="42" ht="13.5" customHeight="1" spans="1:21">
      <c r="A42" s="130"/>
      <c r="B42" s="130"/>
      <c r="C42" s="130"/>
      <c r="D42" s="130"/>
      <c r="E42" s="130"/>
      <c r="F42" s="130"/>
      <c r="G42" s="130"/>
      <c r="H42" s="130"/>
      <c r="I42" s="130"/>
      <c r="J42" s="130"/>
      <c r="K42" s="130"/>
      <c r="L42" s="130"/>
      <c r="M42" s="130"/>
      <c r="N42" s="130"/>
      <c r="O42" s="130"/>
      <c r="P42" s="130"/>
      <c r="Q42" s="130"/>
      <c r="R42" s="130"/>
      <c r="S42" s="130"/>
      <c r="T42" s="130"/>
      <c r="U42" s="130"/>
    </row>
    <row r="43" ht="30.75" customHeight="1" spans="1:21">
      <c r="A43" s="130"/>
      <c r="B43" s="130"/>
      <c r="C43" s="130"/>
      <c r="D43" s="130"/>
      <c r="E43" s="130"/>
      <c r="F43" s="130"/>
      <c r="G43" s="130"/>
      <c r="H43" s="130"/>
      <c r="I43" s="130"/>
      <c r="J43" s="130"/>
      <c r="K43" s="130"/>
      <c r="L43" s="130"/>
      <c r="M43" s="130"/>
      <c r="N43" s="130"/>
      <c r="O43" s="173" t="s">
        <v>468</v>
      </c>
      <c r="P43" s="130"/>
      <c r="Q43" s="130"/>
      <c r="R43" s="130"/>
      <c r="S43" s="130"/>
      <c r="T43" s="130"/>
      <c r="U43" s="130"/>
    </row>
    <row r="44" ht="30.75" customHeight="1" spans="1:21">
      <c r="A44" s="130"/>
      <c r="B44" s="131" t="s">
        <v>469</v>
      </c>
      <c r="C44" s="132"/>
      <c r="D44" s="132"/>
      <c r="E44" s="133"/>
      <c r="F44" s="133"/>
      <c r="G44" s="133"/>
      <c r="H44" s="133"/>
      <c r="I44" s="133"/>
      <c r="J44" s="174" t="s">
        <v>453</v>
      </c>
      <c r="K44" s="175" t="s">
        <v>454</v>
      </c>
      <c r="L44" s="176" t="s">
        <v>455</v>
      </c>
      <c r="M44" s="176" t="s">
        <v>456</v>
      </c>
      <c r="N44" s="176" t="s">
        <v>457</v>
      </c>
      <c r="O44" s="177" t="s">
        <v>458</v>
      </c>
      <c r="P44" s="130"/>
      <c r="Q44" s="130"/>
      <c r="R44" s="130"/>
      <c r="S44" s="130"/>
      <c r="T44" s="130"/>
      <c r="U44" s="130"/>
    </row>
    <row r="45" ht="30.75" customHeight="1" spans="1:21">
      <c r="A45" s="130"/>
      <c r="B45" s="134" t="s">
        <v>470</v>
      </c>
      <c r="C45" s="135"/>
      <c r="D45" s="136"/>
      <c r="E45" s="137" t="s">
        <v>212</v>
      </c>
      <c r="F45" s="137"/>
      <c r="G45" s="137"/>
      <c r="H45" s="137"/>
      <c r="I45" s="137"/>
      <c r="J45" s="178"/>
      <c r="K45" s="179">
        <v>4149</v>
      </c>
      <c r="L45" s="180">
        <v>3886</v>
      </c>
      <c r="M45" s="180">
        <v>3659</v>
      </c>
      <c r="N45" s="180">
        <v>3402</v>
      </c>
      <c r="O45" s="181">
        <v>3343</v>
      </c>
      <c r="P45" s="130"/>
      <c r="Q45" s="130"/>
      <c r="R45" s="130"/>
      <c r="S45" s="130"/>
      <c r="T45" s="130"/>
      <c r="U45" s="130"/>
    </row>
    <row r="46" ht="30.75" customHeight="1" spans="1:21">
      <c r="A46" s="130"/>
      <c r="B46" s="138"/>
      <c r="C46" s="139"/>
      <c r="D46" s="140"/>
      <c r="E46" s="141" t="s">
        <v>471</v>
      </c>
      <c r="F46" s="141"/>
      <c r="G46" s="141"/>
      <c r="H46" s="141"/>
      <c r="I46" s="141"/>
      <c r="J46" s="182"/>
      <c r="K46" s="183" t="s">
        <v>47</v>
      </c>
      <c r="L46" s="184" t="s">
        <v>47</v>
      </c>
      <c r="M46" s="184" t="s">
        <v>47</v>
      </c>
      <c r="N46" s="184" t="s">
        <v>47</v>
      </c>
      <c r="O46" s="185" t="s">
        <v>47</v>
      </c>
      <c r="P46" s="130"/>
      <c r="Q46" s="130"/>
      <c r="R46" s="130"/>
      <c r="S46" s="130"/>
      <c r="T46" s="130"/>
      <c r="U46" s="130"/>
    </row>
    <row r="47" ht="30.75" customHeight="1" spans="1:21">
      <c r="A47" s="130"/>
      <c r="B47" s="138"/>
      <c r="C47" s="139"/>
      <c r="D47" s="140"/>
      <c r="E47" s="141" t="s">
        <v>354</v>
      </c>
      <c r="F47" s="141"/>
      <c r="G47" s="141"/>
      <c r="H47" s="141"/>
      <c r="I47" s="141"/>
      <c r="J47" s="182"/>
      <c r="K47" s="183" t="s">
        <v>47</v>
      </c>
      <c r="L47" s="184" t="s">
        <v>47</v>
      </c>
      <c r="M47" s="184" t="s">
        <v>47</v>
      </c>
      <c r="N47" s="184" t="s">
        <v>47</v>
      </c>
      <c r="O47" s="185" t="s">
        <v>47</v>
      </c>
      <c r="P47" s="130"/>
      <c r="Q47" s="130"/>
      <c r="R47" s="130"/>
      <c r="S47" s="130"/>
      <c r="T47" s="130"/>
      <c r="U47" s="130"/>
    </row>
    <row r="48" ht="30.75" customHeight="1" spans="1:21">
      <c r="A48" s="130"/>
      <c r="B48" s="138"/>
      <c r="C48" s="139"/>
      <c r="D48" s="140"/>
      <c r="E48" s="141" t="s">
        <v>472</v>
      </c>
      <c r="F48" s="141"/>
      <c r="G48" s="141"/>
      <c r="H48" s="141"/>
      <c r="I48" s="141"/>
      <c r="J48" s="182"/>
      <c r="K48" s="183">
        <v>1499</v>
      </c>
      <c r="L48" s="184">
        <v>1250</v>
      </c>
      <c r="M48" s="184">
        <v>1283</v>
      </c>
      <c r="N48" s="184">
        <v>1243</v>
      </c>
      <c r="O48" s="185">
        <v>1228</v>
      </c>
      <c r="P48" s="130"/>
      <c r="Q48" s="130"/>
      <c r="R48" s="130"/>
      <c r="S48" s="130"/>
      <c r="T48" s="130"/>
      <c r="U48" s="130"/>
    </row>
    <row r="49" ht="30.75" customHeight="1" spans="1:21">
      <c r="A49" s="130"/>
      <c r="B49" s="138"/>
      <c r="C49" s="139"/>
      <c r="D49" s="140"/>
      <c r="E49" s="141" t="s">
        <v>473</v>
      </c>
      <c r="F49" s="141"/>
      <c r="G49" s="141"/>
      <c r="H49" s="141"/>
      <c r="I49" s="141"/>
      <c r="J49" s="182"/>
      <c r="K49" s="183">
        <v>9</v>
      </c>
      <c r="L49" s="184">
        <v>9</v>
      </c>
      <c r="M49" s="184">
        <v>9</v>
      </c>
      <c r="N49" s="184">
        <v>9</v>
      </c>
      <c r="O49" s="185" t="s">
        <v>47</v>
      </c>
      <c r="P49" s="130"/>
      <c r="Q49" s="130"/>
      <c r="R49" s="130"/>
      <c r="S49" s="130"/>
      <c r="T49" s="130"/>
      <c r="U49" s="130"/>
    </row>
    <row r="50" ht="30.75" customHeight="1" spans="1:21">
      <c r="A50" s="130"/>
      <c r="B50" s="138"/>
      <c r="C50" s="139"/>
      <c r="D50" s="140"/>
      <c r="E50" s="141" t="s">
        <v>474</v>
      </c>
      <c r="F50" s="141"/>
      <c r="G50" s="141"/>
      <c r="H50" s="141"/>
      <c r="I50" s="141"/>
      <c r="J50" s="182"/>
      <c r="K50" s="183">
        <v>78</v>
      </c>
      <c r="L50" s="184">
        <v>77</v>
      </c>
      <c r="M50" s="184">
        <v>136</v>
      </c>
      <c r="N50" s="184">
        <v>352</v>
      </c>
      <c r="O50" s="185">
        <v>233</v>
      </c>
      <c r="P50" s="130"/>
      <c r="Q50" s="130"/>
      <c r="R50" s="130"/>
      <c r="S50" s="130"/>
      <c r="T50" s="130"/>
      <c r="U50" s="130"/>
    </row>
    <row r="51" ht="30.75" customHeight="1" spans="1:21">
      <c r="A51" s="130"/>
      <c r="B51" s="142"/>
      <c r="C51" s="143"/>
      <c r="D51" s="144"/>
      <c r="E51" s="141" t="s">
        <v>366</v>
      </c>
      <c r="F51" s="141"/>
      <c r="G51" s="141"/>
      <c r="H51" s="141"/>
      <c r="I51" s="141"/>
      <c r="J51" s="182"/>
      <c r="K51" s="183" t="s">
        <v>47</v>
      </c>
      <c r="L51" s="184" t="s">
        <v>47</v>
      </c>
      <c r="M51" s="184" t="s">
        <v>47</v>
      </c>
      <c r="N51" s="184" t="s">
        <v>47</v>
      </c>
      <c r="O51" s="185" t="s">
        <v>47</v>
      </c>
      <c r="P51" s="130"/>
      <c r="Q51" s="130"/>
      <c r="R51" s="130"/>
      <c r="S51" s="130"/>
      <c r="T51" s="130"/>
      <c r="U51" s="130"/>
    </row>
    <row r="52" ht="30.75" customHeight="1" spans="1:21">
      <c r="A52" s="130"/>
      <c r="B52" s="145" t="s">
        <v>475</v>
      </c>
      <c r="C52" s="146"/>
      <c r="D52" s="144"/>
      <c r="E52" s="141" t="s">
        <v>476</v>
      </c>
      <c r="F52" s="141"/>
      <c r="G52" s="141"/>
      <c r="H52" s="141"/>
      <c r="I52" s="141"/>
      <c r="J52" s="182"/>
      <c r="K52" s="183">
        <v>4371</v>
      </c>
      <c r="L52" s="184">
        <v>4120</v>
      </c>
      <c r="M52" s="184">
        <v>3917</v>
      </c>
      <c r="N52" s="184">
        <v>3838</v>
      </c>
      <c r="O52" s="185">
        <v>3766</v>
      </c>
      <c r="P52" s="130"/>
      <c r="Q52" s="130"/>
      <c r="R52" s="130"/>
      <c r="S52" s="130"/>
      <c r="T52" s="130"/>
      <c r="U52" s="130"/>
    </row>
    <row r="53" ht="30.75" customHeight="1" spans="1:21">
      <c r="A53" s="130"/>
      <c r="B53" s="147" t="s">
        <v>477</v>
      </c>
      <c r="C53" s="148"/>
      <c r="D53" s="149"/>
      <c r="E53" s="150" t="s">
        <v>478</v>
      </c>
      <c r="F53" s="150"/>
      <c r="G53" s="150"/>
      <c r="H53" s="150"/>
      <c r="I53" s="150"/>
      <c r="J53" s="186"/>
      <c r="K53" s="187">
        <v>1364</v>
      </c>
      <c r="L53" s="188">
        <v>1102</v>
      </c>
      <c r="M53" s="188">
        <v>1170</v>
      </c>
      <c r="N53" s="188">
        <v>1168</v>
      </c>
      <c r="O53" s="189">
        <v>1038</v>
      </c>
      <c r="P53" s="130"/>
      <c r="Q53" s="130"/>
      <c r="R53" s="130"/>
      <c r="S53" s="130"/>
      <c r="T53" s="130"/>
      <c r="U53" s="130"/>
    </row>
    <row r="54" ht="24" customHeight="1" spans="1:21">
      <c r="A54" s="130"/>
      <c r="B54" s="151" t="s">
        <v>479</v>
      </c>
      <c r="C54" s="130"/>
      <c r="D54" s="130"/>
      <c r="E54" s="130"/>
      <c r="F54" s="130"/>
      <c r="G54" s="130"/>
      <c r="H54" s="130"/>
      <c r="I54" s="130"/>
      <c r="J54" s="130"/>
      <c r="K54" s="130"/>
      <c r="L54" s="130"/>
      <c r="M54" s="130"/>
      <c r="N54" s="130"/>
      <c r="O54" s="130"/>
      <c r="P54" s="130"/>
      <c r="Q54" s="130"/>
      <c r="R54" s="130"/>
      <c r="S54" s="130"/>
      <c r="T54" s="130"/>
      <c r="U54" s="130"/>
    </row>
    <row r="55" ht="24" customHeight="1" spans="1:21">
      <c r="A55" s="130"/>
      <c r="B55" s="151"/>
      <c r="C55" s="130"/>
      <c r="D55" s="130"/>
      <c r="E55" s="130"/>
      <c r="F55" s="130"/>
      <c r="G55" s="130"/>
      <c r="H55" s="130"/>
      <c r="I55" s="130"/>
      <c r="J55" s="130"/>
      <c r="K55" s="130"/>
      <c r="L55" s="130"/>
      <c r="M55" s="130"/>
      <c r="N55" s="130"/>
      <c r="O55" s="130"/>
      <c r="P55" s="130"/>
      <c r="Q55" s="130"/>
      <c r="R55" s="130"/>
      <c r="S55" s="130"/>
      <c r="T55" s="130"/>
      <c r="U55" s="130"/>
    </row>
    <row r="56" ht="24" customHeight="1" spans="1:21">
      <c r="A56" s="130"/>
      <c r="B56" s="152" t="s">
        <v>480</v>
      </c>
      <c r="C56" s="153"/>
      <c r="D56" s="153"/>
      <c r="E56" s="153"/>
      <c r="F56" s="153"/>
      <c r="G56" s="153"/>
      <c r="H56" s="153"/>
      <c r="I56" s="153"/>
      <c r="J56" s="153"/>
      <c r="K56" s="190"/>
      <c r="L56" s="190"/>
      <c r="M56" s="190"/>
      <c r="N56" s="190"/>
      <c r="O56" s="191" t="s">
        <v>468</v>
      </c>
      <c r="P56" s="130"/>
      <c r="Q56" s="130"/>
      <c r="R56" s="130"/>
      <c r="S56" s="130"/>
      <c r="T56" s="130"/>
      <c r="U56" s="130"/>
    </row>
    <row r="57" ht="31.5" customHeight="1" spans="1:21">
      <c r="A57" s="130"/>
      <c r="B57" s="154"/>
      <c r="C57" s="155"/>
      <c r="D57" s="155"/>
      <c r="E57" s="156"/>
      <c r="F57" s="156"/>
      <c r="G57" s="156"/>
      <c r="H57" s="156"/>
      <c r="I57" s="156"/>
      <c r="J57" s="192" t="s">
        <v>453</v>
      </c>
      <c r="K57" s="193" t="s">
        <v>454</v>
      </c>
      <c r="L57" s="194" t="s">
        <v>455</v>
      </c>
      <c r="M57" s="194" t="s">
        <v>456</v>
      </c>
      <c r="N57" s="194" t="s">
        <v>457</v>
      </c>
      <c r="O57" s="195" t="s">
        <v>458</v>
      </c>
      <c r="P57" s="130"/>
      <c r="Q57" s="130"/>
      <c r="R57" s="130"/>
      <c r="S57" s="130"/>
      <c r="T57" s="130"/>
      <c r="U57" s="130"/>
    </row>
    <row r="58" ht="31.5" customHeight="1" spans="2:15">
      <c r="B58" s="157" t="s">
        <v>481</v>
      </c>
      <c r="C58" s="158"/>
      <c r="D58" s="159" t="s">
        <v>482</v>
      </c>
      <c r="E58" s="160"/>
      <c r="F58" s="160"/>
      <c r="G58" s="160"/>
      <c r="H58" s="160"/>
      <c r="I58" s="160"/>
      <c r="J58" s="196"/>
      <c r="K58" s="197" t="s">
        <v>47</v>
      </c>
      <c r="L58" s="198" t="s">
        <v>47</v>
      </c>
      <c r="M58" s="198" t="s">
        <v>47</v>
      </c>
      <c r="N58" s="198" t="s">
        <v>47</v>
      </c>
      <c r="O58" s="199" t="s">
        <v>47</v>
      </c>
    </row>
    <row r="59" ht="31.5" customHeight="1" spans="2:15">
      <c r="B59" s="161"/>
      <c r="C59" s="162"/>
      <c r="D59" s="163" t="s">
        <v>483</v>
      </c>
      <c r="E59" s="164"/>
      <c r="F59" s="164"/>
      <c r="G59" s="164"/>
      <c r="H59" s="164"/>
      <c r="I59" s="164"/>
      <c r="J59" s="200"/>
      <c r="K59" s="201" t="s">
        <v>47</v>
      </c>
      <c r="L59" s="202" t="s">
        <v>47</v>
      </c>
      <c r="M59" s="202" t="s">
        <v>47</v>
      </c>
      <c r="N59" s="202" t="s">
        <v>47</v>
      </c>
      <c r="O59" s="203" t="s">
        <v>47</v>
      </c>
    </row>
    <row r="60" ht="31.5" customHeight="1" spans="2:15">
      <c r="B60" s="165"/>
      <c r="C60" s="166"/>
      <c r="D60" s="167" t="s">
        <v>484</v>
      </c>
      <c r="E60" s="168"/>
      <c r="F60" s="168"/>
      <c r="G60" s="168"/>
      <c r="H60" s="168"/>
      <c r="I60" s="168"/>
      <c r="J60" s="204"/>
      <c r="K60" s="205" t="s">
        <v>47</v>
      </c>
      <c r="L60" s="206" t="s">
        <v>47</v>
      </c>
      <c r="M60" s="206" t="s">
        <v>47</v>
      </c>
      <c r="N60" s="206" t="s">
        <v>47</v>
      </c>
      <c r="O60" s="207" t="s">
        <v>47</v>
      </c>
    </row>
    <row r="61" ht="24" customHeight="1" spans="2:15">
      <c r="B61" s="169"/>
      <c r="C61" s="169"/>
      <c r="D61" s="170" t="s">
        <v>485</v>
      </c>
      <c r="E61" s="171"/>
      <c r="F61" s="171"/>
      <c r="G61" s="171"/>
      <c r="H61" s="171"/>
      <c r="I61" s="171"/>
      <c r="J61" s="171"/>
      <c r="K61" s="171"/>
      <c r="L61" s="171"/>
      <c r="M61" s="171"/>
      <c r="N61" s="171"/>
      <c r="O61" s="171"/>
    </row>
    <row r="62" ht="24" customHeight="1" spans="2:15">
      <c r="B62" s="172"/>
      <c r="C62" s="172"/>
      <c r="D62" s="170" t="s">
        <v>486</v>
      </c>
      <c r="E62" s="171"/>
      <c r="F62" s="171"/>
      <c r="G62" s="171"/>
      <c r="H62" s="171"/>
      <c r="I62" s="171"/>
      <c r="J62" s="171"/>
      <c r="K62" s="171"/>
      <c r="L62" s="171"/>
      <c r="M62" s="171"/>
      <c r="N62" s="171"/>
      <c r="O62" s="171"/>
    </row>
    <row r="63" ht="24" customHeight="1" spans="1:21">
      <c r="A63" s="130"/>
      <c r="B63" s="151"/>
      <c r="C63" s="130"/>
      <c r="D63" s="130"/>
      <c r="E63" s="130"/>
      <c r="F63" s="130"/>
      <c r="G63" s="130"/>
      <c r="H63" s="130"/>
      <c r="I63" s="130"/>
      <c r="J63" s="130"/>
      <c r="K63" s="130"/>
      <c r="L63" s="130"/>
      <c r="M63" s="130"/>
      <c r="N63" s="130"/>
      <c r="O63" s="130"/>
      <c r="P63" s="130"/>
      <c r="Q63" s="130"/>
      <c r="R63" s="130"/>
      <c r="S63" s="130"/>
      <c r="T63" s="130"/>
      <c r="U63" s="130"/>
    </row>
    <row r="64" ht="24" customHeight="1" spans="1:21">
      <c r="A64" s="130"/>
      <c r="B64" s="151"/>
      <c r="C64" s="130"/>
      <c r="D64" s="130"/>
      <c r="E64" s="130"/>
      <c r="F64" s="130"/>
      <c r="G64" s="130"/>
      <c r="H64" s="130"/>
      <c r="I64" s="130"/>
      <c r="J64" s="130"/>
      <c r="K64" s="130"/>
      <c r="L64" s="130"/>
      <c r="M64" s="130"/>
      <c r="N64" s="130"/>
      <c r="O64" s="130"/>
      <c r="P64" s="130"/>
      <c r="Q64" s="130"/>
      <c r="R64" s="130"/>
      <c r="S64" s="130"/>
      <c r="T64" s="130"/>
      <c r="U64" s="130"/>
    </row>
  </sheetData>
  <sheetProtection algorithmName="SHA-512" hashValue="drrrLxoDZ+/4tkEMm2g493mXZrjn8UYGrhZRufqkCkPz6P60Tjoo3zCuKqkG3he27f0kiy+M8a47s2pZS7Jh9w==" saltValue="hhzFJ2GK75EHMS8N+rqFy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rintOptions horizontalCentered="1"/>
  <pageMargins left="0" right="0" top="0.196850393700787" bottom="0.236220472440945"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MasterSheet7">
    <pageSetUpPr fitToPage="1"/>
  </sheetPr>
  <dimension ref="B1:M55"/>
  <sheetViews>
    <sheetView showGridLines="0" zoomScale="70" zoomScaleNormal="70" workbookViewId="0">
      <selection activeCell="A1" sqref="A1"/>
    </sheetView>
  </sheetViews>
  <sheetFormatPr defaultColWidth="0" defaultRowHeight="13.5" customHeight="1" zeroHeight="1"/>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27.75" customHeight="1" spans="13:13">
      <c r="M39" s="115" t="s">
        <v>468</v>
      </c>
    </row>
    <row r="40" ht="27.75" customHeight="1" spans="2:13">
      <c r="B40" s="83" t="s">
        <v>469</v>
      </c>
      <c r="C40" s="84"/>
      <c r="D40" s="84"/>
      <c r="E40" s="85"/>
      <c r="F40" s="85"/>
      <c r="G40" s="85"/>
      <c r="H40" s="86" t="s">
        <v>453</v>
      </c>
      <c r="I40" s="116" t="s">
        <v>454</v>
      </c>
      <c r="J40" s="117" t="s">
        <v>455</v>
      </c>
      <c r="K40" s="117" t="s">
        <v>456</v>
      </c>
      <c r="L40" s="117" t="s">
        <v>457</v>
      </c>
      <c r="M40" s="118" t="s">
        <v>458</v>
      </c>
    </row>
    <row r="41" ht="27.75" customHeight="1" spans="2:13">
      <c r="B41" s="87" t="s">
        <v>487</v>
      </c>
      <c r="C41" s="88"/>
      <c r="D41" s="89"/>
      <c r="E41" s="90" t="s">
        <v>488</v>
      </c>
      <c r="F41" s="90"/>
      <c r="G41" s="90"/>
      <c r="H41" s="91"/>
      <c r="I41" s="119">
        <v>22450</v>
      </c>
      <c r="J41" s="120">
        <v>21472</v>
      </c>
      <c r="K41" s="120">
        <v>20408</v>
      </c>
      <c r="L41" s="120">
        <v>18286</v>
      </c>
      <c r="M41" s="121">
        <v>15730</v>
      </c>
    </row>
    <row r="42" ht="27.75" customHeight="1" spans="2:13">
      <c r="B42" s="92"/>
      <c r="C42" s="93"/>
      <c r="D42" s="94"/>
      <c r="E42" s="95" t="s">
        <v>489</v>
      </c>
      <c r="F42" s="95"/>
      <c r="G42" s="95"/>
      <c r="H42" s="96"/>
      <c r="I42" s="122">
        <v>305</v>
      </c>
      <c r="J42" s="123">
        <v>271</v>
      </c>
      <c r="K42" s="123">
        <v>239</v>
      </c>
      <c r="L42" s="123">
        <v>241</v>
      </c>
      <c r="M42" s="124">
        <v>234</v>
      </c>
    </row>
    <row r="43" ht="27.75" customHeight="1" spans="2:13">
      <c r="B43" s="92"/>
      <c r="C43" s="93"/>
      <c r="D43" s="94"/>
      <c r="E43" s="95" t="s">
        <v>490</v>
      </c>
      <c r="F43" s="95"/>
      <c r="G43" s="95"/>
      <c r="H43" s="96"/>
      <c r="I43" s="122">
        <v>13425</v>
      </c>
      <c r="J43" s="123">
        <v>12122</v>
      </c>
      <c r="K43" s="123">
        <v>10920</v>
      </c>
      <c r="L43" s="123">
        <v>10030</v>
      </c>
      <c r="M43" s="124">
        <v>9369</v>
      </c>
    </row>
    <row r="44" ht="27.75" customHeight="1" spans="2:13">
      <c r="B44" s="92"/>
      <c r="C44" s="93"/>
      <c r="D44" s="94"/>
      <c r="E44" s="95" t="s">
        <v>491</v>
      </c>
      <c r="F44" s="95"/>
      <c r="G44" s="95"/>
      <c r="H44" s="96"/>
      <c r="I44" s="122">
        <v>27</v>
      </c>
      <c r="J44" s="123">
        <v>18</v>
      </c>
      <c r="K44" s="123">
        <v>9</v>
      </c>
      <c r="L44" s="123" t="s">
        <v>47</v>
      </c>
      <c r="M44" s="124" t="s">
        <v>47</v>
      </c>
    </row>
    <row r="45" ht="27.75" customHeight="1" spans="2:13">
      <c r="B45" s="92"/>
      <c r="C45" s="93"/>
      <c r="D45" s="94"/>
      <c r="E45" s="95" t="s">
        <v>492</v>
      </c>
      <c r="F45" s="95"/>
      <c r="G45" s="95"/>
      <c r="H45" s="96"/>
      <c r="I45" s="122">
        <v>7570</v>
      </c>
      <c r="J45" s="123">
        <v>7425</v>
      </c>
      <c r="K45" s="123">
        <v>7276</v>
      </c>
      <c r="L45" s="123">
        <v>7218</v>
      </c>
      <c r="M45" s="124">
        <v>7207</v>
      </c>
    </row>
    <row r="46" ht="27.75" customHeight="1" spans="2:13">
      <c r="B46" s="92"/>
      <c r="C46" s="93"/>
      <c r="D46" s="97"/>
      <c r="E46" s="95" t="s">
        <v>493</v>
      </c>
      <c r="F46" s="95"/>
      <c r="G46" s="95"/>
      <c r="H46" s="96"/>
      <c r="I46" s="122" t="s">
        <v>47</v>
      </c>
      <c r="J46" s="123" t="s">
        <v>47</v>
      </c>
      <c r="K46" s="123" t="s">
        <v>47</v>
      </c>
      <c r="L46" s="123" t="s">
        <v>47</v>
      </c>
      <c r="M46" s="124" t="s">
        <v>47</v>
      </c>
    </row>
    <row r="47" ht="27.75" customHeight="1" spans="2:13">
      <c r="B47" s="92"/>
      <c r="C47" s="93"/>
      <c r="D47" s="98"/>
      <c r="E47" s="99" t="s">
        <v>494</v>
      </c>
      <c r="F47" s="100"/>
      <c r="G47" s="100"/>
      <c r="H47" s="101"/>
      <c r="I47" s="122" t="s">
        <v>47</v>
      </c>
      <c r="J47" s="123" t="s">
        <v>47</v>
      </c>
      <c r="K47" s="123" t="s">
        <v>47</v>
      </c>
      <c r="L47" s="123" t="s">
        <v>47</v>
      </c>
      <c r="M47" s="124" t="s">
        <v>47</v>
      </c>
    </row>
    <row r="48" ht="27.75" customHeight="1" spans="2:13">
      <c r="B48" s="92"/>
      <c r="C48" s="93"/>
      <c r="D48" s="94"/>
      <c r="E48" s="95" t="s">
        <v>326</v>
      </c>
      <c r="F48" s="95"/>
      <c r="G48" s="95"/>
      <c r="H48" s="96"/>
      <c r="I48" s="122" t="s">
        <v>47</v>
      </c>
      <c r="J48" s="123" t="s">
        <v>47</v>
      </c>
      <c r="K48" s="123" t="s">
        <v>47</v>
      </c>
      <c r="L48" s="123" t="s">
        <v>47</v>
      </c>
      <c r="M48" s="124" t="s">
        <v>47</v>
      </c>
    </row>
    <row r="49" ht="27.75" customHeight="1" spans="2:13">
      <c r="B49" s="102"/>
      <c r="C49" s="103"/>
      <c r="D49" s="94"/>
      <c r="E49" s="95" t="s">
        <v>495</v>
      </c>
      <c r="F49" s="95"/>
      <c r="G49" s="95"/>
      <c r="H49" s="96"/>
      <c r="I49" s="122" t="s">
        <v>47</v>
      </c>
      <c r="J49" s="123" t="s">
        <v>47</v>
      </c>
      <c r="K49" s="123" t="s">
        <v>47</v>
      </c>
      <c r="L49" s="123" t="s">
        <v>47</v>
      </c>
      <c r="M49" s="124" t="s">
        <v>47</v>
      </c>
    </row>
    <row r="50" ht="27.75" customHeight="1" spans="2:13">
      <c r="B50" s="104" t="s">
        <v>496</v>
      </c>
      <c r="C50" s="105"/>
      <c r="D50" s="106"/>
      <c r="E50" s="95" t="s">
        <v>497</v>
      </c>
      <c r="F50" s="95"/>
      <c r="G50" s="95"/>
      <c r="H50" s="96"/>
      <c r="I50" s="122">
        <v>51687</v>
      </c>
      <c r="J50" s="123">
        <v>47860</v>
      </c>
      <c r="K50" s="123">
        <v>49089</v>
      </c>
      <c r="L50" s="123">
        <v>50876</v>
      </c>
      <c r="M50" s="124">
        <v>53431</v>
      </c>
    </row>
    <row r="51" ht="27.75" customHeight="1" spans="2:13">
      <c r="B51" s="92"/>
      <c r="C51" s="93"/>
      <c r="D51" s="94"/>
      <c r="E51" s="95" t="s">
        <v>498</v>
      </c>
      <c r="F51" s="95"/>
      <c r="G51" s="95"/>
      <c r="H51" s="96"/>
      <c r="I51" s="122">
        <v>6945</v>
      </c>
      <c r="J51" s="123">
        <v>3424</v>
      </c>
      <c r="K51" s="123">
        <v>3089</v>
      </c>
      <c r="L51" s="123">
        <v>2801</v>
      </c>
      <c r="M51" s="124">
        <v>2480</v>
      </c>
    </row>
    <row r="52" ht="27.75" customHeight="1" spans="2:13">
      <c r="B52" s="102"/>
      <c r="C52" s="103"/>
      <c r="D52" s="94"/>
      <c r="E52" s="95" t="s">
        <v>499</v>
      </c>
      <c r="F52" s="95"/>
      <c r="G52" s="95"/>
      <c r="H52" s="96"/>
      <c r="I52" s="122">
        <v>36546</v>
      </c>
      <c r="J52" s="123">
        <v>35342</v>
      </c>
      <c r="K52" s="123">
        <v>34363</v>
      </c>
      <c r="L52" s="123">
        <v>31694</v>
      </c>
      <c r="M52" s="124">
        <v>30530</v>
      </c>
    </row>
    <row r="53" ht="27.75" customHeight="1" spans="2:13">
      <c r="B53" s="107" t="s">
        <v>477</v>
      </c>
      <c r="C53" s="108"/>
      <c r="D53" s="109"/>
      <c r="E53" s="110" t="s">
        <v>500</v>
      </c>
      <c r="F53" s="110"/>
      <c r="G53" s="110"/>
      <c r="H53" s="111"/>
      <c r="I53" s="125">
        <v>-51401</v>
      </c>
      <c r="J53" s="126">
        <v>-45317</v>
      </c>
      <c r="K53" s="126">
        <v>-47689</v>
      </c>
      <c r="L53" s="126">
        <v>-49596</v>
      </c>
      <c r="M53" s="127">
        <v>-53902</v>
      </c>
    </row>
    <row r="54" ht="27.75" customHeight="1" spans="2:13">
      <c r="B54" s="112"/>
      <c r="C54" s="113"/>
      <c r="D54" s="113"/>
      <c r="E54" s="114"/>
      <c r="F54" s="114"/>
      <c r="G54" s="114"/>
      <c r="H54" s="114"/>
      <c r="I54" s="128"/>
      <c r="J54" s="128"/>
      <c r="K54" s="128"/>
      <c r="L54" s="128"/>
      <c r="M54" s="128"/>
    </row>
    <row r="55"/>
  </sheetData>
  <sheetProtection algorithmName="SHA-512" hashValue="29GhGgvJgwpCP3m63zo8w/u8PNBj6li5Dwvd8NAgv9AErbIGePF+kJjwSxcNrBh4Z1TQA0lmd8ahR8xOwj+SuQ==" saltValue="ztFGAYWpmlnugrFyyrXbd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rintOptions horizontalCentered="1"/>
  <pageMargins left="0" right="0" top="0.196850393700787" bottom="0" header="0" footer="0"/>
  <pageSetup paperSize="9" scale="61"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64"/>
  <sheetViews>
    <sheetView showGridLines="0" zoomScale="50" zoomScaleNormal="50" workbookViewId="0">
      <selection activeCell="A1" sqref="A1"/>
    </sheetView>
  </sheetViews>
  <sheetFormatPr defaultColWidth="0" defaultRowHeight="13.5" customHeight="1" zeroHeight="1" outlineLevelCol="7"/>
  <cols>
    <col min="1" max="1" width="8.25" style="43" customWidth="1"/>
    <col min="2" max="2" width="16.375" style="43" customWidth="1"/>
    <col min="3" max="5" width="26.25" style="43" customWidth="1"/>
    <col min="6" max="8" width="24.25" style="43" customWidth="1"/>
    <col min="9" max="14" width="26" style="43" customWidth="1"/>
    <col min="15" max="15" width="6.125" style="43" customWidth="1"/>
    <col min="16" max="16" width="9" style="43" hidden="1" customWidth="1"/>
    <col min="17" max="20" width="0" style="43" hidden="1" customWidth="1"/>
    <col min="21" max="21" width="9" style="43" hidden="1" customWidth="1"/>
    <col min="22" max="22" width="0" style="43" hidden="1" customWidth="1"/>
    <col min="23" max="23" width="9" style="43" hidden="1" customWidth="1"/>
    <col min="24" max="16384" width="0" style="4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ht="52.5" customHeight="1" spans="2:8">
      <c r="B53" s="44"/>
      <c r="C53" s="44"/>
      <c r="D53" s="44"/>
      <c r="E53" s="44"/>
      <c r="F53" s="44"/>
      <c r="G53" s="44"/>
      <c r="H53" s="45" t="s">
        <v>468</v>
      </c>
    </row>
    <row r="54" ht="29.25" customHeight="1" spans="2:8">
      <c r="B54" s="46" t="s">
        <v>7</v>
      </c>
      <c r="C54" s="47"/>
      <c r="D54" s="47"/>
      <c r="E54" s="48" t="s">
        <v>453</v>
      </c>
      <c r="F54" s="49" t="s">
        <v>456</v>
      </c>
      <c r="G54" s="49" t="s">
        <v>457</v>
      </c>
      <c r="H54" s="50" t="s">
        <v>458</v>
      </c>
    </row>
    <row r="55" ht="52.5" customHeight="1" spans="2:8">
      <c r="B55" s="51"/>
      <c r="C55" s="52" t="s">
        <v>101</v>
      </c>
      <c r="D55" s="52"/>
      <c r="E55" s="53"/>
      <c r="F55" s="54">
        <v>19027</v>
      </c>
      <c r="G55" s="54">
        <v>19369</v>
      </c>
      <c r="H55" s="55">
        <v>20416</v>
      </c>
    </row>
    <row r="56" ht="52.5" customHeight="1" spans="2:8">
      <c r="B56" s="56"/>
      <c r="C56" s="57" t="s">
        <v>104</v>
      </c>
      <c r="D56" s="57"/>
      <c r="E56" s="58"/>
      <c r="F56" s="59">
        <v>5806</v>
      </c>
      <c r="G56" s="59">
        <v>5819</v>
      </c>
      <c r="H56" s="60">
        <v>5971</v>
      </c>
    </row>
    <row r="57" ht="53.25" customHeight="1" spans="2:8">
      <c r="B57" s="56"/>
      <c r="C57" s="61" t="s">
        <v>106</v>
      </c>
      <c r="D57" s="61"/>
      <c r="E57" s="62"/>
      <c r="F57" s="63">
        <v>25788</v>
      </c>
      <c r="G57" s="63">
        <v>27261</v>
      </c>
      <c r="H57" s="64">
        <v>28491</v>
      </c>
    </row>
    <row r="58" ht="45.75" customHeight="1" spans="2:8">
      <c r="B58" s="65"/>
      <c r="C58" s="66" t="s">
        <v>501</v>
      </c>
      <c r="D58" s="67"/>
      <c r="E58" s="68"/>
      <c r="F58" s="69">
        <v>3205</v>
      </c>
      <c r="G58" s="69">
        <v>2983</v>
      </c>
      <c r="H58" s="70">
        <v>4625</v>
      </c>
    </row>
    <row r="59" ht="45.75" customHeight="1" spans="2:8">
      <c r="B59" s="65"/>
      <c r="C59" s="66" t="s">
        <v>502</v>
      </c>
      <c r="D59" s="67"/>
      <c r="E59" s="68"/>
      <c r="F59" s="69">
        <v>4458</v>
      </c>
      <c r="G59" s="69">
        <v>4713</v>
      </c>
      <c r="H59" s="70">
        <v>4570</v>
      </c>
    </row>
    <row r="60" ht="45.75" customHeight="1" spans="2:8">
      <c r="B60" s="65"/>
      <c r="C60" s="66" t="s">
        <v>503</v>
      </c>
      <c r="D60" s="67"/>
      <c r="E60" s="68"/>
      <c r="F60" s="69">
        <v>4528</v>
      </c>
      <c r="G60" s="69">
        <v>4533</v>
      </c>
      <c r="H60" s="70">
        <v>4221</v>
      </c>
    </row>
    <row r="61" ht="45.75" customHeight="1" spans="2:8">
      <c r="B61" s="65"/>
      <c r="C61" s="66" t="s">
        <v>504</v>
      </c>
      <c r="D61" s="67"/>
      <c r="E61" s="68"/>
      <c r="F61" s="69">
        <v>2915</v>
      </c>
      <c r="G61" s="69">
        <v>2763</v>
      </c>
      <c r="H61" s="70">
        <v>2754</v>
      </c>
    </row>
    <row r="62" ht="45.75" customHeight="1" spans="2:8">
      <c r="B62" s="71"/>
      <c r="C62" s="72" t="s">
        <v>505</v>
      </c>
      <c r="D62" s="73"/>
      <c r="E62" s="74"/>
      <c r="F62" s="75">
        <v>1407</v>
      </c>
      <c r="G62" s="75">
        <v>1883</v>
      </c>
      <c r="H62" s="76">
        <v>2309</v>
      </c>
    </row>
    <row r="63" ht="52.5" customHeight="1" spans="2:8">
      <c r="B63" s="77"/>
      <c r="C63" s="78" t="s">
        <v>506</v>
      </c>
      <c r="D63" s="78"/>
      <c r="E63" s="79"/>
      <c r="F63" s="80">
        <v>50621</v>
      </c>
      <c r="G63" s="80">
        <v>52449</v>
      </c>
      <c r="H63" s="81">
        <v>54879</v>
      </c>
    </row>
    <row r="64"/>
  </sheetData>
  <sheetProtection algorithmName="SHA-512" hashValue="eIuQ0URGvAdePXh8NfLnkuvaCQr1Z2/6STFTDgqkdVWnZB455VxNtPNdLKzb5jMlMbhJimluN0a1hwBCTh2QPQ==" saltValue="fbV4QeBfoEQVuhuO3igh6w==" spinCount="100000" sheet="1" objects="1" scenarios="1"/>
  <mergeCells count="9">
    <mergeCell ref="C55:E55"/>
    <mergeCell ref="C56:E56"/>
    <mergeCell ref="C57:E57"/>
    <mergeCell ref="C58:E58"/>
    <mergeCell ref="C59:E59"/>
    <mergeCell ref="C60:E60"/>
    <mergeCell ref="C61:E61"/>
    <mergeCell ref="C62:E62"/>
    <mergeCell ref="C63:E63"/>
  </mergeCells>
  <printOptions horizontalCentered="1"/>
  <pageMargins left="0" right="0" top="0.196850393700787"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DataSheet"/>
  <dimension ref="A1:P74"/>
  <sheetViews>
    <sheetView workbookViewId="0">
      <selection activeCell="A1" sqref="A1"/>
    </sheetView>
  </sheetViews>
  <sheetFormatPr defaultColWidth="11.125" defaultRowHeight="13.5"/>
  <cols>
    <col min="1" max="1" width="45.875" style="1" customWidth="1"/>
    <col min="2" max="8" width="13.375" style="1" customWidth="1"/>
    <col min="9" max="16384" width="11.125" style="1"/>
  </cols>
  <sheetData>
    <row r="1" spans="1:8">
      <c r="A1" s="2"/>
      <c r="B1" s="3"/>
      <c r="C1" s="4"/>
      <c r="D1" s="5"/>
      <c r="E1" s="6"/>
      <c r="F1" s="6"/>
      <c r="G1" s="6"/>
      <c r="H1" s="7"/>
    </row>
    <row r="2" spans="1:8">
      <c r="A2" s="8"/>
      <c r="B2" s="9"/>
      <c r="C2" s="10"/>
      <c r="D2" s="11" t="s">
        <v>440</v>
      </c>
      <c r="E2" s="12"/>
      <c r="F2" s="13" t="s">
        <v>507</v>
      </c>
      <c r="G2" s="14"/>
      <c r="H2" s="15"/>
    </row>
    <row r="3" spans="1:8">
      <c r="A3" s="11" t="s">
        <v>445</v>
      </c>
      <c r="B3" s="16"/>
      <c r="C3" s="17"/>
      <c r="D3" s="18">
        <v>71280</v>
      </c>
      <c r="E3" s="19"/>
      <c r="F3" s="20">
        <v>70166</v>
      </c>
      <c r="G3" s="21"/>
      <c r="H3" s="22"/>
    </row>
    <row r="4" spans="1:8">
      <c r="A4" s="23"/>
      <c r="B4" s="24"/>
      <c r="C4" s="25"/>
      <c r="D4" s="26">
        <v>38120</v>
      </c>
      <c r="E4" s="27"/>
      <c r="F4" s="28">
        <v>36115</v>
      </c>
      <c r="G4" s="29"/>
      <c r="H4" s="30"/>
    </row>
    <row r="5" spans="1:8">
      <c r="A5" s="11" t="s">
        <v>447</v>
      </c>
      <c r="B5" s="16"/>
      <c r="C5" s="17"/>
      <c r="D5" s="18">
        <v>72250</v>
      </c>
      <c r="E5" s="19"/>
      <c r="F5" s="20">
        <v>70329</v>
      </c>
      <c r="G5" s="21"/>
      <c r="H5" s="22"/>
    </row>
    <row r="6" spans="1:8">
      <c r="A6" s="23"/>
      <c r="B6" s="24"/>
      <c r="C6" s="25"/>
      <c r="D6" s="26">
        <v>38563</v>
      </c>
      <c r="E6" s="27"/>
      <c r="F6" s="28">
        <v>39403</v>
      </c>
      <c r="G6" s="29"/>
      <c r="H6" s="30"/>
    </row>
    <row r="7" spans="1:8">
      <c r="A7" s="11" t="s">
        <v>448</v>
      </c>
      <c r="B7" s="16"/>
      <c r="C7" s="17"/>
      <c r="D7" s="18">
        <v>47028</v>
      </c>
      <c r="E7" s="19"/>
      <c r="F7" s="20">
        <v>71871</v>
      </c>
      <c r="G7" s="21"/>
      <c r="H7" s="22"/>
    </row>
    <row r="8" spans="1:8">
      <c r="A8" s="23"/>
      <c r="B8" s="24"/>
      <c r="C8" s="25"/>
      <c r="D8" s="26">
        <v>26074</v>
      </c>
      <c r="E8" s="27"/>
      <c r="F8" s="28">
        <v>38232</v>
      </c>
      <c r="G8" s="29"/>
      <c r="H8" s="30"/>
    </row>
    <row r="9" spans="1:8">
      <c r="A9" s="11" t="s">
        <v>449</v>
      </c>
      <c r="B9" s="16"/>
      <c r="C9" s="17"/>
      <c r="D9" s="18">
        <v>62167</v>
      </c>
      <c r="E9" s="19"/>
      <c r="F9" s="20">
        <v>71807</v>
      </c>
      <c r="G9" s="21"/>
      <c r="H9" s="22"/>
    </row>
    <row r="10" spans="1:8">
      <c r="A10" s="23"/>
      <c r="B10" s="24"/>
      <c r="C10" s="25"/>
      <c r="D10" s="26">
        <v>29855</v>
      </c>
      <c r="E10" s="27"/>
      <c r="F10" s="28">
        <v>37333</v>
      </c>
      <c r="G10" s="29"/>
      <c r="H10" s="30"/>
    </row>
    <row r="11" spans="1:8">
      <c r="A11" s="11" t="s">
        <v>450</v>
      </c>
      <c r="B11" s="16"/>
      <c r="C11" s="17"/>
      <c r="D11" s="18">
        <v>66556</v>
      </c>
      <c r="E11" s="19"/>
      <c r="F11" s="20">
        <v>80821</v>
      </c>
      <c r="G11" s="21"/>
      <c r="H11" s="22"/>
    </row>
    <row r="12" spans="1:8">
      <c r="A12" s="23"/>
      <c r="B12" s="24"/>
      <c r="C12" s="31"/>
      <c r="D12" s="26">
        <v>42810</v>
      </c>
      <c r="E12" s="27"/>
      <c r="F12" s="28">
        <v>49586</v>
      </c>
      <c r="G12" s="29"/>
      <c r="H12" s="30"/>
    </row>
    <row r="13" spans="1:8">
      <c r="A13" s="11"/>
      <c r="B13" s="16"/>
      <c r="C13" s="32"/>
      <c r="D13" s="33">
        <v>63856</v>
      </c>
      <c r="E13" s="34"/>
      <c r="F13" s="35">
        <v>72999</v>
      </c>
      <c r="G13" s="36"/>
      <c r="H13" s="22"/>
    </row>
    <row r="14" spans="1:8">
      <c r="A14" s="23"/>
      <c r="B14" s="24"/>
      <c r="C14" s="25"/>
      <c r="D14" s="26">
        <v>35084</v>
      </c>
      <c r="E14" s="27"/>
      <c r="F14" s="28">
        <v>40134</v>
      </c>
      <c r="G14" s="29"/>
      <c r="H14" s="30"/>
    </row>
    <row r="17" spans="1:1">
      <c r="A17" s="1" t="s">
        <v>508</v>
      </c>
    </row>
    <row r="18" spans="1:6">
      <c r="A18" s="37"/>
      <c r="B18" s="37" t="str">
        <f>実質収支比率等に係る経年分析!F$46</f>
        <v>R01</v>
      </c>
      <c r="C18" s="37" t="str">
        <f>実質収支比率等に係る経年分析!G$46</f>
        <v>R02</v>
      </c>
      <c r="D18" s="37" t="str">
        <f>実質収支比率等に係る経年分析!H$46</f>
        <v>R03</v>
      </c>
      <c r="E18" s="37" t="str">
        <f>実質収支比率等に係る経年分析!I$46</f>
        <v>R04</v>
      </c>
      <c r="F18" s="37" t="str">
        <f>実質収支比率等に係る経年分析!J$46</f>
        <v>R05</v>
      </c>
    </row>
    <row r="19" spans="1:6">
      <c r="A19" s="37" t="s">
        <v>460</v>
      </c>
      <c r="B19" s="37">
        <f>ROUND(VALUE(SUBSTITUTE(実質収支比率等に係る経年分析!F$48,"▲","-")),2)</f>
        <v>3.89</v>
      </c>
      <c r="C19" s="37">
        <f>ROUND(VALUE(SUBSTITUTE(実質収支比率等に係る経年分析!G$48,"▲","-")),2)</f>
        <v>5.73</v>
      </c>
      <c r="D19" s="37">
        <f>ROUND(VALUE(SUBSTITUTE(実質収支比率等に係る経年分析!H$48,"▲","-")),2)</f>
        <v>9.88</v>
      </c>
      <c r="E19" s="37">
        <f>ROUND(VALUE(SUBSTITUTE(実質収支比率等に係る経年分析!I$48,"▲","-")),2)</f>
        <v>14.87</v>
      </c>
      <c r="F19" s="37">
        <f>ROUND(VALUE(SUBSTITUTE(実質収支比率等に係る経年分析!J$48,"▲","-")),2)</f>
        <v>12.28</v>
      </c>
    </row>
    <row r="20" spans="1:6">
      <c r="A20" s="37" t="s">
        <v>459</v>
      </c>
      <c r="B20" s="37">
        <f>ROUND(VALUE(SUBSTITUTE(実質収支比率等に係る経年分析!F$47,"▲","-")),2)</f>
        <v>86.43</v>
      </c>
      <c r="C20" s="37">
        <f>ROUND(VALUE(SUBSTITUTE(実質収支比率等に係る経年分析!G$47,"▲","-")),2)</f>
        <v>70.86</v>
      </c>
      <c r="D20" s="37">
        <f>ROUND(VALUE(SUBSTITUTE(実質収支比率等に係る経年分析!H$47,"▲","-")),2)</f>
        <v>67.02</v>
      </c>
      <c r="E20" s="37">
        <f>ROUND(VALUE(SUBSTITUTE(実質収支比率等に係る経年分析!I$47,"▲","-")),2)</f>
        <v>70.01</v>
      </c>
      <c r="F20" s="37">
        <f>ROUND(VALUE(SUBSTITUTE(実質収支比率等に係る経年分析!J$47,"▲","-")),2)</f>
        <v>73.02</v>
      </c>
    </row>
    <row r="21" spans="1:6">
      <c r="A21" s="37" t="s">
        <v>58</v>
      </c>
      <c r="B21" s="37">
        <f>IF(ISNUMBER(VALUE(SUBSTITUTE(実質収支比率等に係る経年分析!F$49,"▲","-"))),ROUND(VALUE(SUBSTITUTE(実質収支比率等に係る経年分析!F$49,"▲","-")),2),NA())</f>
        <v>-7.5</v>
      </c>
      <c r="C21" s="37">
        <f>IF(ISNUMBER(VALUE(SUBSTITUTE(実質収支比率等に係る経年分析!G$49,"▲","-"))),ROUND(VALUE(SUBSTITUTE(実質収支比率等に係る経年分析!G$49,"▲","-")),2),NA())</f>
        <v>-15.69</v>
      </c>
      <c r="D21" s="37">
        <f>IF(ISNUMBER(VALUE(SUBSTITUTE(実質収支比率等に係る経年分析!H$49,"▲","-"))),ROUND(VALUE(SUBSTITUTE(実質収支比率等に係る経年分析!H$49,"▲","-")),2),NA())</f>
        <v>-0.07</v>
      </c>
      <c r="E21" s="37">
        <f>IF(ISNUMBER(VALUE(SUBSTITUTE(実質収支比率等に係る経年分析!I$49,"▲","-"))),ROUND(VALUE(SUBSTITUTE(実質収支比率等に係る経年分析!I$49,"▲","-")),2),NA())</f>
        <v>0.55</v>
      </c>
      <c r="F21" s="37">
        <f>IF(ISNUMBER(VALUE(SUBSTITUTE(実質収支比率等に係る経年分析!J$49,"▲","-"))),ROUND(VALUE(SUBSTITUTE(実質収支比率等に係る経年分析!J$49,"▲","-")),2),NA())</f>
        <v>-6.18</v>
      </c>
    </row>
    <row r="24" spans="1:1">
      <c r="A24" s="1" t="s">
        <v>509</v>
      </c>
    </row>
    <row r="25" spans="1:11">
      <c r="A25" s="38"/>
      <c r="B25" s="38" t="str">
        <f>連結実質赤字比率に係る赤字・黒字の構成分析!F$33</f>
        <v>R01</v>
      </c>
      <c r="C25" s="38"/>
      <c r="D25" s="38" t="str">
        <f>連結実質赤字比率に係る赤字・黒字の構成分析!G$33</f>
        <v>R02</v>
      </c>
      <c r="E25" s="38"/>
      <c r="F25" s="38" t="str">
        <f>連結実質赤字比率に係る赤字・黒字の構成分析!H$33</f>
        <v>R03</v>
      </c>
      <c r="G25" s="38"/>
      <c r="H25" s="38" t="str">
        <f>連結実質赤字比率に係る赤字・黒字の構成分析!I$33</f>
        <v>R04</v>
      </c>
      <c r="I25" s="38"/>
      <c r="J25" s="38" t="str">
        <f>連結実質赤字比率に係る赤字・黒字の構成分析!J$33</f>
        <v>R05</v>
      </c>
      <c r="K25" s="38"/>
    </row>
    <row r="26" spans="1:11">
      <c r="A26" s="38"/>
      <c r="B26" s="38" t="s">
        <v>510</v>
      </c>
      <c r="C26" s="38" t="s">
        <v>511</v>
      </c>
      <c r="D26" s="38" t="s">
        <v>510</v>
      </c>
      <c r="E26" s="38" t="s">
        <v>511</v>
      </c>
      <c r="F26" s="38" t="s">
        <v>510</v>
      </c>
      <c r="G26" s="38" t="s">
        <v>511</v>
      </c>
      <c r="H26" s="38" t="s">
        <v>510</v>
      </c>
      <c r="I26" s="38" t="s">
        <v>511</v>
      </c>
      <c r="J26" s="38" t="s">
        <v>510</v>
      </c>
      <c r="K26" s="38" t="s">
        <v>511</v>
      </c>
    </row>
    <row r="27" spans="1:11">
      <c r="A27" s="38" t="str">
        <f>IF(連結実質赤字比率に係る赤字・黒字の構成分析!C$43="",NA(),連結実質赤字比率に係る赤字・黒字の構成分析!C$43)</f>
        <v>その他会計（黒字）</v>
      </c>
      <c r="B27" s="38" t="e">
        <f>IF(ROUND(VALUE(SUBSTITUTE(連結実質赤字比率に係る赤字・黒字の構成分析!F$43,"▲","-")),2)&lt;0,ABS(ROUND(VALUE(SUBSTITUTE(連結実質赤字比率に係る赤字・黒字の構成分析!F$43,"▲","-")),2)),NA())</f>
        <v>#N/A</v>
      </c>
      <c r="C27" s="38">
        <f>IF(ROUND(VALUE(SUBSTITUTE(連結実質赤字比率に係る赤字・黒字の構成分析!F$43,"▲","-")),2)&gt;=0,ABS(ROUND(VALUE(SUBSTITUTE(連結実質赤字比率に係る赤字・黒字の構成分析!F$43,"▲","-")),2)),NA())</f>
        <v>1</v>
      </c>
      <c r="D27" s="38" t="e">
        <f>IF(ROUND(VALUE(SUBSTITUTE(連結実質赤字比率に係る赤字・黒字の構成分析!G$43,"▲","-")),2)&lt;0,ABS(ROUND(VALUE(SUBSTITUTE(連結実質赤字比率に係る赤字・黒字の構成分析!G$43,"▲","-")),2)),NA())</f>
        <v>#N/A</v>
      </c>
      <c r="E27" s="38">
        <f>IF(ROUND(VALUE(SUBSTITUTE(連結実質赤字比率に係る赤字・黒字の構成分析!G$43,"▲","-")),2)&gt;=0,ABS(ROUND(VALUE(SUBSTITUTE(連結実質赤字比率に係る赤字・黒字の構成分析!G$43,"▲","-")),2)),NA())</f>
        <v>0.01</v>
      </c>
      <c r="F27" s="38" t="e">
        <f>IF(ROUND(VALUE(SUBSTITUTE(連結実質赤字比率に係る赤字・黒字の構成分析!H$43,"▲","-")),2)&lt;0,ABS(ROUND(VALUE(SUBSTITUTE(連結実質赤字比率に係る赤字・黒字の構成分析!H$43,"▲","-")),2)),NA())</f>
        <v>#N/A</v>
      </c>
      <c r="G27" s="38">
        <f>IF(ROUND(VALUE(SUBSTITUTE(連結実質赤字比率に係る赤字・黒字の構成分析!H$43,"▲","-")),2)&gt;=0,ABS(ROUND(VALUE(SUBSTITUTE(連結実質赤字比率に係る赤字・黒字の構成分析!H$43,"▲","-")),2)),NA())</f>
        <v>0</v>
      </c>
      <c r="H27" s="38" t="e">
        <f>IF(ROUND(VALUE(SUBSTITUTE(連結実質赤字比率に係る赤字・黒字の構成分析!I$43,"▲","-")),2)&lt;0,ABS(ROUND(VALUE(SUBSTITUTE(連結実質赤字比率に係る赤字・黒字の構成分析!I$43,"▲","-")),2)),NA())</f>
        <v>#N/A</v>
      </c>
      <c r="I27" s="38">
        <f>IF(ROUND(VALUE(SUBSTITUTE(連結実質赤字比率に係る赤字・黒字の構成分析!I$43,"▲","-")),2)&gt;=0,ABS(ROUND(VALUE(SUBSTITUTE(連結実質赤字比率に係る赤字・黒字の構成分析!I$43,"▲","-")),2)),NA())</f>
        <v>0</v>
      </c>
      <c r="J27" s="38" t="e">
        <f>IF(ROUND(VALUE(SUBSTITUTE(連結実質赤字比率に係る赤字・黒字の構成分析!J$43,"▲","-")),2)&lt;0,ABS(ROUND(VALUE(SUBSTITUTE(連結実質赤字比率に係る赤字・黒字の構成分析!J$43,"▲","-")),2)),NA())</f>
        <v>#N/A</v>
      </c>
      <c r="K27" s="38">
        <f>IF(ROUND(VALUE(SUBSTITUTE(連結実質赤字比率に係る赤字・黒字の構成分析!J$43,"▲","-")),2)&gt;=0,ABS(ROUND(VALUE(SUBSTITUTE(連結実質赤字比率に係る赤字・黒字の構成分析!J$43,"▲","-")),2)),NA())</f>
        <v>0</v>
      </c>
    </row>
    <row r="28" spans="1:11">
      <c r="A28" s="38" t="str">
        <f>IF(連結実質赤字比率に係る赤字・黒字の構成分析!C$42="",NA(),連結実質赤字比率に係る赤字・黒字の構成分析!C$42)</f>
        <v>その他会計（赤字）</v>
      </c>
      <c r="B28" s="38" t="e">
        <f>IF(ROUND(VALUE(SUBSTITUTE(連結実質赤字比率に係る赤字・黒字の構成分析!F$42,"▲","-")),2)&lt;0,ABS(ROUND(VALUE(SUBSTITUTE(連結実質赤字比率に係る赤字・黒字の構成分析!F$42,"▲","-")),2)),NA())</f>
        <v>#VALUE!</v>
      </c>
      <c r="C28" s="38" t="e">
        <f>IF(ROUND(VALUE(SUBSTITUTE(連結実質赤字比率に係る赤字・黒字の構成分析!F$42,"▲","-")),2)&gt;=0,ABS(ROUND(VALUE(SUBSTITUTE(連結実質赤字比率に係る赤字・黒字の構成分析!F$42,"▲","-")),2)),NA())</f>
        <v>#VALUE!</v>
      </c>
      <c r="D28" s="38" t="e">
        <f>IF(ROUND(VALUE(SUBSTITUTE(連結実質赤字比率に係る赤字・黒字の構成分析!G$42,"▲","-")),2)&lt;0,ABS(ROUND(VALUE(SUBSTITUTE(連結実質赤字比率に係る赤字・黒字の構成分析!G$42,"▲","-")),2)),NA())</f>
        <v>#VALUE!</v>
      </c>
      <c r="E28" s="38" t="e">
        <f>IF(ROUND(VALUE(SUBSTITUTE(連結実質赤字比率に係る赤字・黒字の構成分析!G$42,"▲","-")),2)&gt;=0,ABS(ROUND(VALUE(SUBSTITUTE(連結実質赤字比率に係る赤字・黒字の構成分析!G$42,"▲","-")),2)),NA())</f>
        <v>#VALUE!</v>
      </c>
      <c r="F28" s="38" t="e">
        <f>IF(ROUND(VALUE(SUBSTITUTE(連結実質赤字比率に係る赤字・黒字の構成分析!H$42,"▲","-")),2)&lt;0,ABS(ROUND(VALUE(SUBSTITUTE(連結実質赤字比率に係る赤字・黒字の構成分析!H$42,"▲","-")),2)),NA())</f>
        <v>#VALUE!</v>
      </c>
      <c r="G28" s="38" t="e">
        <f>IF(ROUND(VALUE(SUBSTITUTE(連結実質赤字比率に係る赤字・黒字の構成分析!H$42,"▲","-")),2)&gt;=0,ABS(ROUND(VALUE(SUBSTITUTE(連結実質赤字比率に係る赤字・黒字の構成分析!H$42,"▲","-")),2)),NA())</f>
        <v>#VALUE!</v>
      </c>
      <c r="H28" s="38" t="e">
        <f>IF(ROUND(VALUE(SUBSTITUTE(連結実質赤字比率に係る赤字・黒字の構成分析!I$42,"▲","-")),2)&lt;0,ABS(ROUND(VALUE(SUBSTITUTE(連結実質赤字比率に係る赤字・黒字の構成分析!I$42,"▲","-")),2)),NA())</f>
        <v>#VALUE!</v>
      </c>
      <c r="I28" s="38" t="e">
        <f>IF(ROUND(VALUE(SUBSTITUTE(連結実質赤字比率に係る赤字・黒字の構成分析!I$42,"▲","-")),2)&gt;=0,ABS(ROUND(VALUE(SUBSTITUTE(連結実質赤字比率に係る赤字・黒字の構成分析!I$42,"▲","-")),2)),NA())</f>
        <v>#VALUE!</v>
      </c>
      <c r="J28" s="38" t="e">
        <f>IF(ROUND(VALUE(SUBSTITUTE(連結実質赤字比率に係る赤字・黒字の構成分析!J$42,"▲","-")),2)&lt;0,ABS(ROUND(VALUE(SUBSTITUTE(連結実質赤字比率に係る赤字・黒字の構成分析!J$42,"▲","-")),2)),NA())</f>
        <v>#VALUE!</v>
      </c>
      <c r="K28" s="38" t="e">
        <f>IF(ROUND(VALUE(SUBSTITUTE(連結実質赤字比率に係る赤字・黒字の構成分析!J$42,"▲","-")),2)&gt;=0,ABS(ROUND(VALUE(SUBSTITUTE(連結実質赤字比率に係る赤字・黒字の構成分析!J$42,"▲","-")),2)),NA())</f>
        <v>#VALUE!</v>
      </c>
    </row>
    <row r="29" spans="1:11">
      <c r="A29" s="38" t="str">
        <f>IF(連結実質赤字比率に係る赤字・黒字の構成分析!C$41="",NA(),連結実質赤字比率に係る赤字・黒字の構成分析!C$41)</f>
        <v>観光施設事業特別会計</v>
      </c>
      <c r="B29" s="38" t="e">
        <f>IF(ROUND(VALUE(SUBSTITUTE(連結実質赤字比率に係る赤字・黒字の構成分析!F$41,"▲","-")),2)&lt;0,ABS(ROUND(VALUE(SUBSTITUTE(連結実質赤字比率に係る赤字・黒字の構成分析!F$41,"▲","-")),2)),NA())</f>
        <v>#N/A</v>
      </c>
      <c r="C29" s="38">
        <f>IF(ROUND(VALUE(SUBSTITUTE(連結実質赤字比率に係る赤字・黒字の構成分析!F$41,"▲","-")),2)&gt;=0,ABS(ROUND(VALUE(SUBSTITUTE(連結実質赤字比率に係る赤字・黒字の構成分析!F$41,"▲","-")),2)),NA())</f>
        <v>0.04</v>
      </c>
      <c r="D29" s="38" t="e">
        <f>IF(ROUND(VALUE(SUBSTITUTE(連結実質赤字比率に係る赤字・黒字の構成分析!G$41,"▲","-")),2)&lt;0,ABS(ROUND(VALUE(SUBSTITUTE(連結実質赤字比率に係る赤字・黒字の構成分析!G$41,"▲","-")),2)),NA())</f>
        <v>#N/A</v>
      </c>
      <c r="E29" s="38">
        <f>IF(ROUND(VALUE(SUBSTITUTE(連結実質赤字比率に係る赤字・黒字の構成分析!G$41,"▲","-")),2)&gt;=0,ABS(ROUND(VALUE(SUBSTITUTE(連結実質赤字比率に係る赤字・黒字の構成分析!G$41,"▲","-")),2)),NA())</f>
        <v>0.02</v>
      </c>
      <c r="F29" s="38" t="e">
        <f>IF(ROUND(VALUE(SUBSTITUTE(連結実質赤字比率に係る赤字・黒字の構成分析!H$41,"▲","-")),2)&lt;0,ABS(ROUND(VALUE(SUBSTITUTE(連結実質赤字比率に係る赤字・黒字の構成分析!H$41,"▲","-")),2)),NA())</f>
        <v>#N/A</v>
      </c>
      <c r="G29" s="38">
        <f>IF(ROUND(VALUE(SUBSTITUTE(連結実質赤字比率に係る赤字・黒字の構成分析!H$41,"▲","-")),2)&gt;=0,ABS(ROUND(VALUE(SUBSTITUTE(連結実質赤字比率に係る赤字・黒字の構成分析!H$41,"▲","-")),2)),NA())</f>
        <v>0.1</v>
      </c>
      <c r="H29" s="38" t="e">
        <f>IF(ROUND(VALUE(SUBSTITUTE(連結実質赤字比率に係る赤字・黒字の構成分析!I$41,"▲","-")),2)&lt;0,ABS(ROUND(VALUE(SUBSTITUTE(連結実質赤字比率に係る赤字・黒字の構成分析!I$41,"▲","-")),2)),NA())</f>
        <v>#N/A</v>
      </c>
      <c r="I29" s="38">
        <f>IF(ROUND(VALUE(SUBSTITUTE(連結実質赤字比率に係る赤字・黒字の構成分析!I$41,"▲","-")),2)&gt;=0,ABS(ROUND(VALUE(SUBSTITUTE(連結実質赤字比率に係る赤字・黒字の構成分析!I$41,"▲","-")),2)),NA())</f>
        <v>0.06</v>
      </c>
      <c r="J29" s="38" t="e">
        <f>IF(ROUND(VALUE(SUBSTITUTE(連結実質赤字比率に係る赤字・黒字の構成分析!J$41,"▲","-")),2)&lt;0,ABS(ROUND(VALUE(SUBSTITUTE(連結実質赤字比率に係る赤字・黒字の構成分析!J$41,"▲","-")),2)),NA())</f>
        <v>#N/A</v>
      </c>
      <c r="K29" s="38">
        <f>IF(ROUND(VALUE(SUBSTITUTE(連結実質赤字比率に係る赤字・黒字の構成分析!J$41,"▲","-")),2)&gt;=0,ABS(ROUND(VALUE(SUBSTITUTE(連結実質赤字比率に係る赤字・黒字の構成分析!J$41,"▲","-")),2)),NA())</f>
        <v>0.06</v>
      </c>
    </row>
    <row r="30" spans="1:11">
      <c r="A30" s="38" t="str">
        <f>IF(連結実質赤字比率に係る赤字・黒字の構成分析!C$40="",NA(),連結実質赤字比率に係る赤字・黒字の構成分析!C$40)</f>
        <v>国民健康保険事業特別会計（直診勘定）</v>
      </c>
      <c r="B30" s="38" t="e">
        <f>IF(ROUND(VALUE(SUBSTITUTE(連結実質赤字比率に係る赤字・黒字の構成分析!F$40,"▲","-")),2)&lt;0,ABS(ROUND(VALUE(SUBSTITUTE(連結実質赤字比率に係る赤字・黒字の構成分析!F$40,"▲","-")),2)),NA())</f>
        <v>#N/A</v>
      </c>
      <c r="C30" s="38">
        <f>IF(ROUND(VALUE(SUBSTITUTE(連結実質赤字比率に係る赤字・黒字の構成分析!F$40,"▲","-")),2)&gt;=0,ABS(ROUND(VALUE(SUBSTITUTE(連結実質赤字比率に係る赤字・黒字の構成分析!F$40,"▲","-")),2)),NA())</f>
        <v>0.11</v>
      </c>
      <c r="D30" s="38" t="e">
        <f>IF(ROUND(VALUE(SUBSTITUTE(連結実質赤字比率に係る赤字・黒字の構成分析!G$40,"▲","-")),2)&lt;0,ABS(ROUND(VALUE(SUBSTITUTE(連結実質赤字比率に係る赤字・黒字の構成分析!G$40,"▲","-")),2)),NA())</f>
        <v>#N/A</v>
      </c>
      <c r="E30" s="38">
        <f>IF(ROUND(VALUE(SUBSTITUTE(連結実質赤字比率に係る赤字・黒字の構成分析!G$40,"▲","-")),2)&gt;=0,ABS(ROUND(VALUE(SUBSTITUTE(連結実質赤字比率に係る赤字・黒字の構成分析!G$40,"▲","-")),2)),NA())</f>
        <v>0.19</v>
      </c>
      <c r="F30" s="38" t="e">
        <f>IF(ROUND(VALUE(SUBSTITUTE(連結実質赤字比率に係る赤字・黒字の構成分析!H$40,"▲","-")),2)&lt;0,ABS(ROUND(VALUE(SUBSTITUTE(連結実質赤字比率に係る赤字・黒字の構成分析!H$40,"▲","-")),2)),NA())</f>
        <v>#N/A</v>
      </c>
      <c r="G30" s="38">
        <f>IF(ROUND(VALUE(SUBSTITUTE(連結実質赤字比率に係る赤字・黒字の構成分析!H$40,"▲","-")),2)&gt;=0,ABS(ROUND(VALUE(SUBSTITUTE(連結実質赤字比率に係る赤字・黒字の構成分析!H$40,"▲","-")),2)),NA())</f>
        <v>0.16</v>
      </c>
      <c r="H30" s="38" t="e">
        <f>IF(ROUND(VALUE(SUBSTITUTE(連結実質赤字比率に係る赤字・黒字の構成分析!I$40,"▲","-")),2)&lt;0,ABS(ROUND(VALUE(SUBSTITUTE(連結実質赤字比率に係る赤字・黒字の構成分析!I$40,"▲","-")),2)),NA())</f>
        <v>#N/A</v>
      </c>
      <c r="I30" s="38">
        <f>IF(ROUND(VALUE(SUBSTITUTE(連結実質赤字比率に係る赤字・黒字の構成分析!I$40,"▲","-")),2)&gt;=0,ABS(ROUND(VALUE(SUBSTITUTE(連結実質赤字比率に係る赤字・黒字の構成分析!I$40,"▲","-")),2)),NA())</f>
        <v>0.23</v>
      </c>
      <c r="J30" s="38" t="e">
        <f>IF(ROUND(VALUE(SUBSTITUTE(連結実質赤字比率に係る赤字・黒字の構成分析!J$40,"▲","-")),2)&lt;0,ABS(ROUND(VALUE(SUBSTITUTE(連結実質赤字比率に係る赤字・黒字の構成分析!J$40,"▲","-")),2)),NA())</f>
        <v>#N/A</v>
      </c>
      <c r="K30" s="38">
        <f>IF(ROUND(VALUE(SUBSTITUTE(連結実質赤字比率に係る赤字・黒字の構成分析!J$40,"▲","-")),2)&gt;=0,ABS(ROUND(VALUE(SUBSTITUTE(連結実質赤字比率に係る赤字・黒字の構成分析!J$40,"▲","-")),2)),NA())</f>
        <v>0.16</v>
      </c>
    </row>
    <row r="31" spans="1:11">
      <c r="A31" s="38" t="str">
        <f>IF(連結実質赤字比率に係る赤字・黒字の構成分析!C$39="",NA(),連結実質赤字比率に係る赤字・黒字の構成分析!C$39)</f>
        <v>後期高齢者医療事業特別会計</v>
      </c>
      <c r="B31" s="38" t="e">
        <f>IF(ROUND(VALUE(SUBSTITUTE(連結実質赤字比率に係る赤字・黒字の構成分析!F$39,"▲","-")),2)&lt;0,ABS(ROUND(VALUE(SUBSTITUTE(連結実質赤字比率に係る赤字・黒字の構成分析!F$39,"▲","-")),2)),NA())</f>
        <v>#N/A</v>
      </c>
      <c r="C31" s="38">
        <f>IF(ROUND(VALUE(SUBSTITUTE(連結実質赤字比率に係る赤字・黒字の構成分析!F$39,"▲","-")),2)&gt;=0,ABS(ROUND(VALUE(SUBSTITUTE(連結実質赤字比率に係る赤字・黒字の構成分析!F$39,"▲","-")),2)),NA())</f>
        <v>0.23</v>
      </c>
      <c r="D31" s="38" t="e">
        <f>IF(ROUND(VALUE(SUBSTITUTE(連結実質赤字比率に係る赤字・黒字の構成分析!G$39,"▲","-")),2)&lt;0,ABS(ROUND(VALUE(SUBSTITUTE(連結実質赤字比率に係る赤字・黒字の構成分析!G$39,"▲","-")),2)),NA())</f>
        <v>#N/A</v>
      </c>
      <c r="E31" s="38">
        <f>IF(ROUND(VALUE(SUBSTITUTE(連結実質赤字比率に係る赤字・黒字の構成分析!G$39,"▲","-")),2)&gt;=0,ABS(ROUND(VALUE(SUBSTITUTE(連結実質赤字比率に係る赤字・黒字の構成分析!G$39,"▲","-")),2)),NA())</f>
        <v>0.23</v>
      </c>
      <c r="F31" s="38" t="e">
        <f>IF(ROUND(VALUE(SUBSTITUTE(連結実質赤字比率に係る赤字・黒字の構成分析!H$39,"▲","-")),2)&lt;0,ABS(ROUND(VALUE(SUBSTITUTE(連結実質赤字比率に係る赤字・黒字の構成分析!H$39,"▲","-")),2)),NA())</f>
        <v>#N/A</v>
      </c>
      <c r="G31" s="38">
        <f>IF(ROUND(VALUE(SUBSTITUTE(連結実質赤字比率に係る赤字・黒字の構成分析!H$39,"▲","-")),2)&gt;=0,ABS(ROUND(VALUE(SUBSTITUTE(連結実質赤字比率に係る赤字・黒字の構成分析!H$39,"▲","-")),2)),NA())</f>
        <v>0.23</v>
      </c>
      <c r="H31" s="38" t="e">
        <f>IF(ROUND(VALUE(SUBSTITUTE(連結実質赤字比率に係る赤字・黒字の構成分析!I$39,"▲","-")),2)&lt;0,ABS(ROUND(VALUE(SUBSTITUTE(連結実質赤字比率に係る赤字・黒字の構成分析!I$39,"▲","-")),2)),NA())</f>
        <v>#N/A</v>
      </c>
      <c r="I31" s="38">
        <f>IF(ROUND(VALUE(SUBSTITUTE(連結実質赤字比率に係る赤字・黒字の構成分析!I$39,"▲","-")),2)&gt;=0,ABS(ROUND(VALUE(SUBSTITUTE(連結実質赤字比率に係る赤字・黒字の構成分析!I$39,"▲","-")),2)),NA())</f>
        <v>0.25</v>
      </c>
      <c r="J31" s="38" t="e">
        <f>IF(ROUND(VALUE(SUBSTITUTE(連結実質赤字比率に係る赤字・黒字の構成分析!J$39,"▲","-")),2)&lt;0,ABS(ROUND(VALUE(SUBSTITUTE(連結実質赤字比率に係る赤字・黒字の構成分析!J$39,"▲","-")),2)),NA())</f>
        <v>#N/A</v>
      </c>
      <c r="K31" s="38">
        <f>IF(ROUND(VALUE(SUBSTITUTE(連結実質赤字比率に係る赤字・黒字の構成分析!J$39,"▲","-")),2)&gt;=0,ABS(ROUND(VALUE(SUBSTITUTE(連結実質赤字比率に係る赤字・黒字の構成分析!J$39,"▲","-")),2)),NA())</f>
        <v>0.25</v>
      </c>
    </row>
    <row r="32" spans="1:11">
      <c r="A32" s="38" t="str">
        <f>IF(連結実質赤字比率に係る赤字・黒字の構成分析!C$38="",NA(),連結実質赤字比率に係る赤字・黒字の構成分析!C$38)</f>
        <v>下水道事業会計</v>
      </c>
      <c r="B32" s="38" t="e">
        <f>IF(ROUND(VALUE(SUBSTITUTE(連結実質赤字比率に係る赤字・黒字の構成分析!F$38,"▲","-")),2)&lt;0,ABS(ROUND(VALUE(SUBSTITUTE(連結実質赤字比率に係る赤字・黒字の構成分析!F$38,"▲","-")),2)),NA())</f>
        <v>#VALUE!</v>
      </c>
      <c r="C32" s="38" t="e">
        <f>IF(ROUND(VALUE(SUBSTITUTE(連結実質赤字比率に係る赤字・黒字の構成分析!F$38,"▲","-")),2)&gt;=0,ABS(ROUND(VALUE(SUBSTITUTE(連結実質赤字比率に係る赤字・黒字の構成分析!F$38,"▲","-")),2)),NA())</f>
        <v>#VALUE!</v>
      </c>
      <c r="D32" s="38" t="e">
        <f>IF(ROUND(VALUE(SUBSTITUTE(連結実質赤字比率に係る赤字・黒字の構成分析!G$38,"▲","-")),2)&lt;0,ABS(ROUND(VALUE(SUBSTITUTE(連結実質赤字比率に係る赤字・黒字の構成分析!G$38,"▲","-")),2)),NA())</f>
        <v>#N/A</v>
      </c>
      <c r="E32" s="38">
        <f>IF(ROUND(VALUE(SUBSTITUTE(連結実質赤字比率に係る赤字・黒字の構成分析!G$38,"▲","-")),2)&gt;=0,ABS(ROUND(VALUE(SUBSTITUTE(連結実質赤字比率に係る赤字・黒字の構成分析!G$38,"▲","-")),2)),NA())</f>
        <v>1.14</v>
      </c>
      <c r="F32" s="38" t="e">
        <f>IF(ROUND(VALUE(SUBSTITUTE(連結実質赤字比率に係る赤字・黒字の構成分析!H$38,"▲","-")),2)&lt;0,ABS(ROUND(VALUE(SUBSTITUTE(連結実質赤字比率に係る赤字・黒字の構成分析!H$38,"▲","-")),2)),NA())</f>
        <v>#N/A</v>
      </c>
      <c r="G32" s="38">
        <f>IF(ROUND(VALUE(SUBSTITUTE(連結実質赤字比率に係る赤字・黒字の構成分析!H$38,"▲","-")),2)&gt;=0,ABS(ROUND(VALUE(SUBSTITUTE(連結実質赤字比率に係る赤字・黒字の構成分析!H$38,"▲","-")),2)),NA())</f>
        <v>1.13</v>
      </c>
      <c r="H32" s="38" t="e">
        <f>IF(ROUND(VALUE(SUBSTITUTE(連結実質赤字比率に係る赤字・黒字の構成分析!I$38,"▲","-")),2)&lt;0,ABS(ROUND(VALUE(SUBSTITUTE(連結実質赤字比率に係る赤字・黒字の構成分析!I$38,"▲","-")),2)),NA())</f>
        <v>#N/A</v>
      </c>
      <c r="I32" s="38">
        <f>IF(ROUND(VALUE(SUBSTITUTE(連結実質赤字比率に係る赤字・黒字の構成分析!I$38,"▲","-")),2)&gt;=0,ABS(ROUND(VALUE(SUBSTITUTE(連結実質赤字比率に係る赤字・黒字の構成分析!I$38,"▲","-")),2)),NA())</f>
        <v>1.16</v>
      </c>
      <c r="J32" s="38" t="e">
        <f>IF(ROUND(VALUE(SUBSTITUTE(連結実質赤字比率に係る赤字・黒字の構成分析!J$38,"▲","-")),2)&lt;0,ABS(ROUND(VALUE(SUBSTITUTE(連結実質赤字比率に係る赤字・黒字の構成分析!J$38,"▲","-")),2)),NA())</f>
        <v>#N/A</v>
      </c>
      <c r="K32" s="38">
        <f>IF(ROUND(VALUE(SUBSTITUTE(連結実質赤字比率に係る赤字・黒字の構成分析!J$38,"▲","-")),2)&gt;=0,ABS(ROUND(VALUE(SUBSTITUTE(連結実質赤字比率に係る赤字・黒字の構成分析!J$38,"▲","-")),2)),NA())</f>
        <v>1.15</v>
      </c>
    </row>
    <row r="33" spans="1:11">
      <c r="A33" s="38" t="str">
        <f>IF(連結実質赤字比率に係る赤字・黒字の構成分析!C$37="",NA(),連結実質赤字比率に係る赤字・黒字の構成分析!C$37)</f>
        <v>介護保険事業特別会計</v>
      </c>
      <c r="B33" s="38" t="e">
        <f>IF(ROUND(VALUE(SUBSTITUTE(連結実質赤字比率に係る赤字・黒字の構成分析!F$37,"▲","-")),2)&lt;0,ABS(ROUND(VALUE(SUBSTITUTE(連結実質赤字比率に係る赤字・黒字の構成分析!F$37,"▲","-")),2)),NA())</f>
        <v>#N/A</v>
      </c>
      <c r="C33" s="38">
        <f>IF(ROUND(VALUE(SUBSTITUTE(連結実質赤字比率に係る赤字・黒字の構成分析!F$37,"▲","-")),2)&gt;=0,ABS(ROUND(VALUE(SUBSTITUTE(連結実質赤字比率に係る赤字・黒字の構成分析!F$37,"▲","-")),2)),NA())</f>
        <v>0.67</v>
      </c>
      <c r="D33" s="38" t="e">
        <f>IF(ROUND(VALUE(SUBSTITUTE(連結実質赤字比率に係る赤字・黒字の構成分析!G$37,"▲","-")),2)&lt;0,ABS(ROUND(VALUE(SUBSTITUTE(連結実質赤字比率に係る赤字・黒字の構成分析!G$37,"▲","-")),2)),NA())</f>
        <v>#N/A</v>
      </c>
      <c r="E33" s="38">
        <f>IF(ROUND(VALUE(SUBSTITUTE(連結実質赤字比率に係る赤字・黒字の構成分析!G$37,"▲","-")),2)&gt;=0,ABS(ROUND(VALUE(SUBSTITUTE(連結実質赤字比率に係る赤字・黒字の構成分析!G$37,"▲","-")),2)),NA())</f>
        <v>0.39</v>
      </c>
      <c r="F33" s="38" t="e">
        <f>IF(ROUND(VALUE(SUBSTITUTE(連結実質赤字比率に係る赤字・黒字の構成分析!H$37,"▲","-")),2)&lt;0,ABS(ROUND(VALUE(SUBSTITUTE(連結実質赤字比率に係る赤字・黒字の構成分析!H$37,"▲","-")),2)),NA())</f>
        <v>#N/A</v>
      </c>
      <c r="G33" s="38">
        <f>IF(ROUND(VALUE(SUBSTITUTE(連結実質赤字比率に係る赤字・黒字の構成分析!H$37,"▲","-")),2)&gt;=0,ABS(ROUND(VALUE(SUBSTITUTE(連結実質赤字比率に係る赤字・黒字の構成分析!H$37,"▲","-")),2)),NA())</f>
        <v>0.59</v>
      </c>
      <c r="H33" s="38" t="e">
        <f>IF(ROUND(VALUE(SUBSTITUTE(連結実質赤字比率に係る赤字・黒字の構成分析!I$37,"▲","-")),2)&lt;0,ABS(ROUND(VALUE(SUBSTITUTE(連結実質赤字比率に係る赤字・黒字の構成分析!I$37,"▲","-")),2)),NA())</f>
        <v>#N/A</v>
      </c>
      <c r="I33" s="38">
        <f>IF(ROUND(VALUE(SUBSTITUTE(連結実質赤字比率に係る赤字・黒字の構成分析!I$37,"▲","-")),2)&gt;=0,ABS(ROUND(VALUE(SUBSTITUTE(連結実質赤字比率に係る赤字・黒字の構成分析!I$37,"▲","-")),2)),NA())</f>
        <v>1.03</v>
      </c>
      <c r="J33" s="38" t="e">
        <f>IF(ROUND(VALUE(SUBSTITUTE(連結実質赤字比率に係る赤字・黒字の構成分析!J$37,"▲","-")),2)&lt;0,ABS(ROUND(VALUE(SUBSTITUTE(連結実質赤字比率に係る赤字・黒字の構成分析!J$37,"▲","-")),2)),NA())</f>
        <v>#N/A</v>
      </c>
      <c r="K33" s="38">
        <f>IF(ROUND(VALUE(SUBSTITUTE(連結実質赤字比率に係る赤字・黒字の構成分析!J$37,"▲","-")),2)&gt;=0,ABS(ROUND(VALUE(SUBSTITUTE(連結実質赤字比率に係る赤字・黒字の構成分析!J$37,"▲","-")),2)),NA())</f>
        <v>1.17</v>
      </c>
    </row>
    <row r="34" spans="1:11">
      <c r="A34" s="38" t="str">
        <f>IF(連結実質赤字比率に係る赤字・黒字の構成分析!C$36="",NA(),連結実質赤字比率に係る赤字・黒字の構成分析!C$36)</f>
        <v>国民健康保険事業特別会計（事業勘定）</v>
      </c>
      <c r="B34" s="38" t="e">
        <f>IF(ROUND(VALUE(SUBSTITUTE(連結実質赤字比率に係る赤字・黒字の構成分析!F$36,"▲","-")),2)&lt;0,ABS(ROUND(VALUE(SUBSTITUTE(連結実質赤字比率に係る赤字・黒字の構成分析!F$36,"▲","-")),2)),NA())</f>
        <v>#N/A</v>
      </c>
      <c r="C34" s="38">
        <f>IF(ROUND(VALUE(SUBSTITUTE(連結実質赤字比率に係る赤字・黒字の構成分析!F$36,"▲","-")),2)&gt;=0,ABS(ROUND(VALUE(SUBSTITUTE(連結実質赤字比率に係る赤字・黒字の構成分析!F$36,"▲","-")),2)),NA())</f>
        <v>0.97</v>
      </c>
      <c r="D34" s="38" t="e">
        <f>IF(ROUND(VALUE(SUBSTITUTE(連結実質赤字比率に係る赤字・黒字の構成分析!G$36,"▲","-")),2)&lt;0,ABS(ROUND(VALUE(SUBSTITUTE(連結実質赤字比率に係る赤字・黒字の構成分析!G$36,"▲","-")),2)),NA())</f>
        <v>#N/A</v>
      </c>
      <c r="E34" s="38">
        <f>IF(ROUND(VALUE(SUBSTITUTE(連結実質赤字比率に係る赤字・黒字の構成分析!G$36,"▲","-")),2)&gt;=0,ABS(ROUND(VALUE(SUBSTITUTE(連結実質赤字比率に係る赤字・黒字の構成分析!G$36,"▲","-")),2)),NA())</f>
        <v>1.27</v>
      </c>
      <c r="F34" s="38" t="e">
        <f>IF(ROUND(VALUE(SUBSTITUTE(連結実質赤字比率に係る赤字・黒字の構成分析!H$36,"▲","-")),2)&lt;0,ABS(ROUND(VALUE(SUBSTITUTE(連結実質赤字比率に係る赤字・黒字の構成分析!H$36,"▲","-")),2)),NA())</f>
        <v>#N/A</v>
      </c>
      <c r="G34" s="38">
        <f>IF(ROUND(VALUE(SUBSTITUTE(連結実質赤字比率に係る赤字・黒字の構成分析!H$36,"▲","-")),2)&gt;=0,ABS(ROUND(VALUE(SUBSTITUTE(連結実質赤字比率に係る赤字・黒字の構成分析!H$36,"▲","-")),2)),NA())</f>
        <v>1.71</v>
      </c>
      <c r="H34" s="38" t="e">
        <f>IF(ROUND(VALUE(SUBSTITUTE(連結実質赤字比率に係る赤字・黒字の構成分析!I$36,"▲","-")),2)&lt;0,ABS(ROUND(VALUE(SUBSTITUTE(連結実質赤字比率に係る赤字・黒字の構成分析!I$36,"▲","-")),2)),NA())</f>
        <v>#N/A</v>
      </c>
      <c r="I34" s="38">
        <f>IF(ROUND(VALUE(SUBSTITUTE(連結実質赤字比率に係る赤字・黒字の構成分析!I$36,"▲","-")),2)&gt;=0,ABS(ROUND(VALUE(SUBSTITUTE(連結実質赤字比率に係る赤字・黒字の構成分析!I$36,"▲","-")),2)),NA())</f>
        <v>1.78</v>
      </c>
      <c r="J34" s="38" t="e">
        <f>IF(ROUND(VALUE(SUBSTITUTE(連結実質赤字比率に係る赤字・黒字の構成分析!J$36,"▲","-")),2)&lt;0,ABS(ROUND(VALUE(SUBSTITUTE(連結実質赤字比率に係る赤字・黒字の構成分析!J$36,"▲","-")),2)),NA())</f>
        <v>#N/A</v>
      </c>
      <c r="K34" s="38">
        <f>IF(ROUND(VALUE(SUBSTITUTE(連結実質赤字比率に係る赤字・黒字の構成分析!J$36,"▲","-")),2)&gt;=0,ABS(ROUND(VALUE(SUBSTITUTE(連結実質赤字比率に係る赤字・黒字の構成分析!J$36,"▲","-")),2)),NA())</f>
        <v>1.99</v>
      </c>
    </row>
    <row r="35" spans="1:11">
      <c r="A35" s="38" t="str">
        <f>IF(連結実質赤字比率に係る赤字・黒字の構成分析!C$35="",NA(),連結実質赤字比率に係る赤字・黒字の構成分析!C$35)</f>
        <v>水道事業会計</v>
      </c>
      <c r="B35" s="38" t="e">
        <f>IF(ROUND(VALUE(SUBSTITUTE(連結実質赤字比率に係る赤字・黒字の構成分析!F$35,"▲","-")),2)&lt;0,ABS(ROUND(VALUE(SUBSTITUTE(連結実質赤字比率に係る赤字・黒字の構成分析!F$35,"▲","-")),2)),NA())</f>
        <v>#N/A</v>
      </c>
      <c r="C35" s="38">
        <f>IF(ROUND(VALUE(SUBSTITUTE(連結実質赤字比率に係る赤字・黒字の構成分析!F$35,"▲","-")),2)&gt;=0,ABS(ROUND(VALUE(SUBSTITUTE(連結実質赤字比率に係る赤字・黒字の構成分析!F$35,"▲","-")),2)),NA())</f>
        <v>9.04</v>
      </c>
      <c r="D35" s="38" t="e">
        <f>IF(ROUND(VALUE(SUBSTITUTE(連結実質赤字比率に係る赤字・黒字の構成分析!G$35,"▲","-")),2)&lt;0,ABS(ROUND(VALUE(SUBSTITUTE(連結実質赤字比率に係る赤字・黒字の構成分析!G$35,"▲","-")),2)),NA())</f>
        <v>#N/A</v>
      </c>
      <c r="E35" s="38">
        <f>IF(ROUND(VALUE(SUBSTITUTE(連結実質赤字比率に係る赤字・黒字の構成分析!G$35,"▲","-")),2)&gt;=0,ABS(ROUND(VALUE(SUBSTITUTE(連結実質赤字比率に係る赤字・黒字の構成分析!G$35,"▲","-")),2)),NA())</f>
        <v>9.37</v>
      </c>
      <c r="F35" s="38" t="e">
        <f>IF(ROUND(VALUE(SUBSTITUTE(連結実質赤字比率に係る赤字・黒字の構成分析!H$35,"▲","-")),2)&lt;0,ABS(ROUND(VALUE(SUBSTITUTE(連結実質赤字比率に係る赤字・黒字の構成分析!H$35,"▲","-")),2)),NA())</f>
        <v>#N/A</v>
      </c>
      <c r="G35" s="38">
        <f>IF(ROUND(VALUE(SUBSTITUTE(連結実質赤字比率に係る赤字・黒字の構成分析!H$35,"▲","-")),2)&gt;=0,ABS(ROUND(VALUE(SUBSTITUTE(連結実質赤字比率に係る赤字・黒字の構成分析!H$35,"▲","-")),2)),NA())</f>
        <v>9.04</v>
      </c>
      <c r="H35" s="38" t="e">
        <f>IF(ROUND(VALUE(SUBSTITUTE(連結実質赤字比率に係る赤字・黒字の構成分析!I$35,"▲","-")),2)&lt;0,ABS(ROUND(VALUE(SUBSTITUTE(連結実質赤字比率に係る赤字・黒字の構成分析!I$35,"▲","-")),2)),NA())</f>
        <v>#N/A</v>
      </c>
      <c r="I35" s="38">
        <f>IF(ROUND(VALUE(SUBSTITUTE(連結実質赤字比率に係る赤字・黒字の構成分析!I$35,"▲","-")),2)&gt;=0,ABS(ROUND(VALUE(SUBSTITUTE(連結実質赤字比率に係る赤字・黒字の構成分析!I$35,"▲","-")),2)),NA())</f>
        <v>9.52</v>
      </c>
      <c r="J35" s="38" t="e">
        <f>IF(ROUND(VALUE(SUBSTITUTE(連結実質赤字比率に係る赤字・黒字の構成分析!J$35,"▲","-")),2)&lt;0,ABS(ROUND(VALUE(SUBSTITUTE(連結実質赤字比率に係る赤字・黒字の構成分析!J$35,"▲","-")),2)),NA())</f>
        <v>#N/A</v>
      </c>
      <c r="K35" s="38">
        <f>IF(ROUND(VALUE(SUBSTITUTE(連結実質赤字比率に係る赤字・黒字の構成分析!J$35,"▲","-")),2)&gt;=0,ABS(ROUND(VALUE(SUBSTITUTE(連結実質赤字比率に係る赤字・黒字の構成分析!J$35,"▲","-")),2)),NA())</f>
        <v>9.87</v>
      </c>
    </row>
    <row r="36" spans="1:11">
      <c r="A36" s="38" t="str">
        <f>IF(連結実質赤字比率に係る赤字・黒字の構成分析!C$34="",NA(),連結実質赤字比率に係る赤字・黒字の構成分析!C$34)</f>
        <v>一般会計</v>
      </c>
      <c r="B36" s="38" t="e">
        <f>IF(ROUND(VALUE(SUBSTITUTE(連結実質赤字比率に係る赤字・黒字の構成分析!F$34,"▲","-")),2)&lt;0,ABS(ROUND(VALUE(SUBSTITUTE(連結実質赤字比率に係る赤字・黒字の構成分析!F$34,"▲","-")),2)),NA())</f>
        <v>#N/A</v>
      </c>
      <c r="C36" s="38">
        <f>IF(ROUND(VALUE(SUBSTITUTE(連結実質赤字比率に係る赤字・黒字の構成分析!F$34,"▲","-")),2)&gt;=0,ABS(ROUND(VALUE(SUBSTITUTE(連結実質赤字比率に係る赤字・黒字の構成分析!F$34,"▲","-")),2)),NA())</f>
        <v>3.88</v>
      </c>
      <c r="D36" s="38" t="e">
        <f>IF(ROUND(VALUE(SUBSTITUTE(連結実質赤字比率に係る赤字・黒字の構成分析!G$34,"▲","-")),2)&lt;0,ABS(ROUND(VALUE(SUBSTITUTE(連結実質赤字比率に係る赤字・黒字の構成分析!G$34,"▲","-")),2)),NA())</f>
        <v>#N/A</v>
      </c>
      <c r="E36" s="38">
        <f>IF(ROUND(VALUE(SUBSTITUTE(連結実質赤字比率に係る赤字・黒字の構成分析!G$34,"▲","-")),2)&gt;=0,ABS(ROUND(VALUE(SUBSTITUTE(連結実質赤字比率に係る赤字・黒字の構成分析!G$34,"▲","-")),2)),NA())</f>
        <v>5.72</v>
      </c>
      <c r="F36" s="38" t="e">
        <f>IF(ROUND(VALUE(SUBSTITUTE(連結実質赤字比率に係る赤字・黒字の構成分析!H$34,"▲","-")),2)&lt;0,ABS(ROUND(VALUE(SUBSTITUTE(連結実質赤字比率に係る赤字・黒字の構成分析!H$34,"▲","-")),2)),NA())</f>
        <v>#N/A</v>
      </c>
      <c r="G36" s="38">
        <f>IF(ROUND(VALUE(SUBSTITUTE(連結実質赤字比率に係る赤字・黒字の構成分析!H$34,"▲","-")),2)&gt;=0,ABS(ROUND(VALUE(SUBSTITUTE(連結実質赤字比率に係る赤字・黒字の構成分析!H$34,"▲","-")),2)),NA())</f>
        <v>9.87</v>
      </c>
      <c r="H36" s="38" t="e">
        <f>IF(ROUND(VALUE(SUBSTITUTE(連結実質赤字比率に係る赤字・黒字の構成分析!I$34,"▲","-")),2)&lt;0,ABS(ROUND(VALUE(SUBSTITUTE(連結実質赤字比率に係る赤字・黒字の構成分析!I$34,"▲","-")),2)),NA())</f>
        <v>#N/A</v>
      </c>
      <c r="I36" s="38">
        <f>IF(ROUND(VALUE(SUBSTITUTE(連結実質赤字比率に係る赤字・黒字の構成分析!I$34,"▲","-")),2)&gt;=0,ABS(ROUND(VALUE(SUBSTITUTE(連結実質赤字比率に係る赤字・黒字の構成分析!I$34,"▲","-")),2)),NA())</f>
        <v>14.87</v>
      </c>
      <c r="J36" s="38" t="e">
        <f>IF(ROUND(VALUE(SUBSTITUTE(連結実質赤字比率に係る赤字・黒字の構成分析!J$34,"▲","-")),2)&lt;0,ABS(ROUND(VALUE(SUBSTITUTE(連結実質赤字比率に係る赤字・黒字の構成分析!J$34,"▲","-")),2)),NA())</f>
        <v>#N/A</v>
      </c>
      <c r="K36" s="38">
        <f>IF(ROUND(VALUE(SUBSTITUTE(連結実質赤字比率に係る赤字・黒字の構成分析!J$34,"▲","-")),2)&gt;=0,ABS(ROUND(VALUE(SUBSTITUTE(連結実質赤字比率に係る赤字・黒字の構成分析!J$34,"▲","-")),2)),NA())</f>
        <v>12.27</v>
      </c>
    </row>
    <row r="39" spans="1:1">
      <c r="A39" s="1" t="s">
        <v>512</v>
      </c>
    </row>
    <row r="40" spans="1:16">
      <c r="A40" s="39"/>
      <c r="B40" s="39" t="str">
        <f>'実質公債費比率（分子）の構造'!K$44</f>
        <v>R01</v>
      </c>
      <c r="C40" s="39"/>
      <c r="D40" s="39"/>
      <c r="E40" s="39" t="str">
        <f>'実質公債費比率（分子）の構造'!L$44</f>
        <v>R02</v>
      </c>
      <c r="F40" s="39"/>
      <c r="G40" s="39"/>
      <c r="H40" s="39" t="str">
        <f>'実質公債費比率（分子）の構造'!M$44</f>
        <v>R03</v>
      </c>
      <c r="I40" s="39"/>
      <c r="J40" s="39"/>
      <c r="K40" s="39" t="str">
        <f>'実質公債費比率（分子）の構造'!N$44</f>
        <v>R04</v>
      </c>
      <c r="L40" s="39"/>
      <c r="M40" s="39"/>
      <c r="N40" s="39" t="str">
        <f>'実質公債費比率（分子）の構造'!O$44</f>
        <v>R05</v>
      </c>
      <c r="O40" s="39"/>
      <c r="P40" s="39"/>
    </row>
    <row r="41" spans="1:16">
      <c r="A41" s="39"/>
      <c r="B41" s="39" t="s">
        <v>513</v>
      </c>
      <c r="C41" s="39"/>
      <c r="D41" s="39" t="s">
        <v>476</v>
      </c>
      <c r="E41" s="39" t="s">
        <v>513</v>
      </c>
      <c r="F41" s="39"/>
      <c r="G41" s="39" t="s">
        <v>476</v>
      </c>
      <c r="H41" s="39" t="s">
        <v>513</v>
      </c>
      <c r="I41" s="39"/>
      <c r="J41" s="39" t="s">
        <v>476</v>
      </c>
      <c r="K41" s="39" t="s">
        <v>513</v>
      </c>
      <c r="L41" s="39"/>
      <c r="M41" s="39" t="s">
        <v>476</v>
      </c>
      <c r="N41" s="39" t="s">
        <v>513</v>
      </c>
      <c r="O41" s="39"/>
      <c r="P41" s="39" t="s">
        <v>476</v>
      </c>
    </row>
    <row r="42" spans="1:16">
      <c r="A42" s="39" t="s">
        <v>476</v>
      </c>
      <c r="B42" s="39"/>
      <c r="C42" s="39"/>
      <c r="D42" s="39">
        <f>'実質公債費比率（分子）の構造'!K$52</f>
        <v>4371</v>
      </c>
      <c r="E42" s="39"/>
      <c r="F42" s="39"/>
      <c r="G42" s="39">
        <f>'実質公債費比率（分子）の構造'!L$52</f>
        <v>4120</v>
      </c>
      <c r="H42" s="39"/>
      <c r="I42" s="39"/>
      <c r="J42" s="39">
        <f>'実質公債費比率（分子）の構造'!M$52</f>
        <v>3917</v>
      </c>
      <c r="K42" s="39"/>
      <c r="L42" s="39"/>
      <c r="M42" s="39">
        <f>'実質公債費比率（分子）の構造'!N$52</f>
        <v>3838</v>
      </c>
      <c r="N42" s="39"/>
      <c r="O42" s="39"/>
      <c r="P42" s="39">
        <f>'実質公債費比率（分子）の構造'!O$52</f>
        <v>3766</v>
      </c>
    </row>
    <row r="43" spans="1:16">
      <c r="A43" s="39" t="s">
        <v>366</v>
      </c>
      <c r="B43" s="39" t="str">
        <f>'実質公債費比率（分子）の構造'!K$51</f>
        <v>-</v>
      </c>
      <c r="C43" s="39"/>
      <c r="D43" s="39"/>
      <c r="E43" s="39" t="str">
        <f>'実質公債費比率（分子）の構造'!L$51</f>
        <v>-</v>
      </c>
      <c r="F43" s="39"/>
      <c r="G43" s="39"/>
      <c r="H43" s="39" t="str">
        <f>'実質公債費比率（分子）の構造'!M$51</f>
        <v>-</v>
      </c>
      <c r="I43" s="39"/>
      <c r="J43" s="39"/>
      <c r="K43" s="39" t="str">
        <f>'実質公債費比率（分子）の構造'!N$51</f>
        <v>-</v>
      </c>
      <c r="L43" s="39"/>
      <c r="M43" s="39"/>
      <c r="N43" s="39" t="str">
        <f>'実質公債費比率（分子）の構造'!O$51</f>
        <v>-</v>
      </c>
      <c r="O43" s="39"/>
      <c r="P43" s="39"/>
    </row>
    <row r="44" spans="1:16">
      <c r="A44" s="39" t="s">
        <v>474</v>
      </c>
      <c r="B44" s="39">
        <f>'実質公債費比率（分子）の構造'!K$50</f>
        <v>78</v>
      </c>
      <c r="C44" s="39"/>
      <c r="D44" s="39"/>
      <c r="E44" s="39">
        <f>'実質公債費比率（分子）の構造'!L$50</f>
        <v>77</v>
      </c>
      <c r="F44" s="39"/>
      <c r="G44" s="39"/>
      <c r="H44" s="39">
        <f>'実質公債費比率（分子）の構造'!M$50</f>
        <v>136</v>
      </c>
      <c r="I44" s="39"/>
      <c r="J44" s="39"/>
      <c r="K44" s="39">
        <f>'実質公債費比率（分子）の構造'!N$50</f>
        <v>352</v>
      </c>
      <c r="L44" s="39"/>
      <c r="M44" s="39"/>
      <c r="N44" s="39">
        <f>'実質公債費比率（分子）の構造'!O$50</f>
        <v>233</v>
      </c>
      <c r="O44" s="39"/>
      <c r="P44" s="39"/>
    </row>
    <row r="45" spans="1:16">
      <c r="A45" s="39" t="s">
        <v>473</v>
      </c>
      <c r="B45" s="39">
        <f>'実質公債費比率（分子）の構造'!K$49</f>
        <v>9</v>
      </c>
      <c r="C45" s="39"/>
      <c r="D45" s="39"/>
      <c r="E45" s="39">
        <f>'実質公債費比率（分子）の構造'!L$49</f>
        <v>9</v>
      </c>
      <c r="F45" s="39"/>
      <c r="G45" s="39"/>
      <c r="H45" s="39">
        <f>'実質公債費比率（分子）の構造'!M$49</f>
        <v>9</v>
      </c>
      <c r="I45" s="39"/>
      <c r="J45" s="39"/>
      <c r="K45" s="39">
        <f>'実質公債費比率（分子）の構造'!N$49</f>
        <v>9</v>
      </c>
      <c r="L45" s="39"/>
      <c r="M45" s="39"/>
      <c r="N45" s="39" t="str">
        <f>'実質公債費比率（分子）の構造'!O$49</f>
        <v>-</v>
      </c>
      <c r="O45" s="39"/>
      <c r="P45" s="39"/>
    </row>
    <row r="46" spans="1:16">
      <c r="A46" s="39" t="s">
        <v>472</v>
      </c>
      <c r="B46" s="39">
        <f>'実質公債費比率（分子）の構造'!K$48</f>
        <v>1499</v>
      </c>
      <c r="C46" s="39"/>
      <c r="D46" s="39"/>
      <c r="E46" s="39">
        <f>'実質公債費比率（分子）の構造'!L$48</f>
        <v>1250</v>
      </c>
      <c r="F46" s="39"/>
      <c r="G46" s="39"/>
      <c r="H46" s="39">
        <f>'実質公債費比率（分子）の構造'!M$48</f>
        <v>1283</v>
      </c>
      <c r="I46" s="39"/>
      <c r="J46" s="39"/>
      <c r="K46" s="39">
        <f>'実質公債費比率（分子）の構造'!N$48</f>
        <v>1243</v>
      </c>
      <c r="L46" s="39"/>
      <c r="M46" s="39"/>
      <c r="N46" s="39">
        <f>'実質公債費比率（分子）の構造'!O$48</f>
        <v>1228</v>
      </c>
      <c r="O46" s="39"/>
      <c r="P46" s="39"/>
    </row>
    <row r="47" spans="1:16">
      <c r="A47" s="39" t="s">
        <v>354</v>
      </c>
      <c r="B47" s="39" t="str">
        <f>'実質公債費比率（分子）の構造'!K$47</f>
        <v>-</v>
      </c>
      <c r="C47" s="39"/>
      <c r="D47" s="39"/>
      <c r="E47" s="39" t="str">
        <f>'実質公債費比率（分子）の構造'!L$47</f>
        <v>-</v>
      </c>
      <c r="F47" s="39"/>
      <c r="G47" s="39"/>
      <c r="H47" s="39" t="str">
        <f>'実質公債費比率（分子）の構造'!M$47</f>
        <v>-</v>
      </c>
      <c r="I47" s="39"/>
      <c r="J47" s="39"/>
      <c r="K47" s="39" t="str">
        <f>'実質公債費比率（分子）の構造'!N$47</f>
        <v>-</v>
      </c>
      <c r="L47" s="39"/>
      <c r="M47" s="39"/>
      <c r="N47" s="39" t="str">
        <f>'実質公債費比率（分子）の構造'!O$47</f>
        <v>-</v>
      </c>
      <c r="O47" s="39"/>
      <c r="P47" s="39"/>
    </row>
    <row r="48" spans="1:16">
      <c r="A48" s="39" t="s">
        <v>350</v>
      </c>
      <c r="B48" s="39" t="str">
        <f>'実質公債費比率（分子）の構造'!K$46</f>
        <v>-</v>
      </c>
      <c r="C48" s="39"/>
      <c r="D48" s="39"/>
      <c r="E48" s="39" t="str">
        <f>'実質公債費比率（分子）の構造'!L$46</f>
        <v>-</v>
      </c>
      <c r="F48" s="39"/>
      <c r="G48" s="39"/>
      <c r="H48" s="39" t="str">
        <f>'実質公債費比率（分子）の構造'!M$46</f>
        <v>-</v>
      </c>
      <c r="I48" s="39"/>
      <c r="J48" s="39"/>
      <c r="K48" s="39" t="str">
        <f>'実質公債費比率（分子）の構造'!N$46</f>
        <v>-</v>
      </c>
      <c r="L48" s="39"/>
      <c r="M48" s="39"/>
      <c r="N48" s="39" t="str">
        <f>'実質公債費比率（分子）の構造'!O$46</f>
        <v>-</v>
      </c>
      <c r="O48" s="39"/>
      <c r="P48" s="39"/>
    </row>
    <row r="49" spans="1:16">
      <c r="A49" s="39" t="s">
        <v>212</v>
      </c>
      <c r="B49" s="39">
        <f>'実質公債費比率（分子）の構造'!K$45</f>
        <v>4149</v>
      </c>
      <c r="C49" s="39"/>
      <c r="D49" s="39"/>
      <c r="E49" s="39">
        <f>'実質公債費比率（分子）の構造'!L$45</f>
        <v>3886</v>
      </c>
      <c r="F49" s="39"/>
      <c r="G49" s="39"/>
      <c r="H49" s="39">
        <f>'実質公債費比率（分子）の構造'!M$45</f>
        <v>3659</v>
      </c>
      <c r="I49" s="39"/>
      <c r="J49" s="39"/>
      <c r="K49" s="39">
        <f>'実質公債費比率（分子）の構造'!N$45</f>
        <v>3402</v>
      </c>
      <c r="L49" s="39"/>
      <c r="M49" s="39"/>
      <c r="N49" s="39">
        <f>'実質公債費比率（分子）の構造'!O$45</f>
        <v>3343</v>
      </c>
      <c r="O49" s="39"/>
      <c r="P49" s="39"/>
    </row>
    <row r="50" spans="1:16">
      <c r="A50" s="39" t="s">
        <v>478</v>
      </c>
      <c r="B50" s="39" t="e">
        <f>NA()</f>
        <v>#N/A</v>
      </c>
      <c r="C50" s="39">
        <f>IF(ISNUMBER('実質公債費比率（分子）の構造'!K$53),'実質公債費比率（分子）の構造'!K$53,NA())</f>
        <v>1364</v>
      </c>
      <c r="D50" s="39" t="e">
        <f>NA()</f>
        <v>#N/A</v>
      </c>
      <c r="E50" s="39" t="e">
        <f>NA()</f>
        <v>#N/A</v>
      </c>
      <c r="F50" s="39">
        <f>IF(ISNUMBER('実質公債費比率（分子）の構造'!L$53),'実質公債費比率（分子）の構造'!L$53,NA())</f>
        <v>1102</v>
      </c>
      <c r="G50" s="39" t="e">
        <f>NA()</f>
        <v>#N/A</v>
      </c>
      <c r="H50" s="39" t="e">
        <f>NA()</f>
        <v>#N/A</v>
      </c>
      <c r="I50" s="39">
        <f>IF(ISNUMBER('実質公債費比率（分子）の構造'!M$53),'実質公債費比率（分子）の構造'!M$53,NA())</f>
        <v>1170</v>
      </c>
      <c r="J50" s="39" t="e">
        <f>NA()</f>
        <v>#N/A</v>
      </c>
      <c r="K50" s="39" t="e">
        <f>NA()</f>
        <v>#N/A</v>
      </c>
      <c r="L50" s="39">
        <f>IF(ISNUMBER('実質公債費比率（分子）の構造'!N$53),'実質公債費比率（分子）の構造'!N$53,NA())</f>
        <v>1168</v>
      </c>
      <c r="M50" s="39" t="e">
        <f>NA()</f>
        <v>#N/A</v>
      </c>
      <c r="N50" s="39" t="e">
        <f>NA()</f>
        <v>#N/A</v>
      </c>
      <c r="O50" s="39">
        <f>IF(ISNUMBER('実質公債費比率（分子）の構造'!O$53),'実質公債費比率（分子）の構造'!O$53,NA())</f>
        <v>1038</v>
      </c>
      <c r="P50" s="39" t="e">
        <f>NA()</f>
        <v>#N/A</v>
      </c>
    </row>
    <row r="53" spans="1:1">
      <c r="A53" s="1" t="s">
        <v>514</v>
      </c>
    </row>
    <row r="54" spans="1:16">
      <c r="A54" s="38"/>
      <c r="B54" s="38" t="str">
        <f>'将来負担比率（分子）の構造'!I$40</f>
        <v>R01</v>
      </c>
      <c r="C54" s="38"/>
      <c r="D54" s="38"/>
      <c r="E54" s="38" t="str">
        <f>'将来負担比率（分子）の構造'!J$40</f>
        <v>R02</v>
      </c>
      <c r="F54" s="38"/>
      <c r="G54" s="38"/>
      <c r="H54" s="38" t="str">
        <f>'将来負担比率（分子）の構造'!K$40</f>
        <v>R03</v>
      </c>
      <c r="I54" s="38"/>
      <c r="J54" s="38"/>
      <c r="K54" s="38" t="str">
        <f>'将来負担比率（分子）の構造'!L$40</f>
        <v>R04</v>
      </c>
      <c r="L54" s="38"/>
      <c r="M54" s="38"/>
      <c r="N54" s="38" t="str">
        <f>'将来負担比率（分子）の構造'!M$40</f>
        <v>R05</v>
      </c>
      <c r="O54" s="38"/>
      <c r="P54" s="38"/>
    </row>
    <row r="55" spans="1:16">
      <c r="A55" s="38"/>
      <c r="B55" s="38" t="s">
        <v>346</v>
      </c>
      <c r="C55" s="38"/>
      <c r="D55" s="38" t="s">
        <v>515</v>
      </c>
      <c r="E55" s="38" t="s">
        <v>346</v>
      </c>
      <c r="F55" s="38"/>
      <c r="G55" s="38" t="s">
        <v>515</v>
      </c>
      <c r="H55" s="38" t="s">
        <v>346</v>
      </c>
      <c r="I55" s="38"/>
      <c r="J55" s="38" t="s">
        <v>515</v>
      </c>
      <c r="K55" s="38" t="s">
        <v>346</v>
      </c>
      <c r="L55" s="38"/>
      <c r="M55" s="38" t="s">
        <v>515</v>
      </c>
      <c r="N55" s="38" t="s">
        <v>346</v>
      </c>
      <c r="O55" s="38"/>
      <c r="P55" s="38" t="s">
        <v>515</v>
      </c>
    </row>
    <row r="56" spans="1:16">
      <c r="A56" s="38" t="s">
        <v>499</v>
      </c>
      <c r="B56" s="38"/>
      <c r="C56" s="38"/>
      <c r="D56" s="38">
        <f>'将来負担比率（分子）の構造'!I$52</f>
        <v>36546</v>
      </c>
      <c r="E56" s="38"/>
      <c r="F56" s="38"/>
      <c r="G56" s="38">
        <f>'将来負担比率（分子）の構造'!J$52</f>
        <v>35342</v>
      </c>
      <c r="H56" s="38"/>
      <c r="I56" s="38"/>
      <c r="J56" s="38">
        <f>'将来負担比率（分子）の構造'!K$52</f>
        <v>34363</v>
      </c>
      <c r="K56" s="38"/>
      <c r="L56" s="38"/>
      <c r="M56" s="38">
        <f>'将来負担比率（分子）の構造'!L$52</f>
        <v>31694</v>
      </c>
      <c r="N56" s="38"/>
      <c r="O56" s="38"/>
      <c r="P56" s="38">
        <f>'将来負担比率（分子）の構造'!M$52</f>
        <v>30530</v>
      </c>
    </row>
    <row r="57" spans="1:16">
      <c r="A57" s="38" t="s">
        <v>498</v>
      </c>
      <c r="B57" s="38"/>
      <c r="C57" s="38"/>
      <c r="D57" s="38">
        <f>'将来負担比率（分子）の構造'!I$51</f>
        <v>6945</v>
      </c>
      <c r="E57" s="38"/>
      <c r="F57" s="38"/>
      <c r="G57" s="38">
        <f>'将来負担比率（分子）の構造'!J$51</f>
        <v>3424</v>
      </c>
      <c r="H57" s="38"/>
      <c r="I57" s="38"/>
      <c r="J57" s="38">
        <f>'将来負担比率（分子）の構造'!K$51</f>
        <v>3089</v>
      </c>
      <c r="K57" s="38"/>
      <c r="L57" s="38"/>
      <c r="M57" s="38">
        <f>'将来負担比率（分子）の構造'!L$51</f>
        <v>2801</v>
      </c>
      <c r="N57" s="38"/>
      <c r="O57" s="38"/>
      <c r="P57" s="38">
        <f>'将来負担比率（分子）の構造'!M$51</f>
        <v>2480</v>
      </c>
    </row>
    <row r="58" spans="1:16">
      <c r="A58" s="38" t="s">
        <v>497</v>
      </c>
      <c r="B58" s="38"/>
      <c r="C58" s="38"/>
      <c r="D58" s="38">
        <f>'将来負担比率（分子）の構造'!I$50</f>
        <v>51687</v>
      </c>
      <c r="E58" s="38"/>
      <c r="F58" s="38"/>
      <c r="G58" s="38">
        <f>'将来負担比率（分子）の構造'!J$50</f>
        <v>47860</v>
      </c>
      <c r="H58" s="38"/>
      <c r="I58" s="38"/>
      <c r="J58" s="38">
        <f>'将来負担比率（分子）の構造'!K$50</f>
        <v>49089</v>
      </c>
      <c r="K58" s="38"/>
      <c r="L58" s="38"/>
      <c r="M58" s="38">
        <f>'将来負担比率（分子）の構造'!L$50</f>
        <v>50876</v>
      </c>
      <c r="N58" s="38"/>
      <c r="O58" s="38"/>
      <c r="P58" s="38">
        <f>'将来負担比率（分子）の構造'!M$50</f>
        <v>53431</v>
      </c>
    </row>
    <row r="59" spans="1:16">
      <c r="A59" s="38" t="s">
        <v>495</v>
      </c>
      <c r="B59" s="38" t="str">
        <f>'将来負担比率（分子）の構造'!I$49</f>
        <v>-</v>
      </c>
      <c r="C59" s="38"/>
      <c r="D59" s="38"/>
      <c r="E59" s="38" t="str">
        <f>'将来負担比率（分子）の構造'!J$49</f>
        <v>-</v>
      </c>
      <c r="F59" s="38"/>
      <c r="G59" s="38"/>
      <c r="H59" s="38" t="str">
        <f>'将来負担比率（分子）の構造'!K$49</f>
        <v>-</v>
      </c>
      <c r="I59" s="38"/>
      <c r="J59" s="38"/>
      <c r="K59" s="38" t="str">
        <f>'将来負担比率（分子）の構造'!L$49</f>
        <v>-</v>
      </c>
      <c r="L59" s="38"/>
      <c r="M59" s="38"/>
      <c r="N59" s="38" t="str">
        <f>'将来負担比率（分子）の構造'!M$49</f>
        <v>-</v>
      </c>
      <c r="O59" s="38"/>
      <c r="P59" s="38"/>
    </row>
    <row r="60" spans="1:16">
      <c r="A60" s="38" t="s">
        <v>326</v>
      </c>
      <c r="B60" s="38" t="str">
        <f>'将来負担比率（分子）の構造'!I$48</f>
        <v>-</v>
      </c>
      <c r="C60" s="38"/>
      <c r="D60" s="38"/>
      <c r="E60" s="38" t="str">
        <f>'将来負担比率（分子）の構造'!J$48</f>
        <v>-</v>
      </c>
      <c r="F60" s="38"/>
      <c r="G60" s="38"/>
      <c r="H60" s="38" t="str">
        <f>'将来負担比率（分子）の構造'!K$48</f>
        <v>-</v>
      </c>
      <c r="I60" s="38"/>
      <c r="J60" s="38"/>
      <c r="K60" s="38" t="str">
        <f>'将来負担比率（分子）の構造'!L$48</f>
        <v>-</v>
      </c>
      <c r="L60" s="38"/>
      <c r="M60" s="38"/>
      <c r="N60" s="38" t="str">
        <f>'将来負担比率（分子）の構造'!M$48</f>
        <v>-</v>
      </c>
      <c r="O60" s="38"/>
      <c r="P60" s="38"/>
    </row>
    <row r="61" spans="1:16">
      <c r="A61" s="38" t="s">
        <v>493</v>
      </c>
      <c r="B61" s="38" t="str">
        <f>'将来負担比率（分子）の構造'!I$46</f>
        <v>-</v>
      </c>
      <c r="C61" s="38"/>
      <c r="D61" s="38"/>
      <c r="E61" s="38" t="str">
        <f>'将来負担比率（分子）の構造'!J$46</f>
        <v>-</v>
      </c>
      <c r="F61" s="38"/>
      <c r="G61" s="38"/>
      <c r="H61" s="38" t="str">
        <f>'将来負担比率（分子）の構造'!K$46</f>
        <v>-</v>
      </c>
      <c r="I61" s="38"/>
      <c r="J61" s="38"/>
      <c r="K61" s="38" t="str">
        <f>'将来負担比率（分子）の構造'!L$46</f>
        <v>-</v>
      </c>
      <c r="L61" s="38"/>
      <c r="M61" s="38"/>
      <c r="N61" s="38" t="str">
        <f>'将来負担比率（分子）の構造'!M$46</f>
        <v>-</v>
      </c>
      <c r="O61" s="38"/>
      <c r="P61" s="38"/>
    </row>
    <row r="62" spans="1:16">
      <c r="A62" s="38" t="s">
        <v>492</v>
      </c>
      <c r="B62" s="38">
        <f>'将来負担比率（分子）の構造'!I$45</f>
        <v>7570</v>
      </c>
      <c r="C62" s="38"/>
      <c r="D62" s="38"/>
      <c r="E62" s="38">
        <f>'将来負担比率（分子）の構造'!J$45</f>
        <v>7425</v>
      </c>
      <c r="F62" s="38"/>
      <c r="G62" s="38"/>
      <c r="H62" s="38">
        <f>'将来負担比率（分子）の構造'!K$45</f>
        <v>7276</v>
      </c>
      <c r="I62" s="38"/>
      <c r="J62" s="38"/>
      <c r="K62" s="38">
        <f>'将来負担比率（分子）の構造'!L$45</f>
        <v>7218</v>
      </c>
      <c r="L62" s="38"/>
      <c r="M62" s="38"/>
      <c r="N62" s="38">
        <f>'将来負担比率（分子）の構造'!M$45</f>
        <v>7207</v>
      </c>
      <c r="O62" s="38"/>
      <c r="P62" s="38"/>
    </row>
    <row r="63" spans="1:16">
      <c r="A63" s="38" t="s">
        <v>491</v>
      </c>
      <c r="B63" s="38">
        <f>'将来負担比率（分子）の構造'!I$44</f>
        <v>27</v>
      </c>
      <c r="C63" s="38"/>
      <c r="D63" s="38"/>
      <c r="E63" s="38">
        <f>'将来負担比率（分子）の構造'!J$44</f>
        <v>18</v>
      </c>
      <c r="F63" s="38"/>
      <c r="G63" s="38"/>
      <c r="H63" s="38">
        <f>'将来負担比率（分子）の構造'!K$44</f>
        <v>9</v>
      </c>
      <c r="I63" s="38"/>
      <c r="J63" s="38"/>
      <c r="K63" s="38" t="str">
        <f>'将来負担比率（分子）の構造'!L$44</f>
        <v>-</v>
      </c>
      <c r="L63" s="38"/>
      <c r="M63" s="38"/>
      <c r="N63" s="38" t="str">
        <f>'将来負担比率（分子）の構造'!M$44</f>
        <v>-</v>
      </c>
      <c r="O63" s="38"/>
      <c r="P63" s="38"/>
    </row>
    <row r="64" spans="1:16">
      <c r="A64" s="38" t="s">
        <v>490</v>
      </c>
      <c r="B64" s="38">
        <f>'将来負担比率（分子）の構造'!I$43</f>
        <v>13425</v>
      </c>
      <c r="C64" s="38"/>
      <c r="D64" s="38"/>
      <c r="E64" s="38">
        <f>'将来負担比率（分子）の構造'!J$43</f>
        <v>12122</v>
      </c>
      <c r="F64" s="38"/>
      <c r="G64" s="38"/>
      <c r="H64" s="38">
        <f>'将来負担比率（分子）の構造'!K$43</f>
        <v>10920</v>
      </c>
      <c r="I64" s="38"/>
      <c r="J64" s="38"/>
      <c r="K64" s="38">
        <f>'将来負担比率（分子）の構造'!L$43</f>
        <v>10030</v>
      </c>
      <c r="L64" s="38"/>
      <c r="M64" s="38"/>
      <c r="N64" s="38">
        <f>'将来負担比率（分子）の構造'!M$43</f>
        <v>9369</v>
      </c>
      <c r="O64" s="38"/>
      <c r="P64" s="38"/>
    </row>
    <row r="65" spans="1:16">
      <c r="A65" s="38" t="s">
        <v>489</v>
      </c>
      <c r="B65" s="38">
        <f>'将来負担比率（分子）の構造'!I$42</f>
        <v>305</v>
      </c>
      <c r="C65" s="38"/>
      <c r="D65" s="38"/>
      <c r="E65" s="38">
        <f>'将来負担比率（分子）の構造'!J$42</f>
        <v>271</v>
      </c>
      <c r="F65" s="38"/>
      <c r="G65" s="38"/>
      <c r="H65" s="38">
        <f>'将来負担比率（分子）の構造'!K$42</f>
        <v>239</v>
      </c>
      <c r="I65" s="38"/>
      <c r="J65" s="38"/>
      <c r="K65" s="38">
        <f>'将来負担比率（分子）の構造'!L$42</f>
        <v>241</v>
      </c>
      <c r="L65" s="38"/>
      <c r="M65" s="38"/>
      <c r="N65" s="38">
        <f>'将来負担比率（分子）の構造'!M$42</f>
        <v>234</v>
      </c>
      <c r="O65" s="38"/>
      <c r="P65" s="38"/>
    </row>
    <row r="66" spans="1:16">
      <c r="A66" s="38" t="s">
        <v>488</v>
      </c>
      <c r="B66" s="38">
        <f>'将来負担比率（分子）の構造'!I$41</f>
        <v>22450</v>
      </c>
      <c r="C66" s="38"/>
      <c r="D66" s="38"/>
      <c r="E66" s="38">
        <f>'将来負担比率（分子）の構造'!J$41</f>
        <v>21472</v>
      </c>
      <c r="F66" s="38"/>
      <c r="G66" s="38"/>
      <c r="H66" s="38">
        <f>'将来負担比率（分子）の構造'!K$41</f>
        <v>20408</v>
      </c>
      <c r="I66" s="38"/>
      <c r="J66" s="38"/>
      <c r="K66" s="38">
        <f>'将来負担比率（分子）の構造'!L$41</f>
        <v>18286</v>
      </c>
      <c r="L66" s="38"/>
      <c r="M66" s="38"/>
      <c r="N66" s="38">
        <f>'将来負担比率（分子）の構造'!M$41</f>
        <v>15730</v>
      </c>
      <c r="O66" s="38"/>
      <c r="P66" s="38"/>
    </row>
    <row r="67" spans="1:16">
      <c r="A67" s="38" t="s">
        <v>500</v>
      </c>
      <c r="B67" s="38" t="e">
        <f>NA()</f>
        <v>#N/A</v>
      </c>
      <c r="C67" s="38">
        <f>IF(ISNUMBER('将来負担比率（分子）の構造'!I$53),IF('将来負担比率（分子）の構造'!I$53&lt;0,0,'将来負担比率（分子）の構造'!I$53),NA())</f>
        <v>0</v>
      </c>
      <c r="D67" s="38" t="e">
        <f>NA()</f>
        <v>#N/A</v>
      </c>
      <c r="E67" s="38" t="e">
        <f>NA()</f>
        <v>#N/A</v>
      </c>
      <c r="F67" s="38">
        <f>IF(ISNUMBER('将来負担比率（分子）の構造'!J$53),IF('将来負担比率（分子）の構造'!J$53&lt;0,0,'将来負担比率（分子）の構造'!J$53),NA())</f>
        <v>0</v>
      </c>
      <c r="G67" s="38" t="e">
        <f>NA()</f>
        <v>#N/A</v>
      </c>
      <c r="H67" s="38" t="e">
        <f>NA()</f>
        <v>#N/A</v>
      </c>
      <c r="I67" s="38">
        <f>IF(ISNUMBER('将来負担比率（分子）の構造'!K$53),IF('将来負担比率（分子）の構造'!K$53&lt;0,0,'将来負担比率（分子）の構造'!K$53),NA())</f>
        <v>0</v>
      </c>
      <c r="J67" s="38" t="e">
        <f>NA()</f>
        <v>#N/A</v>
      </c>
      <c r="K67" s="38" t="e">
        <f>NA()</f>
        <v>#N/A</v>
      </c>
      <c r="L67" s="38">
        <f>IF(ISNUMBER('将来負担比率（分子）の構造'!L$53),IF('将来負担比率（分子）の構造'!L$53&lt;0,0,'将来負担比率（分子）の構造'!L$53),NA())</f>
        <v>0</v>
      </c>
      <c r="M67" s="38" t="e">
        <f>NA()</f>
        <v>#N/A</v>
      </c>
      <c r="N67" s="38" t="e">
        <f>NA()</f>
        <v>#N/A</v>
      </c>
      <c r="O67" s="38">
        <f>IF(ISNUMBER('将来負担比率（分子）の構造'!M$53),IF('将来負担比率（分子）の構造'!M$53&lt;0,0,'将来負担比率（分子）の構造'!M$53),NA())</f>
        <v>0</v>
      </c>
      <c r="P67" s="38" t="e">
        <f>NA()</f>
        <v>#N/A</v>
      </c>
    </row>
    <row r="70" spans="1:6">
      <c r="A70" s="40" t="s">
        <v>516</v>
      </c>
      <c r="B70" s="40"/>
      <c r="C70" s="40"/>
      <c r="D70" s="40"/>
      <c r="E70" s="40"/>
      <c r="F70" s="40"/>
    </row>
    <row r="71" spans="1:4">
      <c r="A71" s="41"/>
      <c r="B71" s="41" t="str">
        <f>基金残高に係る経年分析!F54</f>
        <v>R03</v>
      </c>
      <c r="C71" s="41" t="str">
        <f>基金残高に係る経年分析!G54</f>
        <v>R04</v>
      </c>
      <c r="D71" s="41" t="str">
        <f>基金残高に係る経年分析!H54</f>
        <v>R05</v>
      </c>
    </row>
    <row r="72" spans="1:4">
      <c r="A72" s="41" t="s">
        <v>101</v>
      </c>
      <c r="B72" s="42">
        <f>基金残高に係る経年分析!F55</f>
        <v>19027</v>
      </c>
      <c r="C72" s="42">
        <f>基金残高に係る経年分析!G55</f>
        <v>19369</v>
      </c>
      <c r="D72" s="42">
        <f>基金残高に係る経年分析!H55</f>
        <v>20416</v>
      </c>
    </row>
    <row r="73" spans="1:4">
      <c r="A73" s="41" t="s">
        <v>104</v>
      </c>
      <c r="B73" s="42">
        <f>基金残高に係る経年分析!F56</f>
        <v>5806</v>
      </c>
      <c r="C73" s="42">
        <f>基金残高に係る経年分析!G56</f>
        <v>5819</v>
      </c>
      <c r="D73" s="42">
        <f>基金残高に係る経年分析!H56</f>
        <v>5971</v>
      </c>
    </row>
    <row r="74" spans="1:4">
      <c r="A74" s="41" t="s">
        <v>106</v>
      </c>
      <c r="B74" s="42">
        <f>基金残高に係る経年分析!F57</f>
        <v>25788</v>
      </c>
      <c r="C74" s="42">
        <f>基金残高に係る経年分析!G57</f>
        <v>27261</v>
      </c>
      <c r="D74" s="42">
        <f>基金残高に係る経年分析!H57</f>
        <v>28491</v>
      </c>
    </row>
  </sheetData>
  <sheetProtection algorithmName="SHA-512" hashValue="2+ljDYye0giqcjnsyzsvqxyKQhOudXUWOQr2XaAkyYD/uUco4RDI0v/oYgCdmqfJhrJ6pCDiWwDYaCKEuDgMkQ==" saltValue="LiV2Ql0VZFN1OE+IXFcYSQ==" spinCount="100000" sheet="1" objects="1" scenarios="1"/>
  <pageMargins left="0.787" right="0.787" top="0.984" bottom="0.984" header="0.512" footer="0.51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Manager>財務調査課</Manager>
  <Company>総務省</Company>
  <Application>Microsoft Excel</Application>
  <HeadingPairs>
    <vt:vector size="2" baseType="variant">
      <vt:variant>
        <vt:lpstr>工作表</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ty2684</cp:lastModifiedBy>
  <dcterms:created xsi:type="dcterms:W3CDTF">2025-02-19T02:41:00Z</dcterms:created>
  <cp:lastPrinted>2025-03-11T07:52:00Z</cp:lastPrinted>
  <dcterms:modified xsi:type="dcterms:W3CDTF">2025-03-18T03:10:52Z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3D97D31292A94130BD0ABDACD00EC363</vt:lpwstr>
  </property>
  <property fmtid="{D5CDD505-2E9C-101B-9397-08002B2CF9AE}" pid="3" name="KSOProductBuildVer">
    <vt:lpwstr>1041-11.2.0.10701</vt:lpwstr>
  </property>
</Properties>
</file>